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21096" windowHeight="9696" tabRatio="862" firstSheet="1" activeTab="1"/>
  </bookViews>
  <sheets>
    <sheet name="問題原文２学期" sheetId="1" state="hidden" r:id="rId1"/>
    <sheet name="使い方" sheetId="28" r:id="rId2"/>
    <sheet name="２学期ランダム" sheetId="22" r:id="rId3"/>
    <sheet name="問題選択２" sheetId="14" r:id="rId4"/>
    <sheet name="問題原文３学期" sheetId="10" state="hidden" r:id="rId5"/>
    <sheet name="２学期選択" sheetId="23" r:id="rId6"/>
    <sheet name="３学期ランダム" sheetId="24" r:id="rId7"/>
    <sheet name="問題選択３" sheetId="12" r:id="rId8"/>
    <sheet name="問題原文２・３学期" sheetId="16" state="hidden" r:id="rId9"/>
    <sheet name="３学期選択" sheetId="25" r:id="rId10"/>
    <sheet name="２・３学期ランダム" sheetId="26" r:id="rId11"/>
    <sheet name="問題選択２・３" sheetId="18" r:id="rId12"/>
    <sheet name="２・３学期選択" sheetId="27" r:id="rId13"/>
    <sheet name="２学期　１０行" sheetId="2" state="hidden" r:id="rId14"/>
  </sheets>
  <definedNames>
    <definedName name="_xlnm.Print_Area" localSheetId="10">'２・３学期ランダム'!$A$1:$P$25</definedName>
    <definedName name="_xlnm.Print_Area" localSheetId="12">'２・３学期選択'!$A$1:$P$25</definedName>
    <definedName name="_xlnm.Print_Area" localSheetId="2">'２学期ランダム'!$A$1:$P$25</definedName>
    <definedName name="_xlnm.Print_Area" localSheetId="5">'２学期選択'!$A$1:$P$25</definedName>
    <definedName name="_xlnm.Print_Area" localSheetId="6">'３学期ランダム'!$A$1:$P$25</definedName>
    <definedName name="_xlnm.Print_Area" localSheetId="9">'３学期選択'!$A$1:$P$25</definedName>
  </definedNames>
  <calcPr calcId="145621"/>
</workbook>
</file>

<file path=xl/calcChain.xml><?xml version="1.0" encoding="utf-8"?>
<calcChain xmlns="http://schemas.openxmlformats.org/spreadsheetml/2006/main">
  <c r="O31" i="27" l="1"/>
  <c r="O7" i="27"/>
  <c r="O31" i="26"/>
  <c r="O7" i="26" s="1"/>
  <c r="O31" i="25"/>
  <c r="O7" i="25"/>
  <c r="O31" i="24"/>
  <c r="O7" i="24" s="1"/>
  <c r="O31" i="23"/>
  <c r="O7" i="23" s="1"/>
  <c r="O31" i="22"/>
  <c r="O7" i="22" s="1"/>
  <c r="C74" i="12" l="1"/>
  <c r="C76" i="12"/>
  <c r="C78" i="12"/>
  <c r="C80" i="12"/>
  <c r="C82" i="12"/>
  <c r="C84" i="12"/>
  <c r="C86" i="12"/>
  <c r="C88" i="12"/>
  <c r="C90" i="12"/>
  <c r="C92" i="12"/>
  <c r="C94" i="12"/>
  <c r="C96" i="12"/>
  <c r="C98" i="12"/>
  <c r="C100" i="12"/>
  <c r="C102" i="12"/>
  <c r="C104" i="12"/>
  <c r="C106" i="12"/>
  <c r="C108" i="12"/>
  <c r="C110" i="12"/>
  <c r="C182" i="18" l="1"/>
  <c r="C180" i="18"/>
  <c r="C178" i="18"/>
  <c r="C176" i="18"/>
  <c r="C174" i="18"/>
  <c r="C172" i="18"/>
  <c r="C170" i="18"/>
  <c r="C168" i="18"/>
  <c r="C166" i="18"/>
  <c r="C164" i="18"/>
  <c r="C162" i="18"/>
  <c r="C160" i="18"/>
  <c r="C158" i="18"/>
  <c r="C156" i="18"/>
  <c r="C154" i="18"/>
  <c r="C152" i="18"/>
  <c r="C150" i="18"/>
  <c r="C148" i="18"/>
  <c r="C146" i="18"/>
  <c r="C144" i="18"/>
  <c r="C142" i="18"/>
  <c r="C140" i="18"/>
  <c r="C138" i="18"/>
  <c r="C136" i="18"/>
  <c r="C134" i="18"/>
  <c r="C132" i="18"/>
  <c r="C130" i="18"/>
  <c r="C128" i="18"/>
  <c r="C126" i="18"/>
  <c r="C124" i="18"/>
  <c r="C122" i="18"/>
  <c r="C120" i="18"/>
  <c r="C118" i="18"/>
  <c r="C116" i="18"/>
  <c r="C114" i="18"/>
  <c r="C112" i="18"/>
  <c r="C110" i="18"/>
  <c r="C108" i="18"/>
  <c r="C106" i="18"/>
  <c r="C104" i="18"/>
  <c r="C102" i="18"/>
  <c r="C100" i="18"/>
  <c r="C98" i="18"/>
  <c r="C96" i="18"/>
  <c r="C94" i="18"/>
  <c r="C92" i="18"/>
  <c r="C90" i="18"/>
  <c r="C88" i="18"/>
  <c r="C86" i="18"/>
  <c r="C84" i="18"/>
  <c r="C82" i="18"/>
  <c r="C80" i="18"/>
  <c r="C78" i="18"/>
  <c r="C76" i="18"/>
  <c r="C74" i="18"/>
  <c r="C72" i="18"/>
  <c r="C70" i="18"/>
  <c r="C68" i="18"/>
  <c r="C66" i="18"/>
  <c r="C64" i="18"/>
  <c r="C62" i="18"/>
  <c r="C60" i="18"/>
  <c r="C58" i="18"/>
  <c r="C56" i="18"/>
  <c r="C54" i="18"/>
  <c r="C52" i="18"/>
  <c r="C50" i="18"/>
  <c r="C48" i="18"/>
  <c r="C46" i="18"/>
  <c r="C44" i="18"/>
  <c r="C42" i="18"/>
  <c r="C40" i="18"/>
  <c r="C38" i="18"/>
  <c r="C36" i="18"/>
  <c r="C34" i="18"/>
  <c r="C32" i="18"/>
  <c r="C30" i="18"/>
  <c r="C28" i="18"/>
  <c r="C26" i="18"/>
  <c r="C24" i="18"/>
  <c r="C22" i="18"/>
  <c r="C20" i="18"/>
  <c r="C18" i="18"/>
  <c r="C16" i="18"/>
  <c r="C14" i="18"/>
  <c r="C12" i="18"/>
  <c r="C10" i="18"/>
  <c r="C8" i="18"/>
  <c r="C6" i="18"/>
  <c r="C4" i="18"/>
  <c r="C2" i="18"/>
  <c r="B183" i="18"/>
  <c r="B181" i="18"/>
  <c r="B179" i="18"/>
  <c r="B177" i="18"/>
  <c r="B175" i="18"/>
  <c r="B173" i="18"/>
  <c r="B171" i="18"/>
  <c r="B169" i="18"/>
  <c r="B167" i="18"/>
  <c r="B165" i="18"/>
  <c r="B163" i="18"/>
  <c r="B161" i="18"/>
  <c r="B159" i="18"/>
  <c r="B157" i="18"/>
  <c r="B155" i="18"/>
  <c r="B153" i="18"/>
  <c r="B151" i="18"/>
  <c r="B149" i="18"/>
  <c r="B147" i="18"/>
  <c r="B145" i="18"/>
  <c r="B143" i="18"/>
  <c r="B141" i="18"/>
  <c r="B139" i="18"/>
  <c r="B137" i="18"/>
  <c r="B135" i="18"/>
  <c r="B133" i="18"/>
  <c r="B131" i="18"/>
  <c r="B129" i="18"/>
  <c r="B127" i="18"/>
  <c r="B125" i="18"/>
  <c r="B123" i="18"/>
  <c r="B121" i="18"/>
  <c r="B119" i="18"/>
  <c r="B117" i="18"/>
  <c r="B115" i="18"/>
  <c r="B113" i="18"/>
  <c r="B111" i="18"/>
  <c r="B109" i="18"/>
  <c r="B107" i="18"/>
  <c r="B105" i="18"/>
  <c r="B103" i="18"/>
  <c r="B101" i="18"/>
  <c r="B99" i="18"/>
  <c r="B97" i="18"/>
  <c r="B95" i="18"/>
  <c r="B93" i="18"/>
  <c r="B91" i="18"/>
  <c r="B89" i="18"/>
  <c r="B87" i="18"/>
  <c r="B85" i="18"/>
  <c r="B83" i="18"/>
  <c r="B81" i="18"/>
  <c r="B79" i="18"/>
  <c r="B77" i="18"/>
  <c r="B75" i="18"/>
  <c r="B73" i="18"/>
  <c r="B71" i="18"/>
  <c r="B69" i="18"/>
  <c r="B67" i="18"/>
  <c r="B65" i="18"/>
  <c r="B63" i="18"/>
  <c r="B61" i="18"/>
  <c r="B59" i="18"/>
  <c r="B57" i="18"/>
  <c r="B55" i="18"/>
  <c r="B53" i="18"/>
  <c r="B51" i="18"/>
  <c r="B49" i="18"/>
  <c r="B47" i="18"/>
  <c r="B45" i="18"/>
  <c r="B43" i="18"/>
  <c r="B41" i="18"/>
  <c r="B39" i="18"/>
  <c r="B37" i="18"/>
  <c r="B35" i="18"/>
  <c r="B33" i="18"/>
  <c r="B31" i="18"/>
  <c r="B29" i="18"/>
  <c r="B27" i="18"/>
  <c r="B25" i="18"/>
  <c r="B23" i="18"/>
  <c r="B21" i="18"/>
  <c r="B19" i="18"/>
  <c r="B17" i="18"/>
  <c r="B15" i="18"/>
  <c r="B13" i="18"/>
  <c r="B11" i="18"/>
  <c r="B9" i="18"/>
  <c r="B7" i="18"/>
  <c r="B5" i="18"/>
  <c r="B3" i="18"/>
  <c r="B183" i="16"/>
  <c r="B181" i="16"/>
  <c r="B179" i="16"/>
  <c r="B177" i="16"/>
  <c r="B175" i="16"/>
  <c r="B173" i="16"/>
  <c r="B171" i="16"/>
  <c r="B169" i="16"/>
  <c r="B167" i="16"/>
  <c r="B165" i="16"/>
  <c r="B163" i="16"/>
  <c r="B161" i="16"/>
  <c r="B159" i="16"/>
  <c r="B157" i="16"/>
  <c r="B155" i="16"/>
  <c r="B153" i="16"/>
  <c r="B151" i="16"/>
  <c r="B149" i="16"/>
  <c r="B147" i="16"/>
  <c r="B145" i="16"/>
  <c r="B143" i="16"/>
  <c r="B141" i="16"/>
  <c r="B139" i="16"/>
  <c r="B137" i="16"/>
  <c r="B135" i="16"/>
  <c r="B133" i="16"/>
  <c r="B131" i="16"/>
  <c r="B129" i="16"/>
  <c r="B127" i="16"/>
  <c r="B125" i="16"/>
  <c r="B123" i="16"/>
  <c r="B121" i="16"/>
  <c r="B119" i="16"/>
  <c r="B117" i="16"/>
  <c r="B115" i="16"/>
  <c r="B113" i="16"/>
  <c r="B111" i="16"/>
  <c r="B109" i="16"/>
  <c r="B107" i="16"/>
  <c r="B105" i="16"/>
  <c r="B103" i="16"/>
  <c r="B101" i="16"/>
  <c r="B99" i="16"/>
  <c r="B97" i="16"/>
  <c r="B95" i="16"/>
  <c r="B93" i="16"/>
  <c r="B91" i="16"/>
  <c r="B89" i="16"/>
  <c r="B87" i="16"/>
  <c r="B85" i="16"/>
  <c r="B83" i="16"/>
  <c r="B81" i="16"/>
  <c r="B79" i="16"/>
  <c r="B77" i="16"/>
  <c r="B75" i="16"/>
  <c r="B73" i="16"/>
  <c r="B71" i="16"/>
  <c r="B69" i="16"/>
  <c r="B67" i="16"/>
  <c r="B65" i="16"/>
  <c r="B63" i="16"/>
  <c r="B61" i="16"/>
  <c r="B59" i="16"/>
  <c r="B57" i="16"/>
  <c r="B55" i="16"/>
  <c r="B53" i="16"/>
  <c r="B51" i="16"/>
  <c r="B49" i="16"/>
  <c r="B47" i="16"/>
  <c r="B45" i="16"/>
  <c r="B43" i="16"/>
  <c r="B41" i="16"/>
  <c r="B39" i="16"/>
  <c r="B37" i="16"/>
  <c r="B35" i="16"/>
  <c r="B33" i="16"/>
  <c r="B31" i="16"/>
  <c r="B29" i="16"/>
  <c r="B27" i="16"/>
  <c r="B25" i="16"/>
  <c r="B23" i="16"/>
  <c r="B21" i="16"/>
  <c r="B19" i="16"/>
  <c r="B17" i="16"/>
  <c r="B15" i="16"/>
  <c r="B13" i="16"/>
  <c r="B11" i="16"/>
  <c r="B9" i="16"/>
  <c r="B7" i="16"/>
  <c r="B5" i="16"/>
  <c r="B3" i="16"/>
  <c r="C110" i="14"/>
  <c r="C108" i="14"/>
  <c r="C106" i="14"/>
  <c r="C104" i="14"/>
  <c r="C102" i="14"/>
  <c r="C100" i="14"/>
  <c r="C98" i="14"/>
  <c r="C96" i="14"/>
  <c r="C94" i="14"/>
  <c r="C92" i="14"/>
  <c r="C90" i="14"/>
  <c r="C88" i="14"/>
  <c r="C86" i="14"/>
  <c r="C84" i="14"/>
  <c r="C82" i="14"/>
  <c r="C80" i="14"/>
  <c r="C78" i="14"/>
  <c r="B73" i="14"/>
  <c r="C72" i="14"/>
  <c r="B71" i="14"/>
  <c r="C70" i="14"/>
  <c r="B69" i="14"/>
  <c r="C68" i="14"/>
  <c r="B67" i="14"/>
  <c r="C66" i="14"/>
  <c r="B65" i="14"/>
  <c r="C64" i="14"/>
  <c r="B63" i="14"/>
  <c r="C62" i="14"/>
  <c r="B61" i="14"/>
  <c r="C60" i="14"/>
  <c r="B59" i="14"/>
  <c r="C58" i="14"/>
  <c r="B57" i="14"/>
  <c r="C56" i="14"/>
  <c r="B55" i="14"/>
  <c r="C54" i="14"/>
  <c r="B53" i="14"/>
  <c r="C52" i="14"/>
  <c r="B51" i="14"/>
  <c r="C50" i="14"/>
  <c r="B49" i="14"/>
  <c r="C48" i="14"/>
  <c r="B47" i="14"/>
  <c r="C46" i="14"/>
  <c r="B45" i="14"/>
  <c r="C44" i="14"/>
  <c r="B43" i="14"/>
  <c r="C42" i="14"/>
  <c r="B41" i="14"/>
  <c r="C40" i="14"/>
  <c r="B39" i="14"/>
  <c r="C38" i="14"/>
  <c r="B37" i="14"/>
  <c r="C36" i="14"/>
  <c r="B35" i="14"/>
  <c r="C34" i="14"/>
  <c r="B33" i="14"/>
  <c r="C32" i="14"/>
  <c r="B31" i="14"/>
  <c r="C30" i="14"/>
  <c r="B29" i="14"/>
  <c r="C28" i="14"/>
  <c r="B27" i="14"/>
  <c r="C26" i="14"/>
  <c r="B25" i="14"/>
  <c r="C24" i="14"/>
  <c r="B23" i="14"/>
  <c r="C22" i="14"/>
  <c r="B21" i="14"/>
  <c r="C20" i="14"/>
  <c r="B19" i="14"/>
  <c r="C18" i="14"/>
  <c r="B17" i="14"/>
  <c r="C16" i="14"/>
  <c r="B15" i="14"/>
  <c r="C14" i="14"/>
  <c r="B13" i="14"/>
  <c r="C12" i="14"/>
  <c r="B11" i="14"/>
  <c r="C10" i="14"/>
  <c r="B9" i="14"/>
  <c r="C8" i="14"/>
  <c r="B7" i="14"/>
  <c r="C6" i="14"/>
  <c r="B5" i="14"/>
  <c r="C4" i="14"/>
  <c r="B3" i="14"/>
  <c r="C2" i="14"/>
  <c r="B73" i="12"/>
  <c r="B71" i="12"/>
  <c r="B69" i="12"/>
  <c r="B67" i="12"/>
  <c r="B65" i="12"/>
  <c r="B63" i="12"/>
  <c r="B61" i="12"/>
  <c r="B59" i="12"/>
  <c r="B57" i="12"/>
  <c r="B55" i="12"/>
  <c r="B53" i="12"/>
  <c r="B51" i="12"/>
  <c r="B49" i="12"/>
  <c r="B47" i="12"/>
  <c r="B45" i="12"/>
  <c r="B43" i="12"/>
  <c r="B41" i="12"/>
  <c r="B39" i="12"/>
  <c r="B37" i="12"/>
  <c r="B35" i="12"/>
  <c r="B33" i="12"/>
  <c r="B31" i="12"/>
  <c r="B29" i="12"/>
  <c r="B27" i="12"/>
  <c r="B25" i="12"/>
  <c r="B23" i="12"/>
  <c r="B21" i="12"/>
  <c r="B19" i="12"/>
  <c r="B17" i="12"/>
  <c r="B15" i="12"/>
  <c r="B13" i="12"/>
  <c r="B11" i="12"/>
  <c r="B9" i="12"/>
  <c r="B7" i="12"/>
  <c r="B5" i="12"/>
  <c r="B3" i="12"/>
  <c r="B73" i="10"/>
  <c r="B71" i="10"/>
  <c r="B69" i="10"/>
  <c r="B67" i="10"/>
  <c r="B65" i="10"/>
  <c r="B63" i="10"/>
  <c r="B61" i="10"/>
  <c r="B59" i="10"/>
  <c r="B57" i="10"/>
  <c r="B55" i="10"/>
  <c r="B53" i="10"/>
  <c r="B51" i="10"/>
  <c r="B49" i="10"/>
  <c r="B47" i="10"/>
  <c r="B45" i="10"/>
  <c r="B43" i="10"/>
  <c r="B41" i="10"/>
  <c r="B39" i="10"/>
  <c r="B37" i="10"/>
  <c r="B35" i="10"/>
  <c r="B33" i="10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B5" i="10"/>
  <c r="B3" i="10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N38" i="27" l="1"/>
  <c r="N30" i="27" s="1"/>
  <c r="N22" i="27" s="1"/>
  <c r="N14" i="27" s="1"/>
  <c r="N36" i="27"/>
  <c r="N28" i="27" s="1"/>
  <c r="N20" i="27" s="1"/>
  <c r="N12" i="27" s="1"/>
  <c r="N35" i="27"/>
  <c r="N27" i="27" s="1"/>
  <c r="N19" i="27" s="1"/>
  <c r="N11" i="27" s="1"/>
  <c r="N37" i="27"/>
  <c r="N29" i="27" s="1"/>
  <c r="N21" i="27" s="1"/>
  <c r="N13" i="27" s="1"/>
  <c r="F38" i="27"/>
  <c r="F30" i="27" s="1"/>
  <c r="F22" i="27" s="1"/>
  <c r="F14" i="27" s="1"/>
  <c r="L37" i="27"/>
  <c r="L29" i="27" s="1"/>
  <c r="L21" i="27" s="1"/>
  <c r="L13" i="27" s="1"/>
  <c r="D37" i="27"/>
  <c r="D29" i="27" s="1"/>
  <c r="D21" i="27" s="1"/>
  <c r="D13" i="27" s="1"/>
  <c r="J36" i="27"/>
  <c r="J28" i="27" s="1"/>
  <c r="J20" i="27" s="1"/>
  <c r="J12" i="27" s="1"/>
  <c r="B36" i="27"/>
  <c r="B28" i="27" s="1"/>
  <c r="B20" i="27" s="1"/>
  <c r="B12" i="27" s="1"/>
  <c r="H35" i="27"/>
  <c r="H27" i="27" s="1"/>
  <c r="H19" i="27" s="1"/>
  <c r="H11" i="27" s="1"/>
  <c r="L38" i="27"/>
  <c r="L30" i="27" s="1"/>
  <c r="L22" i="27" s="1"/>
  <c r="L14" i="27" s="1"/>
  <c r="D38" i="27"/>
  <c r="D30" i="27" s="1"/>
  <c r="D22" i="27" s="1"/>
  <c r="D14" i="27" s="1"/>
  <c r="J37" i="27"/>
  <c r="J29" i="27" s="1"/>
  <c r="J21" i="27" s="1"/>
  <c r="J13" i="27" s="1"/>
  <c r="B37" i="27"/>
  <c r="B29" i="27" s="1"/>
  <c r="B21" i="27" s="1"/>
  <c r="B13" i="27" s="1"/>
  <c r="H36" i="27"/>
  <c r="H28" i="27" s="1"/>
  <c r="H20" i="27" s="1"/>
  <c r="H12" i="27" s="1"/>
  <c r="F35" i="27"/>
  <c r="F27" i="27" s="1"/>
  <c r="F19" i="27" s="1"/>
  <c r="F11" i="27" s="1"/>
  <c r="H38" i="27"/>
  <c r="H30" i="27" s="1"/>
  <c r="H22" i="27" s="1"/>
  <c r="H14" i="27" s="1"/>
  <c r="J35" i="27"/>
  <c r="J27" i="27" s="1"/>
  <c r="J19" i="27" s="1"/>
  <c r="J11" i="27" s="1"/>
  <c r="J38" i="27"/>
  <c r="J30" i="27" s="1"/>
  <c r="J22" i="27" s="1"/>
  <c r="J14" i="27" s="1"/>
  <c r="B38" i="27"/>
  <c r="B30" i="27" s="1"/>
  <c r="B22" i="27" s="1"/>
  <c r="B14" i="27" s="1"/>
  <c r="H37" i="27"/>
  <c r="H29" i="27" s="1"/>
  <c r="H21" i="27" s="1"/>
  <c r="H13" i="27" s="1"/>
  <c r="F36" i="27"/>
  <c r="F28" i="27" s="1"/>
  <c r="F20" i="27" s="1"/>
  <c r="F12" i="27" s="1"/>
  <c r="L35" i="27"/>
  <c r="L27" i="27" s="1"/>
  <c r="L19" i="27" s="1"/>
  <c r="L11" i="27" s="1"/>
  <c r="D35" i="27"/>
  <c r="D27" i="27" s="1"/>
  <c r="D19" i="27" s="1"/>
  <c r="D11" i="27" s="1"/>
  <c r="F37" i="27"/>
  <c r="F29" i="27" s="1"/>
  <c r="F21" i="27" s="1"/>
  <c r="F13" i="27" s="1"/>
  <c r="L36" i="27"/>
  <c r="L28" i="27" s="1"/>
  <c r="L20" i="27" s="1"/>
  <c r="L12" i="27" s="1"/>
  <c r="D36" i="27"/>
  <c r="D28" i="27" s="1"/>
  <c r="D20" i="27" s="1"/>
  <c r="D12" i="27" s="1"/>
  <c r="B35" i="27"/>
  <c r="B27" i="27" s="1"/>
  <c r="B19" i="27" s="1"/>
  <c r="B11" i="27" s="1"/>
  <c r="O38" i="27"/>
  <c r="O30" i="27" s="1"/>
  <c r="K38" i="27"/>
  <c r="K30" i="27" s="1"/>
  <c r="G38" i="27"/>
  <c r="G30" i="27" s="1"/>
  <c r="C38" i="27"/>
  <c r="C30" i="27" s="1"/>
  <c r="M37" i="27"/>
  <c r="M29" i="27" s="1"/>
  <c r="I37" i="27"/>
  <c r="I29" i="27" s="1"/>
  <c r="E37" i="27"/>
  <c r="E29" i="27" s="1"/>
  <c r="O36" i="27"/>
  <c r="O28" i="27" s="1"/>
  <c r="K36" i="27"/>
  <c r="K28" i="27" s="1"/>
  <c r="G36" i="27"/>
  <c r="G28" i="27" s="1"/>
  <c r="C36" i="27"/>
  <c r="C28" i="27" s="1"/>
  <c r="M35" i="27"/>
  <c r="M27" i="27" s="1"/>
  <c r="I35" i="27"/>
  <c r="I27" i="27" s="1"/>
  <c r="E35" i="27"/>
  <c r="E27" i="27" s="1"/>
  <c r="M38" i="27"/>
  <c r="M30" i="27" s="1"/>
  <c r="I38" i="27"/>
  <c r="I30" i="27" s="1"/>
  <c r="E38" i="27"/>
  <c r="E30" i="27" s="1"/>
  <c r="O37" i="27"/>
  <c r="O29" i="27" s="1"/>
  <c r="K37" i="27"/>
  <c r="K29" i="27" s="1"/>
  <c r="G37" i="27"/>
  <c r="G29" i="27" s="1"/>
  <c r="C37" i="27"/>
  <c r="C29" i="27" s="1"/>
  <c r="M36" i="27"/>
  <c r="M28" i="27" s="1"/>
  <c r="I36" i="27"/>
  <c r="I28" i="27" s="1"/>
  <c r="E36" i="27"/>
  <c r="E28" i="27" s="1"/>
  <c r="O35" i="27"/>
  <c r="O27" i="27" s="1"/>
  <c r="K35" i="27"/>
  <c r="K27" i="27" s="1"/>
  <c r="G35" i="27"/>
  <c r="G27" i="27" s="1"/>
  <c r="C35" i="27"/>
  <c r="C27" i="27" s="1"/>
  <c r="M38" i="23"/>
  <c r="I38" i="23"/>
  <c r="E38" i="23"/>
  <c r="O37" i="23"/>
  <c r="G37" i="23"/>
  <c r="M36" i="23"/>
  <c r="E36" i="23"/>
  <c r="O35" i="23"/>
  <c r="G35" i="23"/>
  <c r="L38" i="23"/>
  <c r="D38" i="23"/>
  <c r="J37" i="23"/>
  <c r="B37" i="23"/>
  <c r="H36" i="23"/>
  <c r="N35" i="23"/>
  <c r="F35" i="23"/>
  <c r="O38" i="23"/>
  <c r="K38" i="23"/>
  <c r="G38" i="23"/>
  <c r="C38" i="23"/>
  <c r="M37" i="23"/>
  <c r="I37" i="23"/>
  <c r="E37" i="23"/>
  <c r="O36" i="23"/>
  <c r="K36" i="23"/>
  <c r="G36" i="23"/>
  <c r="C36" i="23"/>
  <c r="M35" i="23"/>
  <c r="I35" i="23"/>
  <c r="E35" i="23"/>
  <c r="N38" i="23"/>
  <c r="J38" i="23"/>
  <c r="F38" i="23"/>
  <c r="B38" i="23"/>
  <c r="L37" i="23"/>
  <c r="H37" i="23"/>
  <c r="D37" i="23"/>
  <c r="N36" i="23"/>
  <c r="J36" i="23"/>
  <c r="F36" i="23"/>
  <c r="B36" i="23"/>
  <c r="L35" i="23"/>
  <c r="H35" i="23"/>
  <c r="D35" i="23"/>
  <c r="K37" i="23"/>
  <c r="C37" i="23"/>
  <c r="I36" i="23"/>
  <c r="K35" i="23"/>
  <c r="C35" i="23"/>
  <c r="H38" i="23"/>
  <c r="N37" i="23"/>
  <c r="F37" i="23"/>
  <c r="L36" i="23"/>
  <c r="D36" i="23"/>
  <c r="J35" i="23"/>
  <c r="B35" i="23"/>
  <c r="C111" i="16"/>
  <c r="C110" i="16" s="1"/>
  <c r="C3" i="16"/>
  <c r="C9" i="16"/>
  <c r="C8" i="16" s="1"/>
  <c r="C17" i="16"/>
  <c r="C16" i="16" s="1"/>
  <c r="C25" i="16"/>
  <c r="C24" i="16" s="1"/>
  <c r="C33" i="16"/>
  <c r="C32" i="16" s="1"/>
  <c r="C41" i="16"/>
  <c r="C40" i="16" s="1"/>
  <c r="C49" i="16"/>
  <c r="C48" i="16" s="1"/>
  <c r="C57" i="16"/>
  <c r="C56" i="16" s="1"/>
  <c r="C65" i="16"/>
  <c r="C64" i="16" s="1"/>
  <c r="C73" i="16"/>
  <c r="C72" i="16" s="1"/>
  <c r="C81" i="16"/>
  <c r="C80" i="16" s="1"/>
  <c r="C89" i="16"/>
  <c r="C88" i="16" s="1"/>
  <c r="C97" i="16"/>
  <c r="C96" i="16" s="1"/>
  <c r="C105" i="16"/>
  <c r="C104" i="16" s="1"/>
  <c r="C113" i="16"/>
  <c r="C112" i="16" s="1"/>
  <c r="C121" i="16"/>
  <c r="C120" i="16" s="1"/>
  <c r="C129" i="16"/>
  <c r="C128" i="16" s="1"/>
  <c r="C137" i="16"/>
  <c r="C136" i="16" s="1"/>
  <c r="C145" i="16"/>
  <c r="C144" i="16" s="1"/>
  <c r="C153" i="16"/>
  <c r="C152" i="16" s="1"/>
  <c r="C161" i="16"/>
  <c r="C160" i="16" s="1"/>
  <c r="C169" i="16"/>
  <c r="C168" i="16" s="1"/>
  <c r="C177" i="16"/>
  <c r="C176" i="16" s="1"/>
  <c r="C13" i="16"/>
  <c r="C12" i="16" s="1"/>
  <c r="C21" i="16"/>
  <c r="C20" i="16" s="1"/>
  <c r="C29" i="16"/>
  <c r="C28" i="16" s="1"/>
  <c r="C37" i="16"/>
  <c r="C36" i="16" s="1"/>
  <c r="C45" i="16"/>
  <c r="C44" i="16" s="1"/>
  <c r="C53" i="16"/>
  <c r="C52" i="16" s="1"/>
  <c r="C61" i="16"/>
  <c r="C60" i="16" s="1"/>
  <c r="C69" i="16"/>
  <c r="C68" i="16" s="1"/>
  <c r="C77" i="16"/>
  <c r="C76" i="16" s="1"/>
  <c r="C85" i="16"/>
  <c r="C84" i="16" s="1"/>
  <c r="C93" i="16"/>
  <c r="C92" i="16" s="1"/>
  <c r="C101" i="16"/>
  <c r="C100" i="16" s="1"/>
  <c r="C109" i="16"/>
  <c r="C108" i="16" s="1"/>
  <c r="C117" i="16"/>
  <c r="C116" i="16" s="1"/>
  <c r="C125" i="16"/>
  <c r="C124" i="16" s="1"/>
  <c r="C133" i="16"/>
  <c r="C132" i="16" s="1"/>
  <c r="C141" i="16"/>
  <c r="C140" i="16" s="1"/>
  <c r="C149" i="16"/>
  <c r="C148" i="16" s="1"/>
  <c r="C157" i="16"/>
  <c r="C156" i="16" s="1"/>
  <c r="C165" i="16"/>
  <c r="C164" i="16" s="1"/>
  <c r="C173" i="16"/>
  <c r="C172" i="16" s="1"/>
  <c r="C181" i="16"/>
  <c r="C180" i="16" s="1"/>
  <c r="C119" i="16"/>
  <c r="C118" i="16" s="1"/>
  <c r="C127" i="16"/>
  <c r="C126" i="16" s="1"/>
  <c r="C135" i="16"/>
  <c r="C134" i="16" s="1"/>
  <c r="C143" i="16"/>
  <c r="C142" i="16" s="1"/>
  <c r="C151" i="16"/>
  <c r="C150" i="16" s="1"/>
  <c r="C159" i="16"/>
  <c r="C158" i="16" s="1"/>
  <c r="C167" i="16"/>
  <c r="C166" i="16" s="1"/>
  <c r="C175" i="16"/>
  <c r="C174" i="16" s="1"/>
  <c r="C183" i="16"/>
  <c r="C182" i="16" s="1"/>
  <c r="C5" i="16"/>
  <c r="C4" i="16" s="1"/>
  <c r="C11" i="16"/>
  <c r="C10" i="16" s="1"/>
  <c r="C19" i="16"/>
  <c r="C18" i="16" s="1"/>
  <c r="C27" i="16"/>
  <c r="C26" i="16" s="1"/>
  <c r="C35" i="16"/>
  <c r="C34" i="16" s="1"/>
  <c r="C43" i="16"/>
  <c r="C42" i="16" s="1"/>
  <c r="C51" i="16"/>
  <c r="C50" i="16" s="1"/>
  <c r="C59" i="16"/>
  <c r="C58" i="16" s="1"/>
  <c r="C67" i="16"/>
  <c r="C66" i="16" s="1"/>
  <c r="C75" i="16"/>
  <c r="C74" i="16" s="1"/>
  <c r="C83" i="16"/>
  <c r="C82" i="16" s="1"/>
  <c r="C91" i="16"/>
  <c r="C90" i="16" s="1"/>
  <c r="C99" i="16"/>
  <c r="C98" i="16" s="1"/>
  <c r="C107" i="16"/>
  <c r="C106" i="16" s="1"/>
  <c r="C115" i="16"/>
  <c r="C114" i="16" s="1"/>
  <c r="C123" i="16"/>
  <c r="C122" i="16" s="1"/>
  <c r="C131" i="16"/>
  <c r="C130" i="16" s="1"/>
  <c r="C139" i="16"/>
  <c r="C138" i="16" s="1"/>
  <c r="C147" i="16"/>
  <c r="C146" i="16" s="1"/>
  <c r="C155" i="16"/>
  <c r="C154" i="16" s="1"/>
  <c r="C163" i="16"/>
  <c r="C162" i="16" s="1"/>
  <c r="C171" i="16"/>
  <c r="C170" i="16" s="1"/>
  <c r="C179" i="16"/>
  <c r="C178" i="16" s="1"/>
  <c r="C7" i="16"/>
  <c r="C6" i="16" s="1"/>
  <c r="C15" i="16"/>
  <c r="C14" i="16" s="1"/>
  <c r="C23" i="16"/>
  <c r="C22" i="16" s="1"/>
  <c r="C31" i="16"/>
  <c r="C30" i="16" s="1"/>
  <c r="C39" i="16"/>
  <c r="C38" i="16" s="1"/>
  <c r="C47" i="16"/>
  <c r="C46" i="16" s="1"/>
  <c r="C55" i="16"/>
  <c r="C54" i="16" s="1"/>
  <c r="C63" i="16"/>
  <c r="C62" i="16" s="1"/>
  <c r="C71" i="16"/>
  <c r="C70" i="16" s="1"/>
  <c r="C79" i="16"/>
  <c r="C78" i="16" s="1"/>
  <c r="C87" i="16"/>
  <c r="C86" i="16" s="1"/>
  <c r="C95" i="16"/>
  <c r="C94" i="16" s="1"/>
  <c r="C103" i="16"/>
  <c r="C102" i="16" s="1"/>
  <c r="C74" i="14"/>
  <c r="C76" i="14"/>
  <c r="C6" i="12"/>
  <c r="C2" i="12"/>
  <c r="C10" i="12"/>
  <c r="C16" i="12"/>
  <c r="C12" i="12"/>
  <c r="C14" i="12"/>
  <c r="C4" i="12"/>
  <c r="C8" i="12"/>
  <c r="C20" i="12"/>
  <c r="C18" i="12"/>
  <c r="C60" i="12"/>
  <c r="C62" i="12"/>
  <c r="C64" i="12"/>
  <c r="C72" i="12"/>
  <c r="C68" i="12"/>
  <c r="C66" i="12"/>
  <c r="C70" i="12"/>
  <c r="C56" i="12"/>
  <c r="C22" i="12"/>
  <c r="C30" i="12"/>
  <c r="C38" i="12"/>
  <c r="C46" i="12"/>
  <c r="C54" i="12"/>
  <c r="C24" i="12"/>
  <c r="C32" i="12"/>
  <c r="C40" i="12"/>
  <c r="C48" i="12"/>
  <c r="C26" i="12"/>
  <c r="C34" i="12"/>
  <c r="C42" i="12"/>
  <c r="C50" i="12"/>
  <c r="C58" i="12"/>
  <c r="C28" i="12"/>
  <c r="C36" i="12"/>
  <c r="C44" i="12"/>
  <c r="C52" i="12"/>
  <c r="C69" i="10"/>
  <c r="C68" i="10" s="1"/>
  <c r="C7" i="10"/>
  <c r="C6" i="10" s="1"/>
  <c r="C15" i="10"/>
  <c r="C14" i="10" s="1"/>
  <c r="C23" i="10"/>
  <c r="C22" i="10" s="1"/>
  <c r="C31" i="10"/>
  <c r="C30" i="10" s="1"/>
  <c r="C39" i="10"/>
  <c r="C38" i="10" s="1"/>
  <c r="C47" i="10"/>
  <c r="C46" i="10" s="1"/>
  <c r="C55" i="10"/>
  <c r="C54" i="10" s="1"/>
  <c r="C63" i="10"/>
  <c r="C62" i="10" s="1"/>
  <c r="C71" i="10"/>
  <c r="C70" i="10" s="1"/>
  <c r="C17" i="10"/>
  <c r="C16" i="10" s="1"/>
  <c r="C25" i="10"/>
  <c r="C24" i="10" s="1"/>
  <c r="C33" i="10"/>
  <c r="C32" i="10" s="1"/>
  <c r="C41" i="10"/>
  <c r="C40" i="10" s="1"/>
  <c r="C49" i="10"/>
  <c r="C48" i="10" s="1"/>
  <c r="C57" i="10"/>
  <c r="C56" i="10" s="1"/>
  <c r="C65" i="10"/>
  <c r="C64" i="10" s="1"/>
  <c r="C73" i="10"/>
  <c r="C72" i="10" s="1"/>
  <c r="C11" i="10"/>
  <c r="C10" i="10" s="1"/>
  <c r="C19" i="10"/>
  <c r="C18" i="10" s="1"/>
  <c r="C27" i="10"/>
  <c r="C26" i="10" s="1"/>
  <c r="C35" i="10"/>
  <c r="C34" i="10" s="1"/>
  <c r="C43" i="10"/>
  <c r="C42" i="10" s="1"/>
  <c r="C51" i="10"/>
  <c r="C50" i="10" s="1"/>
  <c r="C59" i="10"/>
  <c r="C58" i="10" s="1"/>
  <c r="C67" i="10"/>
  <c r="C66" i="10" s="1"/>
  <c r="C3" i="10"/>
  <c r="C5" i="10"/>
  <c r="C4" i="10" s="1"/>
  <c r="C13" i="10"/>
  <c r="C12" i="10" s="1"/>
  <c r="C21" i="10"/>
  <c r="C20" i="10" s="1"/>
  <c r="C29" i="10"/>
  <c r="C28" i="10" s="1"/>
  <c r="C37" i="10"/>
  <c r="C36" i="10" s="1"/>
  <c r="C45" i="10"/>
  <c r="C44" i="10" s="1"/>
  <c r="C53" i="10"/>
  <c r="C52" i="10" s="1"/>
  <c r="C61" i="10"/>
  <c r="C60" i="10" s="1"/>
  <c r="C9" i="10"/>
  <c r="C8" i="10" s="1"/>
  <c r="C111" i="10"/>
  <c r="C110" i="10" s="1"/>
  <c r="C81" i="10"/>
  <c r="C80" i="10" s="1"/>
  <c r="C89" i="10"/>
  <c r="C88" i="10" s="1"/>
  <c r="C97" i="10"/>
  <c r="C96" i="10" s="1"/>
  <c r="C105" i="10"/>
  <c r="C104" i="10" s="1"/>
  <c r="C75" i="10"/>
  <c r="C74" i="10" s="1"/>
  <c r="C83" i="10"/>
  <c r="C82" i="10" s="1"/>
  <c r="C91" i="10"/>
  <c r="C90" i="10" s="1"/>
  <c r="C99" i="10"/>
  <c r="C98" i="10" s="1"/>
  <c r="C107" i="10"/>
  <c r="C106" i="10" s="1"/>
  <c r="C79" i="10"/>
  <c r="C78" i="10" s="1"/>
  <c r="C87" i="10"/>
  <c r="C86" i="10" s="1"/>
  <c r="C95" i="10"/>
  <c r="C94" i="10" s="1"/>
  <c r="C103" i="10"/>
  <c r="C102" i="10" s="1"/>
  <c r="C77" i="10"/>
  <c r="C76" i="10" s="1"/>
  <c r="C85" i="10"/>
  <c r="C84" i="10" s="1"/>
  <c r="C93" i="10"/>
  <c r="C92" i="10" s="1"/>
  <c r="C101" i="10"/>
  <c r="C100" i="10" s="1"/>
  <c r="C109" i="10"/>
  <c r="C108" i="10" s="1"/>
  <c r="B5" i="1"/>
  <c r="B7" i="1"/>
  <c r="B9" i="1"/>
  <c r="B11" i="1"/>
  <c r="B13" i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B41" i="1"/>
  <c r="B43" i="1"/>
  <c r="B45" i="1"/>
  <c r="B3" i="1"/>
  <c r="N38" i="25" l="1"/>
  <c r="N30" i="25" s="1"/>
  <c r="N22" i="25" s="1"/>
  <c r="N14" i="25" s="1"/>
  <c r="N37" i="25"/>
  <c r="N29" i="25" s="1"/>
  <c r="N21" i="25" s="1"/>
  <c r="N13" i="25" s="1"/>
  <c r="N36" i="25"/>
  <c r="N28" i="25" s="1"/>
  <c r="N20" i="25" s="1"/>
  <c r="N12" i="25" s="1"/>
  <c r="N35" i="25"/>
  <c r="N27" i="25" s="1"/>
  <c r="N19" i="25" s="1"/>
  <c r="N11" i="25" s="1"/>
  <c r="C3" i="27"/>
  <c r="B3" i="27" s="1"/>
  <c r="C19" i="27"/>
  <c r="C11" i="27"/>
  <c r="E20" i="27"/>
  <c r="E4" i="27"/>
  <c r="D4" i="27" s="1"/>
  <c r="E12" i="27"/>
  <c r="G21" i="27"/>
  <c r="G5" i="27"/>
  <c r="F5" i="27" s="1"/>
  <c r="G13" i="27"/>
  <c r="I22" i="27"/>
  <c r="I14" i="27"/>
  <c r="I6" i="27"/>
  <c r="H6" i="27" s="1"/>
  <c r="M3" i="27"/>
  <c r="L3" i="27" s="1"/>
  <c r="M19" i="27"/>
  <c r="M11" i="27"/>
  <c r="O4" i="27"/>
  <c r="N4" i="27" s="1"/>
  <c r="O12" i="27"/>
  <c r="O20" i="27"/>
  <c r="C6" i="27"/>
  <c r="B6" i="27" s="1"/>
  <c r="C22" i="27"/>
  <c r="C14" i="27"/>
  <c r="G19" i="27"/>
  <c r="G3" i="27"/>
  <c r="F3" i="27" s="1"/>
  <c r="G11" i="27"/>
  <c r="I20" i="27"/>
  <c r="I4" i="27"/>
  <c r="H4" i="27" s="1"/>
  <c r="I12" i="27"/>
  <c r="K21" i="27"/>
  <c r="K5" i="27"/>
  <c r="J5" i="27" s="1"/>
  <c r="K13" i="27"/>
  <c r="M22" i="27"/>
  <c r="M14" i="27"/>
  <c r="M6" i="27"/>
  <c r="L6" i="27" s="1"/>
  <c r="C4" i="27"/>
  <c r="B4" i="27" s="1"/>
  <c r="C12" i="27"/>
  <c r="C20" i="27"/>
  <c r="E5" i="27"/>
  <c r="D5" i="27" s="1"/>
  <c r="E13" i="27"/>
  <c r="E21" i="27"/>
  <c r="G6" i="27"/>
  <c r="F6" i="27" s="1"/>
  <c r="G14" i="27"/>
  <c r="G22" i="27"/>
  <c r="K19" i="27"/>
  <c r="K3" i="27"/>
  <c r="J3" i="27" s="1"/>
  <c r="K11" i="27"/>
  <c r="M20" i="27"/>
  <c r="M4" i="27"/>
  <c r="L4" i="27" s="1"/>
  <c r="M12" i="27"/>
  <c r="O21" i="27"/>
  <c r="O5" i="27"/>
  <c r="N5" i="27" s="1"/>
  <c r="O13" i="27"/>
  <c r="E3" i="27"/>
  <c r="D3" i="27" s="1"/>
  <c r="E19" i="27"/>
  <c r="E11" i="27"/>
  <c r="G4" i="27"/>
  <c r="F4" i="27" s="1"/>
  <c r="G12" i="27"/>
  <c r="G20" i="27"/>
  <c r="I5" i="27"/>
  <c r="H5" i="27" s="1"/>
  <c r="I21" i="27"/>
  <c r="I13" i="27"/>
  <c r="K6" i="27"/>
  <c r="J6" i="27" s="1"/>
  <c r="K14" i="27"/>
  <c r="K22" i="27"/>
  <c r="O19" i="27"/>
  <c r="O3" i="27"/>
  <c r="N3" i="27" s="1"/>
  <c r="O11" i="27"/>
  <c r="C13" i="27"/>
  <c r="C5" i="27"/>
  <c r="B5" i="27" s="1"/>
  <c r="C21" i="27"/>
  <c r="E22" i="27"/>
  <c r="E14" i="27"/>
  <c r="E6" i="27"/>
  <c r="D6" i="27" s="1"/>
  <c r="I3" i="27"/>
  <c r="H3" i="27" s="1"/>
  <c r="I19" i="27"/>
  <c r="I11" i="27"/>
  <c r="K4" i="27"/>
  <c r="J4" i="27" s="1"/>
  <c r="K12" i="27"/>
  <c r="K20" i="27"/>
  <c r="M5" i="27"/>
  <c r="L5" i="27" s="1"/>
  <c r="M21" i="27"/>
  <c r="M13" i="27"/>
  <c r="O6" i="27"/>
  <c r="N6" i="27" s="1"/>
  <c r="O14" i="27"/>
  <c r="O22" i="27"/>
  <c r="J38" i="26"/>
  <c r="J30" i="26" s="1"/>
  <c r="J22" i="26" s="1"/>
  <c r="J14" i="26" s="1"/>
  <c r="B38" i="26"/>
  <c r="B30" i="26" s="1"/>
  <c r="B22" i="26" s="1"/>
  <c r="B14" i="26" s="1"/>
  <c r="D37" i="26"/>
  <c r="D29" i="26" s="1"/>
  <c r="D21" i="26" s="1"/>
  <c r="D13" i="26" s="1"/>
  <c r="J36" i="26"/>
  <c r="J28" i="26" s="1"/>
  <c r="J20" i="26" s="1"/>
  <c r="J12" i="26" s="1"/>
  <c r="B36" i="26"/>
  <c r="B28" i="26" s="1"/>
  <c r="B20" i="26" s="1"/>
  <c r="B12" i="26" s="1"/>
  <c r="H35" i="26"/>
  <c r="H27" i="26" s="1"/>
  <c r="H19" i="26" s="1"/>
  <c r="H11" i="26" s="1"/>
  <c r="L38" i="26"/>
  <c r="L30" i="26" s="1"/>
  <c r="L22" i="26" s="1"/>
  <c r="L14" i="26" s="1"/>
  <c r="H38" i="26"/>
  <c r="H30" i="26" s="1"/>
  <c r="H22" i="26" s="1"/>
  <c r="H14" i="26" s="1"/>
  <c r="D38" i="26"/>
  <c r="D30" i="26" s="1"/>
  <c r="D22" i="26" s="1"/>
  <c r="D14" i="26" s="1"/>
  <c r="N37" i="26"/>
  <c r="N29" i="26" s="1"/>
  <c r="N21" i="26" s="1"/>
  <c r="N13" i="26" s="1"/>
  <c r="J37" i="26"/>
  <c r="J29" i="26" s="1"/>
  <c r="J21" i="26" s="1"/>
  <c r="J13" i="26" s="1"/>
  <c r="F37" i="26"/>
  <c r="F29" i="26" s="1"/>
  <c r="F21" i="26" s="1"/>
  <c r="F13" i="26" s="1"/>
  <c r="B37" i="26"/>
  <c r="B29" i="26" s="1"/>
  <c r="B21" i="26" s="1"/>
  <c r="B13" i="26" s="1"/>
  <c r="L36" i="26"/>
  <c r="L28" i="26" s="1"/>
  <c r="L20" i="26" s="1"/>
  <c r="L12" i="26" s="1"/>
  <c r="H36" i="26"/>
  <c r="H28" i="26" s="1"/>
  <c r="H20" i="26" s="1"/>
  <c r="H12" i="26" s="1"/>
  <c r="D36" i="26"/>
  <c r="D28" i="26" s="1"/>
  <c r="D20" i="26" s="1"/>
  <c r="D12" i="26" s="1"/>
  <c r="N35" i="26"/>
  <c r="N27" i="26" s="1"/>
  <c r="N19" i="26" s="1"/>
  <c r="N11" i="26" s="1"/>
  <c r="J35" i="26"/>
  <c r="J27" i="26" s="1"/>
  <c r="J19" i="26" s="1"/>
  <c r="J11" i="26" s="1"/>
  <c r="F35" i="26"/>
  <c r="F27" i="26" s="1"/>
  <c r="F19" i="26" s="1"/>
  <c r="F11" i="26" s="1"/>
  <c r="B35" i="26"/>
  <c r="B27" i="26" s="1"/>
  <c r="B19" i="26" s="1"/>
  <c r="B11" i="26" s="1"/>
  <c r="N38" i="26"/>
  <c r="N30" i="26" s="1"/>
  <c r="N22" i="26" s="1"/>
  <c r="N14" i="26" s="1"/>
  <c r="F38" i="26"/>
  <c r="F30" i="26" s="1"/>
  <c r="F22" i="26" s="1"/>
  <c r="F14" i="26" s="1"/>
  <c r="L37" i="26"/>
  <c r="L29" i="26" s="1"/>
  <c r="L21" i="26" s="1"/>
  <c r="L13" i="26" s="1"/>
  <c r="H37" i="26"/>
  <c r="H29" i="26" s="1"/>
  <c r="H21" i="26" s="1"/>
  <c r="H13" i="26" s="1"/>
  <c r="N36" i="26"/>
  <c r="N28" i="26" s="1"/>
  <c r="N20" i="26" s="1"/>
  <c r="N12" i="26" s="1"/>
  <c r="F36" i="26"/>
  <c r="F28" i="26" s="1"/>
  <c r="F20" i="26" s="1"/>
  <c r="F12" i="26" s="1"/>
  <c r="L35" i="26"/>
  <c r="L27" i="26" s="1"/>
  <c r="L19" i="26" s="1"/>
  <c r="L11" i="26" s="1"/>
  <c r="D35" i="26"/>
  <c r="D27" i="26" s="1"/>
  <c r="D19" i="26" s="1"/>
  <c r="D11" i="26" s="1"/>
  <c r="J36" i="25"/>
  <c r="J28" i="25" s="1"/>
  <c r="J20" i="25" s="1"/>
  <c r="J12" i="25" s="1"/>
  <c r="F35" i="25"/>
  <c r="F27" i="25" s="1"/>
  <c r="F19" i="25" s="1"/>
  <c r="F11" i="25" s="1"/>
  <c r="L35" i="25"/>
  <c r="L27" i="25" s="1"/>
  <c r="L19" i="25" s="1"/>
  <c r="L11" i="25" s="1"/>
  <c r="L38" i="25"/>
  <c r="L30" i="25" s="1"/>
  <c r="L22" i="25" s="1"/>
  <c r="L14" i="25" s="1"/>
  <c r="D38" i="25"/>
  <c r="D30" i="25" s="1"/>
  <c r="D22" i="25" s="1"/>
  <c r="D14" i="25" s="1"/>
  <c r="J37" i="25"/>
  <c r="J29" i="25" s="1"/>
  <c r="J21" i="25" s="1"/>
  <c r="J13" i="25" s="1"/>
  <c r="B37" i="25"/>
  <c r="B29" i="25" s="1"/>
  <c r="B21" i="25" s="1"/>
  <c r="B13" i="25" s="1"/>
  <c r="H36" i="25"/>
  <c r="H28" i="25" s="1"/>
  <c r="H20" i="25" s="1"/>
  <c r="H12" i="25" s="1"/>
  <c r="J38" i="25"/>
  <c r="J30" i="25" s="1"/>
  <c r="J22" i="25" s="1"/>
  <c r="J14" i="25" s="1"/>
  <c r="B38" i="25"/>
  <c r="B30" i="25" s="1"/>
  <c r="B22" i="25" s="1"/>
  <c r="B14" i="25" s="1"/>
  <c r="H37" i="25"/>
  <c r="H29" i="25" s="1"/>
  <c r="H21" i="25" s="1"/>
  <c r="H13" i="25" s="1"/>
  <c r="H38" i="25"/>
  <c r="H30" i="25" s="1"/>
  <c r="H22" i="25" s="1"/>
  <c r="H14" i="25" s="1"/>
  <c r="F37" i="25"/>
  <c r="F29" i="25" s="1"/>
  <c r="F21" i="25" s="1"/>
  <c r="F13" i="25" s="1"/>
  <c r="L36" i="25"/>
  <c r="L28" i="25" s="1"/>
  <c r="L20" i="25" s="1"/>
  <c r="L12" i="25" s="1"/>
  <c r="D36" i="25"/>
  <c r="D28" i="25" s="1"/>
  <c r="D20" i="25" s="1"/>
  <c r="D12" i="25" s="1"/>
  <c r="J35" i="25"/>
  <c r="J27" i="25" s="1"/>
  <c r="J19" i="25" s="1"/>
  <c r="J11" i="25" s="1"/>
  <c r="B35" i="25"/>
  <c r="B27" i="25" s="1"/>
  <c r="B19" i="25" s="1"/>
  <c r="B11" i="25" s="1"/>
  <c r="F38" i="25"/>
  <c r="F30" i="25" s="1"/>
  <c r="F22" i="25" s="1"/>
  <c r="F14" i="25" s="1"/>
  <c r="L37" i="25"/>
  <c r="L29" i="25" s="1"/>
  <c r="L21" i="25" s="1"/>
  <c r="L13" i="25" s="1"/>
  <c r="D37" i="25"/>
  <c r="D29" i="25" s="1"/>
  <c r="D21" i="25" s="1"/>
  <c r="D13" i="25" s="1"/>
  <c r="B36" i="25"/>
  <c r="B28" i="25" s="1"/>
  <c r="B20" i="25" s="1"/>
  <c r="B12" i="25" s="1"/>
  <c r="H35" i="25"/>
  <c r="H27" i="25" s="1"/>
  <c r="H19" i="25" s="1"/>
  <c r="H11" i="25" s="1"/>
  <c r="F36" i="25"/>
  <c r="F28" i="25" s="1"/>
  <c r="F20" i="25" s="1"/>
  <c r="F12" i="25" s="1"/>
  <c r="D35" i="25"/>
  <c r="D27" i="25" s="1"/>
  <c r="D19" i="25" s="1"/>
  <c r="D11" i="25" s="1"/>
  <c r="O38" i="25"/>
  <c r="O30" i="25" s="1"/>
  <c r="K38" i="25"/>
  <c r="K30" i="25" s="1"/>
  <c r="G38" i="25"/>
  <c r="G30" i="25" s="1"/>
  <c r="C38" i="25"/>
  <c r="C30" i="25" s="1"/>
  <c r="M37" i="25"/>
  <c r="M29" i="25" s="1"/>
  <c r="I37" i="25"/>
  <c r="I29" i="25" s="1"/>
  <c r="E37" i="25"/>
  <c r="E29" i="25" s="1"/>
  <c r="O36" i="25"/>
  <c r="O28" i="25" s="1"/>
  <c r="K36" i="25"/>
  <c r="K28" i="25" s="1"/>
  <c r="G36" i="25"/>
  <c r="G28" i="25" s="1"/>
  <c r="C36" i="25"/>
  <c r="C28" i="25" s="1"/>
  <c r="M35" i="25"/>
  <c r="M27" i="25" s="1"/>
  <c r="I35" i="25"/>
  <c r="I27" i="25" s="1"/>
  <c r="E35" i="25"/>
  <c r="E27" i="25" s="1"/>
  <c r="M38" i="25"/>
  <c r="M30" i="25" s="1"/>
  <c r="I38" i="25"/>
  <c r="I30" i="25" s="1"/>
  <c r="E38" i="25"/>
  <c r="E30" i="25" s="1"/>
  <c r="O37" i="25"/>
  <c r="O29" i="25" s="1"/>
  <c r="K37" i="25"/>
  <c r="K29" i="25" s="1"/>
  <c r="G37" i="25"/>
  <c r="G29" i="25" s="1"/>
  <c r="C37" i="25"/>
  <c r="C29" i="25" s="1"/>
  <c r="M36" i="25"/>
  <c r="M28" i="25" s="1"/>
  <c r="I36" i="25"/>
  <c r="I28" i="25" s="1"/>
  <c r="E36" i="25"/>
  <c r="E28" i="25" s="1"/>
  <c r="O35" i="25"/>
  <c r="O27" i="25" s="1"/>
  <c r="K35" i="25"/>
  <c r="K27" i="25" s="1"/>
  <c r="G35" i="25"/>
  <c r="G27" i="25" s="1"/>
  <c r="C35" i="25"/>
  <c r="C27" i="25" s="1"/>
  <c r="C2" i="10"/>
  <c r="F38" i="24"/>
  <c r="H37" i="24"/>
  <c r="N36" i="24"/>
  <c r="B36" i="24"/>
  <c r="D35" i="24"/>
  <c r="J38" i="24"/>
  <c r="L37" i="24"/>
  <c r="J36" i="24"/>
  <c r="L35" i="24"/>
  <c r="L38" i="24"/>
  <c r="H38" i="24"/>
  <c r="D38" i="24"/>
  <c r="N37" i="24"/>
  <c r="J37" i="24"/>
  <c r="F37" i="24"/>
  <c r="B37" i="24"/>
  <c r="L36" i="24"/>
  <c r="H36" i="24"/>
  <c r="D36" i="24"/>
  <c r="N35" i="24"/>
  <c r="J35" i="24"/>
  <c r="F35" i="24"/>
  <c r="B35" i="24"/>
  <c r="N38" i="24"/>
  <c r="B38" i="24"/>
  <c r="D37" i="24"/>
  <c r="F36" i="24"/>
  <c r="H35" i="24"/>
  <c r="C2" i="16"/>
  <c r="C15" i="1"/>
  <c r="C23" i="1"/>
  <c r="C39" i="1"/>
  <c r="C7" i="1"/>
  <c r="C89" i="1"/>
  <c r="C69" i="1"/>
  <c r="C45" i="1"/>
  <c r="C29" i="1"/>
  <c r="C21" i="1"/>
  <c r="C13" i="1"/>
  <c r="C5" i="1"/>
  <c r="C97" i="1"/>
  <c r="C73" i="1"/>
  <c r="C49" i="1"/>
  <c r="C95" i="1"/>
  <c r="C63" i="1"/>
  <c r="C93" i="1"/>
  <c r="C61" i="1"/>
  <c r="C67" i="1"/>
  <c r="C81" i="1"/>
  <c r="C43" i="1"/>
  <c r="C35" i="1"/>
  <c r="C27" i="1"/>
  <c r="C19" i="1"/>
  <c r="C11" i="1"/>
  <c r="C101" i="1"/>
  <c r="C75" i="1"/>
  <c r="C65" i="1"/>
  <c r="C87" i="1"/>
  <c r="C55" i="1"/>
  <c r="C85" i="1"/>
  <c r="C53" i="1"/>
  <c r="C107" i="1"/>
  <c r="C59" i="1"/>
  <c r="C57" i="1"/>
  <c r="C41" i="1"/>
  <c r="C33" i="1"/>
  <c r="C25" i="1"/>
  <c r="C17" i="1"/>
  <c r="C9" i="1"/>
  <c r="C51" i="1"/>
  <c r="C111" i="1"/>
  <c r="C79" i="1"/>
  <c r="C47" i="1"/>
  <c r="C77" i="1"/>
  <c r="C99" i="1"/>
  <c r="C105" i="1"/>
  <c r="C31" i="1"/>
  <c r="C103" i="1"/>
  <c r="C37" i="1"/>
  <c r="C71" i="1"/>
  <c r="C109" i="1"/>
  <c r="C83" i="1"/>
  <c r="C91" i="1"/>
  <c r="C3" i="1"/>
  <c r="M38" i="26" l="1"/>
  <c r="M30" i="26" s="1"/>
  <c r="I38" i="26"/>
  <c r="I30" i="26" s="1"/>
  <c r="E38" i="26"/>
  <c r="E30" i="26" s="1"/>
  <c r="O37" i="26"/>
  <c r="O29" i="26" s="1"/>
  <c r="K37" i="26"/>
  <c r="K29" i="26" s="1"/>
  <c r="G37" i="26"/>
  <c r="G29" i="26" s="1"/>
  <c r="C37" i="26"/>
  <c r="C29" i="26" s="1"/>
  <c r="M36" i="26"/>
  <c r="M28" i="26" s="1"/>
  <c r="I36" i="26"/>
  <c r="I28" i="26" s="1"/>
  <c r="E36" i="26"/>
  <c r="E28" i="26" s="1"/>
  <c r="O35" i="26"/>
  <c r="O27" i="26" s="1"/>
  <c r="K35" i="26"/>
  <c r="K27" i="26" s="1"/>
  <c r="G35" i="26"/>
  <c r="G27" i="26" s="1"/>
  <c r="C35" i="26"/>
  <c r="C27" i="26" s="1"/>
  <c r="K38" i="26"/>
  <c r="K30" i="26" s="1"/>
  <c r="C38" i="26"/>
  <c r="C30" i="26" s="1"/>
  <c r="E37" i="26"/>
  <c r="E29" i="26" s="1"/>
  <c r="K36" i="26"/>
  <c r="K28" i="26" s="1"/>
  <c r="C36" i="26"/>
  <c r="C28" i="26" s="1"/>
  <c r="I35" i="26"/>
  <c r="I27" i="26" s="1"/>
  <c r="O38" i="26"/>
  <c r="O30" i="26" s="1"/>
  <c r="G38" i="26"/>
  <c r="G30" i="26" s="1"/>
  <c r="M37" i="26"/>
  <c r="M29" i="26" s="1"/>
  <c r="I37" i="26"/>
  <c r="I29" i="26" s="1"/>
  <c r="O36" i="26"/>
  <c r="O28" i="26" s="1"/>
  <c r="G36" i="26"/>
  <c r="G28" i="26" s="1"/>
  <c r="M35" i="26"/>
  <c r="M27" i="26" s="1"/>
  <c r="E35" i="26"/>
  <c r="E27" i="26" s="1"/>
  <c r="C19" i="25"/>
  <c r="C3" i="25"/>
  <c r="B3" i="25" s="1"/>
  <c r="C11" i="25"/>
  <c r="E20" i="25"/>
  <c r="E4" i="25"/>
  <c r="D4" i="25" s="1"/>
  <c r="E12" i="25"/>
  <c r="G5" i="25"/>
  <c r="F5" i="25" s="1"/>
  <c r="G21" i="25"/>
  <c r="G13" i="25"/>
  <c r="I14" i="25"/>
  <c r="I6" i="25"/>
  <c r="H6" i="25" s="1"/>
  <c r="I22" i="25"/>
  <c r="M3" i="25"/>
  <c r="L3" i="25" s="1"/>
  <c r="M11" i="25"/>
  <c r="M19" i="25"/>
  <c r="O4" i="25"/>
  <c r="N4" i="25" s="1"/>
  <c r="O20" i="25"/>
  <c r="O12" i="25"/>
  <c r="C6" i="25"/>
  <c r="B6" i="25" s="1"/>
  <c r="C14" i="25"/>
  <c r="C22" i="25"/>
  <c r="G19" i="25"/>
  <c r="G11" i="25"/>
  <c r="G3" i="25"/>
  <c r="F3" i="25" s="1"/>
  <c r="I20" i="25"/>
  <c r="I12" i="25"/>
  <c r="I4" i="25"/>
  <c r="H4" i="25" s="1"/>
  <c r="K21" i="25"/>
  <c r="K13" i="25"/>
  <c r="K5" i="25"/>
  <c r="J5" i="25" s="1"/>
  <c r="M22" i="25"/>
  <c r="M14" i="25"/>
  <c r="M6" i="25"/>
  <c r="L6" i="25" s="1"/>
  <c r="C4" i="25"/>
  <c r="B4" i="25" s="1"/>
  <c r="C12" i="25"/>
  <c r="C20" i="25"/>
  <c r="E5" i="25"/>
  <c r="D5" i="25" s="1"/>
  <c r="E13" i="25"/>
  <c r="E21" i="25"/>
  <c r="G6" i="25"/>
  <c r="F6" i="25" s="1"/>
  <c r="G14" i="25"/>
  <c r="G22" i="25"/>
  <c r="K3" i="25"/>
  <c r="J3" i="25" s="1"/>
  <c r="K11" i="25"/>
  <c r="K19" i="25"/>
  <c r="M4" i="25"/>
  <c r="L4" i="25" s="1"/>
  <c r="M12" i="25"/>
  <c r="M20" i="25"/>
  <c r="O5" i="25"/>
  <c r="N5" i="25" s="1"/>
  <c r="O21" i="25"/>
  <c r="O13" i="25"/>
  <c r="E19" i="25"/>
  <c r="E3" i="25"/>
  <c r="D3" i="25" s="1"/>
  <c r="E11" i="25"/>
  <c r="G4" i="25"/>
  <c r="F4" i="25" s="1"/>
  <c r="G12" i="25"/>
  <c r="G20" i="25"/>
  <c r="I5" i="25"/>
  <c r="H5" i="25" s="1"/>
  <c r="I21" i="25"/>
  <c r="I13" i="25"/>
  <c r="K6" i="25"/>
  <c r="J6" i="25" s="1"/>
  <c r="K14" i="25"/>
  <c r="K22" i="25"/>
  <c r="O3" i="25"/>
  <c r="N3" i="25" s="1"/>
  <c r="O19" i="25"/>
  <c r="O11" i="25"/>
  <c r="C21" i="25"/>
  <c r="C13" i="25"/>
  <c r="C5" i="25"/>
  <c r="B5" i="25" s="1"/>
  <c r="E22" i="25"/>
  <c r="E14" i="25"/>
  <c r="E6" i="25"/>
  <c r="D6" i="25" s="1"/>
  <c r="I11" i="25"/>
  <c r="I3" i="25"/>
  <c r="H3" i="25" s="1"/>
  <c r="I19" i="25"/>
  <c r="K4" i="25"/>
  <c r="J4" i="25" s="1"/>
  <c r="K12" i="25"/>
  <c r="K20" i="25"/>
  <c r="M5" i="25"/>
  <c r="L5" i="25" s="1"/>
  <c r="M21" i="25"/>
  <c r="M13" i="25"/>
  <c r="O6" i="25"/>
  <c r="N6" i="25" s="1"/>
  <c r="O14" i="25"/>
  <c r="O22" i="25"/>
  <c r="O38" i="24"/>
  <c r="K38" i="24"/>
  <c r="G38" i="24"/>
  <c r="C38" i="24"/>
  <c r="M37" i="24"/>
  <c r="I37" i="24"/>
  <c r="E37" i="24"/>
  <c r="O36" i="24"/>
  <c r="K36" i="24"/>
  <c r="G36" i="24"/>
  <c r="C36" i="24"/>
  <c r="M35" i="24"/>
  <c r="I35" i="24"/>
  <c r="E35" i="24"/>
  <c r="M38" i="24"/>
  <c r="I38" i="24"/>
  <c r="E38" i="24"/>
  <c r="O37" i="24"/>
  <c r="K37" i="24"/>
  <c r="G37" i="24"/>
  <c r="C37" i="24"/>
  <c r="M36" i="24"/>
  <c r="I36" i="24"/>
  <c r="E36" i="24"/>
  <c r="O35" i="24"/>
  <c r="K35" i="24"/>
  <c r="G35" i="24"/>
  <c r="C35" i="24"/>
  <c r="C70" i="1"/>
  <c r="C36" i="1"/>
  <c r="C24" i="1"/>
  <c r="C102" i="1"/>
  <c r="C50" i="1"/>
  <c r="C106" i="1"/>
  <c r="C86" i="1"/>
  <c r="C108" i="1"/>
  <c r="C30" i="1"/>
  <c r="C46" i="1"/>
  <c r="C8" i="1"/>
  <c r="C40" i="1"/>
  <c r="C52" i="1"/>
  <c r="C64" i="1"/>
  <c r="C18" i="1"/>
  <c r="C80" i="1"/>
  <c r="C62" i="1"/>
  <c r="C96" i="1"/>
  <c r="C28" i="1"/>
  <c r="C6" i="1"/>
  <c r="C78" i="1"/>
  <c r="C16" i="1"/>
  <c r="C56" i="1"/>
  <c r="C84" i="1"/>
  <c r="C74" i="1"/>
  <c r="C26" i="1"/>
  <c r="C66" i="1"/>
  <c r="C94" i="1"/>
  <c r="C44" i="1"/>
  <c r="C38" i="1"/>
  <c r="C104" i="1"/>
  <c r="C110" i="1"/>
  <c r="C58" i="1"/>
  <c r="C54" i="1"/>
  <c r="C100" i="1"/>
  <c r="C34" i="1"/>
  <c r="C60" i="1"/>
  <c r="C48" i="1"/>
  <c r="C12" i="1"/>
  <c r="C68" i="1"/>
  <c r="C22" i="1"/>
  <c r="C90" i="1"/>
  <c r="C98" i="1"/>
  <c r="C82" i="1"/>
  <c r="C76" i="1"/>
  <c r="C32" i="1"/>
  <c r="C10" i="1"/>
  <c r="C42" i="1"/>
  <c r="C92" i="1"/>
  <c r="C72" i="1"/>
  <c r="C20" i="1"/>
  <c r="C88" i="1"/>
  <c r="C14" i="1"/>
  <c r="C4" i="1"/>
  <c r="L30" i="23" s="1"/>
  <c r="L22" i="23" s="1"/>
  <c r="L14" i="23" s="1"/>
  <c r="T14" i="2"/>
  <c r="T7" i="2" s="1"/>
  <c r="C2" i="1"/>
  <c r="O19" i="26" l="1"/>
  <c r="O11" i="26"/>
  <c r="O3" i="26"/>
  <c r="N3" i="26" s="1"/>
  <c r="E22" i="26"/>
  <c r="E14" i="26"/>
  <c r="E6" i="26"/>
  <c r="D6" i="26" s="1"/>
  <c r="K4" i="26"/>
  <c r="J4" i="26" s="1"/>
  <c r="K20" i="26"/>
  <c r="K12" i="26"/>
  <c r="O6" i="26"/>
  <c r="N6" i="26" s="1"/>
  <c r="O14" i="26"/>
  <c r="O22" i="26"/>
  <c r="C19" i="26"/>
  <c r="C11" i="26"/>
  <c r="C3" i="26"/>
  <c r="B3" i="26" s="1"/>
  <c r="E20" i="26"/>
  <c r="E12" i="26"/>
  <c r="E4" i="26"/>
  <c r="D4" i="26" s="1"/>
  <c r="G21" i="26"/>
  <c r="G13" i="26"/>
  <c r="G5" i="26"/>
  <c r="F5" i="26" s="1"/>
  <c r="I22" i="26"/>
  <c r="I14" i="26"/>
  <c r="I6" i="26"/>
  <c r="H6" i="26" s="1"/>
  <c r="M3" i="26"/>
  <c r="L3" i="26" s="1"/>
  <c r="M11" i="26"/>
  <c r="M19" i="26"/>
  <c r="O4" i="26"/>
  <c r="N4" i="26" s="1"/>
  <c r="O12" i="26"/>
  <c r="O20" i="26"/>
  <c r="C6" i="26"/>
  <c r="B6" i="26" s="1"/>
  <c r="C14" i="26"/>
  <c r="C22" i="26"/>
  <c r="C21" i="26"/>
  <c r="C13" i="26"/>
  <c r="C5" i="26"/>
  <c r="B5" i="26" s="1"/>
  <c r="I3" i="26"/>
  <c r="H3" i="26" s="1"/>
  <c r="I11" i="26"/>
  <c r="I19" i="26"/>
  <c r="M5" i="26"/>
  <c r="L5" i="26" s="1"/>
  <c r="M13" i="26"/>
  <c r="M21" i="26"/>
  <c r="G19" i="26"/>
  <c r="G11" i="26"/>
  <c r="G3" i="26"/>
  <c r="F3" i="26" s="1"/>
  <c r="I20" i="26"/>
  <c r="I12" i="26"/>
  <c r="I4" i="26"/>
  <c r="H4" i="26" s="1"/>
  <c r="K21" i="26"/>
  <c r="K13" i="26"/>
  <c r="K5" i="26"/>
  <c r="J5" i="26" s="1"/>
  <c r="M22" i="26"/>
  <c r="M14" i="26"/>
  <c r="M6" i="26"/>
  <c r="L6" i="26" s="1"/>
  <c r="C4" i="26"/>
  <c r="B4" i="26" s="1"/>
  <c r="C20" i="26"/>
  <c r="C12" i="26"/>
  <c r="E5" i="26"/>
  <c r="D5" i="26" s="1"/>
  <c r="E21" i="26"/>
  <c r="E13" i="26"/>
  <c r="G6" i="26"/>
  <c r="F6" i="26" s="1"/>
  <c r="G22" i="26"/>
  <c r="G14" i="26"/>
  <c r="K19" i="26"/>
  <c r="K11" i="26"/>
  <c r="K3" i="26"/>
  <c r="J3" i="26" s="1"/>
  <c r="M20" i="26"/>
  <c r="M12" i="26"/>
  <c r="M4" i="26"/>
  <c r="L4" i="26" s="1"/>
  <c r="O21" i="26"/>
  <c r="O13" i="26"/>
  <c r="O5" i="26"/>
  <c r="N5" i="26" s="1"/>
  <c r="E3" i="26"/>
  <c r="D3" i="26" s="1"/>
  <c r="E19" i="26"/>
  <c r="E11" i="26"/>
  <c r="G4" i="26"/>
  <c r="F4" i="26" s="1"/>
  <c r="G20" i="26"/>
  <c r="G12" i="26"/>
  <c r="I5" i="26"/>
  <c r="H5" i="26" s="1"/>
  <c r="I21" i="26"/>
  <c r="I13" i="26"/>
  <c r="K6" i="26"/>
  <c r="J6" i="26" s="1"/>
  <c r="K22" i="26"/>
  <c r="K14" i="26"/>
  <c r="N28" i="24"/>
  <c r="N20" i="24" s="1"/>
  <c r="N12" i="24" s="1"/>
  <c r="H27" i="24"/>
  <c r="H19" i="24" s="1"/>
  <c r="H11" i="24" s="1"/>
  <c r="L29" i="24"/>
  <c r="L21" i="24" s="1"/>
  <c r="L13" i="24" s="1"/>
  <c r="F27" i="24"/>
  <c r="F19" i="24" s="1"/>
  <c r="F11" i="24" s="1"/>
  <c r="H28" i="24"/>
  <c r="H20" i="24" s="1"/>
  <c r="H12" i="24" s="1"/>
  <c r="J29" i="24"/>
  <c r="J21" i="24" s="1"/>
  <c r="J13" i="24" s="1"/>
  <c r="L30" i="24"/>
  <c r="L22" i="24" s="1"/>
  <c r="L14" i="24" s="1"/>
  <c r="D27" i="24"/>
  <c r="D19" i="24" s="1"/>
  <c r="D11" i="24" s="1"/>
  <c r="H29" i="24"/>
  <c r="H21" i="24" s="1"/>
  <c r="H13" i="24" s="1"/>
  <c r="B28" i="24"/>
  <c r="B20" i="24" s="1"/>
  <c r="B12" i="24" s="1"/>
  <c r="F30" i="24"/>
  <c r="F22" i="24" s="1"/>
  <c r="F14" i="24" s="1"/>
  <c r="J27" i="24"/>
  <c r="J19" i="24" s="1"/>
  <c r="J11" i="24" s="1"/>
  <c r="L28" i="24"/>
  <c r="L20" i="24" s="1"/>
  <c r="L12" i="24" s="1"/>
  <c r="N29" i="24"/>
  <c r="N21" i="24" s="1"/>
  <c r="N13" i="24" s="1"/>
  <c r="O30" i="24"/>
  <c r="K30" i="24"/>
  <c r="G30" i="24"/>
  <c r="C30" i="24"/>
  <c r="M29" i="24"/>
  <c r="I29" i="24"/>
  <c r="E29" i="24"/>
  <c r="O28" i="24"/>
  <c r="K28" i="24"/>
  <c r="G28" i="24"/>
  <c r="C28" i="24"/>
  <c r="M27" i="24"/>
  <c r="I27" i="24"/>
  <c r="E27" i="24"/>
  <c r="I30" i="24"/>
  <c r="O29" i="24"/>
  <c r="G29" i="24"/>
  <c r="M28" i="24"/>
  <c r="E28" i="24"/>
  <c r="K27" i="24"/>
  <c r="C27" i="24"/>
  <c r="M30" i="24"/>
  <c r="E30" i="24"/>
  <c r="K29" i="24"/>
  <c r="C29" i="24"/>
  <c r="I28" i="24"/>
  <c r="O27" i="24"/>
  <c r="G27" i="24"/>
  <c r="L27" i="24"/>
  <c r="L19" i="24" s="1"/>
  <c r="L11" i="24" s="1"/>
  <c r="B30" i="24"/>
  <c r="B22" i="24" s="1"/>
  <c r="B14" i="24" s="1"/>
  <c r="J28" i="24"/>
  <c r="J20" i="24" s="1"/>
  <c r="J12" i="24" s="1"/>
  <c r="N30" i="24"/>
  <c r="N22" i="24" s="1"/>
  <c r="N14" i="24" s="1"/>
  <c r="N27" i="24"/>
  <c r="N19" i="24" s="1"/>
  <c r="N11" i="24" s="1"/>
  <c r="B29" i="24"/>
  <c r="B21" i="24" s="1"/>
  <c r="B13" i="24" s="1"/>
  <c r="D30" i="24"/>
  <c r="D22" i="24" s="1"/>
  <c r="D14" i="24" s="1"/>
  <c r="F28" i="24"/>
  <c r="F20" i="24" s="1"/>
  <c r="F12" i="24" s="1"/>
  <c r="J30" i="24"/>
  <c r="J22" i="24" s="1"/>
  <c r="J14" i="24" s="1"/>
  <c r="D29" i="24"/>
  <c r="D21" i="24" s="1"/>
  <c r="D13" i="24" s="1"/>
  <c r="B27" i="24"/>
  <c r="B19" i="24" s="1"/>
  <c r="B11" i="24" s="1"/>
  <c r="D28" i="24"/>
  <c r="D20" i="24" s="1"/>
  <c r="D12" i="24" s="1"/>
  <c r="F29" i="24"/>
  <c r="F21" i="24" s="1"/>
  <c r="F13" i="24" s="1"/>
  <c r="H30" i="24"/>
  <c r="H22" i="24" s="1"/>
  <c r="H14" i="24" s="1"/>
  <c r="D27" i="23"/>
  <c r="D19" i="23" s="1"/>
  <c r="D11" i="23" s="1"/>
  <c r="H29" i="23"/>
  <c r="H21" i="23" s="1"/>
  <c r="H13" i="23" s="1"/>
  <c r="B28" i="23"/>
  <c r="B20" i="23" s="1"/>
  <c r="B12" i="23" s="1"/>
  <c r="F30" i="23"/>
  <c r="F22" i="23" s="1"/>
  <c r="F14" i="23" s="1"/>
  <c r="J27" i="23"/>
  <c r="J19" i="23" s="1"/>
  <c r="J11" i="23" s="1"/>
  <c r="L28" i="23"/>
  <c r="L20" i="23" s="1"/>
  <c r="L12" i="23" s="1"/>
  <c r="N29" i="23"/>
  <c r="N21" i="23" s="1"/>
  <c r="N13" i="23" s="1"/>
  <c r="O30" i="23"/>
  <c r="K28" i="23"/>
  <c r="M27" i="23"/>
  <c r="K30" i="23"/>
  <c r="G30" i="23"/>
  <c r="C30" i="23"/>
  <c r="M29" i="23"/>
  <c r="I29" i="23"/>
  <c r="E29" i="23"/>
  <c r="O28" i="23"/>
  <c r="G28" i="23"/>
  <c r="C28" i="23"/>
  <c r="I27" i="23"/>
  <c r="E27" i="23"/>
  <c r="I30" i="23"/>
  <c r="O29" i="23"/>
  <c r="G29" i="23"/>
  <c r="M28" i="23"/>
  <c r="E28" i="23"/>
  <c r="K27" i="23"/>
  <c r="C27" i="23"/>
  <c r="M30" i="23"/>
  <c r="E30" i="23"/>
  <c r="K29" i="23"/>
  <c r="C29" i="23"/>
  <c r="I28" i="23"/>
  <c r="O27" i="23"/>
  <c r="G27" i="23"/>
  <c r="L27" i="23"/>
  <c r="L19" i="23" s="1"/>
  <c r="L11" i="23" s="1"/>
  <c r="B30" i="23"/>
  <c r="B22" i="23" s="1"/>
  <c r="B14" i="23" s="1"/>
  <c r="J28" i="23"/>
  <c r="J20" i="23" s="1"/>
  <c r="J12" i="23" s="1"/>
  <c r="N30" i="23"/>
  <c r="N22" i="23" s="1"/>
  <c r="N14" i="23" s="1"/>
  <c r="N27" i="23"/>
  <c r="N19" i="23" s="1"/>
  <c r="N11" i="23" s="1"/>
  <c r="B29" i="23"/>
  <c r="B21" i="23" s="1"/>
  <c r="B13" i="23" s="1"/>
  <c r="D30" i="23"/>
  <c r="D22" i="23" s="1"/>
  <c r="D14" i="23" s="1"/>
  <c r="F28" i="23"/>
  <c r="F20" i="23" s="1"/>
  <c r="F12" i="23" s="1"/>
  <c r="J30" i="23"/>
  <c r="J22" i="23" s="1"/>
  <c r="J14" i="23" s="1"/>
  <c r="D29" i="23"/>
  <c r="D21" i="23" s="1"/>
  <c r="D13" i="23" s="1"/>
  <c r="B27" i="23"/>
  <c r="B19" i="23" s="1"/>
  <c r="B11" i="23" s="1"/>
  <c r="D28" i="23"/>
  <c r="D20" i="23" s="1"/>
  <c r="D12" i="23" s="1"/>
  <c r="F29" i="23"/>
  <c r="F21" i="23" s="1"/>
  <c r="F13" i="23" s="1"/>
  <c r="H30" i="23"/>
  <c r="H22" i="23" s="1"/>
  <c r="H14" i="23" s="1"/>
  <c r="N28" i="23"/>
  <c r="N20" i="23" s="1"/>
  <c r="N12" i="23" s="1"/>
  <c r="H27" i="23"/>
  <c r="H19" i="23" s="1"/>
  <c r="H11" i="23" s="1"/>
  <c r="L29" i="23"/>
  <c r="L21" i="23" s="1"/>
  <c r="L13" i="23" s="1"/>
  <c r="F27" i="23"/>
  <c r="F19" i="23" s="1"/>
  <c r="F11" i="23" s="1"/>
  <c r="H28" i="23"/>
  <c r="H20" i="23" s="1"/>
  <c r="H12" i="23" s="1"/>
  <c r="J29" i="23"/>
  <c r="J21" i="23" s="1"/>
  <c r="J13" i="23" s="1"/>
  <c r="L38" i="22"/>
  <c r="B36" i="22"/>
  <c r="B38" i="22"/>
  <c r="B35" i="22"/>
  <c r="B37" i="22"/>
  <c r="C35" i="22"/>
  <c r="O38" i="22"/>
  <c r="K38" i="22"/>
  <c r="G38" i="22"/>
  <c r="C38" i="22"/>
  <c r="M37" i="22"/>
  <c r="I37" i="22"/>
  <c r="E37" i="22"/>
  <c r="O36" i="22"/>
  <c r="K36" i="22"/>
  <c r="G36" i="22"/>
  <c r="C36" i="22"/>
  <c r="M35" i="22"/>
  <c r="I35" i="22"/>
  <c r="E35" i="22"/>
  <c r="M38" i="22"/>
  <c r="I38" i="22"/>
  <c r="E38" i="22"/>
  <c r="O37" i="22"/>
  <c r="K37" i="22"/>
  <c r="G37" i="22"/>
  <c r="C37" i="22"/>
  <c r="M36" i="22"/>
  <c r="I36" i="22"/>
  <c r="E36" i="22"/>
  <c r="O35" i="22"/>
  <c r="K35" i="22"/>
  <c r="G35" i="22"/>
  <c r="D35" i="22"/>
  <c r="F36" i="22"/>
  <c r="H37" i="22"/>
  <c r="J38" i="22"/>
  <c r="J35" i="22"/>
  <c r="L36" i="22"/>
  <c r="N37" i="22"/>
  <c r="H35" i="22"/>
  <c r="J36" i="22"/>
  <c r="L37" i="22"/>
  <c r="N38" i="22"/>
  <c r="N35" i="22"/>
  <c r="D38" i="22"/>
  <c r="L35" i="22"/>
  <c r="N36" i="22"/>
  <c r="D36" i="22"/>
  <c r="F37" i="22"/>
  <c r="H38" i="22"/>
  <c r="D37" i="22"/>
  <c r="F38" i="22"/>
  <c r="F35" i="22"/>
  <c r="H36" i="22"/>
  <c r="J37" i="22"/>
  <c r="I21" i="2"/>
  <c r="I13" i="2" s="1"/>
  <c r="C19" i="2"/>
  <c r="C11" i="2" s="1"/>
  <c r="O20" i="2"/>
  <c r="O12" i="2" s="1"/>
  <c r="E18" i="2"/>
  <c r="E10" i="2" s="1"/>
  <c r="K20" i="2"/>
  <c r="K12" i="2" s="1"/>
  <c r="M19" i="2"/>
  <c r="M11" i="2" s="1"/>
  <c r="S18" i="2"/>
  <c r="S10" i="2" s="1"/>
  <c r="Q19" i="2"/>
  <c r="Q11" i="2" s="1"/>
  <c r="A18" i="2"/>
  <c r="A10" i="2" s="1"/>
  <c r="E21" i="2"/>
  <c r="E13" i="2" s="1"/>
  <c r="S19" i="2"/>
  <c r="S11" i="2" s="1"/>
  <c r="Q18" i="2"/>
  <c r="Q10" i="2" s="1"/>
  <c r="I20" i="2"/>
  <c r="I12" i="2" s="1"/>
  <c r="C18" i="2"/>
  <c r="C10" i="2" s="1"/>
  <c r="O19" i="2"/>
  <c r="O11" i="2" s="1"/>
  <c r="G21" i="2"/>
  <c r="G13" i="2" s="1"/>
  <c r="A19" i="2"/>
  <c r="A11" i="2" s="1"/>
  <c r="M20" i="2"/>
  <c r="M12" i="2" s="1"/>
  <c r="G18" i="2"/>
  <c r="G10" i="2" s="1"/>
  <c r="K21" i="2"/>
  <c r="K13" i="2" s="1"/>
  <c r="I18" i="2"/>
  <c r="I10" i="2" s="1"/>
  <c r="E19" i="2"/>
  <c r="E11" i="2" s="1"/>
  <c r="A20" i="2"/>
  <c r="A12" i="2" s="1"/>
  <c r="Q20" i="2"/>
  <c r="Q12" i="2" s="1"/>
  <c r="M21" i="2"/>
  <c r="M13" i="2" s="1"/>
  <c r="K18" i="2"/>
  <c r="K10" i="2" s="1"/>
  <c r="G19" i="2"/>
  <c r="G11" i="2" s="1"/>
  <c r="C20" i="2"/>
  <c r="C12" i="2" s="1"/>
  <c r="S20" i="2"/>
  <c r="S12" i="2" s="1"/>
  <c r="O21" i="2"/>
  <c r="O13" i="2" s="1"/>
  <c r="M18" i="2"/>
  <c r="M10" i="2" s="1"/>
  <c r="I19" i="2"/>
  <c r="I11" i="2" s="1"/>
  <c r="E20" i="2"/>
  <c r="E12" i="2" s="1"/>
  <c r="A21" i="2"/>
  <c r="A13" i="2" s="1"/>
  <c r="Q21" i="2"/>
  <c r="Q13" i="2" s="1"/>
  <c r="O18" i="2"/>
  <c r="O10" i="2" s="1"/>
  <c r="K19" i="2"/>
  <c r="K11" i="2" s="1"/>
  <c r="G20" i="2"/>
  <c r="G12" i="2" s="1"/>
  <c r="C21" i="2"/>
  <c r="C13" i="2" s="1"/>
  <c r="S21" i="2"/>
  <c r="S13" i="2" s="1"/>
  <c r="T21" i="2"/>
  <c r="T13" i="2" s="1"/>
  <c r="T6" i="2" s="1"/>
  <c r="P21" i="2"/>
  <c r="P13" i="2" s="1"/>
  <c r="P6" i="2" s="1"/>
  <c r="L21" i="2"/>
  <c r="L13" i="2" s="1"/>
  <c r="L6" i="2" s="1"/>
  <c r="H21" i="2"/>
  <c r="H13" i="2" s="1"/>
  <c r="H6" i="2" s="1"/>
  <c r="D21" i="2"/>
  <c r="D13" i="2" s="1"/>
  <c r="D6" i="2" s="1"/>
  <c r="T20" i="2"/>
  <c r="T12" i="2" s="1"/>
  <c r="T5" i="2" s="1"/>
  <c r="P20" i="2"/>
  <c r="P12" i="2" s="1"/>
  <c r="P5" i="2" s="1"/>
  <c r="L20" i="2"/>
  <c r="L12" i="2" s="1"/>
  <c r="L5" i="2" s="1"/>
  <c r="H20" i="2"/>
  <c r="H12" i="2" s="1"/>
  <c r="H5" i="2" s="1"/>
  <c r="D20" i="2"/>
  <c r="D12" i="2" s="1"/>
  <c r="D5" i="2" s="1"/>
  <c r="T19" i="2"/>
  <c r="T11" i="2" s="1"/>
  <c r="T4" i="2" s="1"/>
  <c r="P19" i="2"/>
  <c r="P11" i="2" s="1"/>
  <c r="P4" i="2" s="1"/>
  <c r="L19" i="2"/>
  <c r="L11" i="2" s="1"/>
  <c r="L4" i="2" s="1"/>
  <c r="H19" i="2"/>
  <c r="H11" i="2" s="1"/>
  <c r="H4" i="2" s="1"/>
  <c r="D19" i="2"/>
  <c r="D11" i="2" s="1"/>
  <c r="D4" i="2" s="1"/>
  <c r="T18" i="2"/>
  <c r="T10" i="2" s="1"/>
  <c r="T3" i="2" s="1"/>
  <c r="P18" i="2"/>
  <c r="P10" i="2" s="1"/>
  <c r="P3" i="2" s="1"/>
  <c r="L18" i="2"/>
  <c r="L10" i="2" s="1"/>
  <c r="L3" i="2" s="1"/>
  <c r="H18" i="2"/>
  <c r="H10" i="2" s="1"/>
  <c r="H3" i="2" s="1"/>
  <c r="D18" i="2"/>
  <c r="D10" i="2" s="1"/>
  <c r="D3" i="2" s="1"/>
  <c r="R21" i="2"/>
  <c r="R13" i="2" s="1"/>
  <c r="R6" i="2" s="1"/>
  <c r="N21" i="2"/>
  <c r="N13" i="2" s="1"/>
  <c r="N6" i="2" s="1"/>
  <c r="J21" i="2"/>
  <c r="J13" i="2" s="1"/>
  <c r="J6" i="2" s="1"/>
  <c r="F21" i="2"/>
  <c r="F13" i="2" s="1"/>
  <c r="F6" i="2" s="1"/>
  <c r="B21" i="2"/>
  <c r="B13" i="2" s="1"/>
  <c r="B6" i="2" s="1"/>
  <c r="R20" i="2"/>
  <c r="R12" i="2" s="1"/>
  <c r="R5" i="2" s="1"/>
  <c r="N20" i="2"/>
  <c r="N12" i="2" s="1"/>
  <c r="N5" i="2" s="1"/>
  <c r="J20" i="2"/>
  <c r="J12" i="2" s="1"/>
  <c r="J5" i="2" s="1"/>
  <c r="F20" i="2"/>
  <c r="F12" i="2" s="1"/>
  <c r="F5" i="2" s="1"/>
  <c r="B20" i="2"/>
  <c r="B12" i="2" s="1"/>
  <c r="B5" i="2" s="1"/>
  <c r="R19" i="2"/>
  <c r="R11" i="2" s="1"/>
  <c r="R4" i="2" s="1"/>
  <c r="N19" i="2"/>
  <c r="N11" i="2" s="1"/>
  <c r="N4" i="2" s="1"/>
  <c r="J19" i="2"/>
  <c r="J11" i="2" s="1"/>
  <c r="J4" i="2" s="1"/>
  <c r="F19" i="2"/>
  <c r="F11" i="2" s="1"/>
  <c r="F4" i="2" s="1"/>
  <c r="B19" i="2"/>
  <c r="B11" i="2" s="1"/>
  <c r="B4" i="2" s="1"/>
  <c r="R18" i="2"/>
  <c r="R10" i="2" s="1"/>
  <c r="R3" i="2" s="1"/>
  <c r="N18" i="2"/>
  <c r="N10" i="2" s="1"/>
  <c r="N3" i="2" s="1"/>
  <c r="J18" i="2"/>
  <c r="J10" i="2" s="1"/>
  <c r="J3" i="2" s="1"/>
  <c r="F18" i="2"/>
  <c r="F10" i="2" s="1"/>
  <c r="F3" i="2" s="1"/>
  <c r="B18" i="2"/>
  <c r="B10" i="2" s="1"/>
  <c r="B3" i="2" s="1"/>
  <c r="M3" i="2" l="1"/>
  <c r="M6" i="2"/>
  <c r="S5" i="2"/>
  <c r="M5" i="2"/>
  <c r="M4" i="2"/>
  <c r="I20" i="24"/>
  <c r="I12" i="24"/>
  <c r="I4" i="24"/>
  <c r="H4" i="24" s="1"/>
  <c r="M22" i="24"/>
  <c r="M14" i="24"/>
  <c r="M6" i="24"/>
  <c r="L6" i="24" s="1"/>
  <c r="M20" i="24"/>
  <c r="M12" i="24"/>
  <c r="M4" i="24"/>
  <c r="L4" i="24" s="1"/>
  <c r="E11" i="24"/>
  <c r="E19" i="24"/>
  <c r="E3" i="24"/>
  <c r="D3" i="24" s="1"/>
  <c r="G12" i="24"/>
  <c r="G20" i="24"/>
  <c r="G4" i="24"/>
  <c r="F4" i="24" s="1"/>
  <c r="I13" i="24"/>
  <c r="I21" i="24"/>
  <c r="I5" i="24"/>
  <c r="H5" i="24" s="1"/>
  <c r="K14" i="24"/>
  <c r="K22" i="24"/>
  <c r="K6" i="24"/>
  <c r="J6" i="24" s="1"/>
  <c r="C21" i="24"/>
  <c r="C13" i="24"/>
  <c r="C5" i="24"/>
  <c r="B5" i="24" s="1"/>
  <c r="C19" i="24"/>
  <c r="C11" i="24"/>
  <c r="C3" i="24"/>
  <c r="B3" i="24" s="1"/>
  <c r="G21" i="24"/>
  <c r="G13" i="24"/>
  <c r="G5" i="24"/>
  <c r="F5" i="24" s="1"/>
  <c r="I3" i="24"/>
  <c r="H3" i="24" s="1"/>
  <c r="I11" i="24"/>
  <c r="I19" i="24"/>
  <c r="K4" i="24"/>
  <c r="J4" i="24" s="1"/>
  <c r="K12" i="24"/>
  <c r="K20" i="24"/>
  <c r="M5" i="24"/>
  <c r="L5" i="24" s="1"/>
  <c r="M13" i="24"/>
  <c r="M21" i="24"/>
  <c r="O6" i="24"/>
  <c r="N6" i="24" s="1"/>
  <c r="O14" i="24"/>
  <c r="O22" i="24"/>
  <c r="G19" i="24"/>
  <c r="G11" i="24"/>
  <c r="G3" i="24"/>
  <c r="F3" i="24" s="1"/>
  <c r="K21" i="24"/>
  <c r="K13" i="24"/>
  <c r="K5" i="24"/>
  <c r="J5" i="24" s="1"/>
  <c r="K19" i="24"/>
  <c r="K11" i="24"/>
  <c r="K3" i="24"/>
  <c r="J3" i="24" s="1"/>
  <c r="O21" i="24"/>
  <c r="O13" i="24"/>
  <c r="O5" i="24"/>
  <c r="N5" i="24" s="1"/>
  <c r="M19" i="24"/>
  <c r="M3" i="24"/>
  <c r="L3" i="24" s="1"/>
  <c r="M11" i="24"/>
  <c r="O20" i="24"/>
  <c r="O4" i="24"/>
  <c r="N4" i="24" s="1"/>
  <c r="O12" i="24"/>
  <c r="C22" i="24"/>
  <c r="C6" i="24"/>
  <c r="B6" i="24" s="1"/>
  <c r="C14" i="24"/>
  <c r="O19" i="24"/>
  <c r="O11" i="24"/>
  <c r="O3" i="24"/>
  <c r="N3" i="24" s="1"/>
  <c r="E22" i="24"/>
  <c r="E14" i="24"/>
  <c r="E6" i="24"/>
  <c r="D6" i="24" s="1"/>
  <c r="E20" i="24"/>
  <c r="E12" i="24"/>
  <c r="E4" i="24"/>
  <c r="D4" i="24" s="1"/>
  <c r="I22" i="24"/>
  <c r="I14" i="24"/>
  <c r="I6" i="24"/>
  <c r="H6" i="24" s="1"/>
  <c r="C20" i="24"/>
  <c r="C4" i="24"/>
  <c r="B4" i="24" s="1"/>
  <c r="C12" i="24"/>
  <c r="E21" i="24"/>
  <c r="E5" i="24"/>
  <c r="D5" i="24" s="1"/>
  <c r="E13" i="24"/>
  <c r="G22" i="24"/>
  <c r="G6" i="24"/>
  <c r="F6" i="24" s="1"/>
  <c r="G14" i="24"/>
  <c r="Q4" i="2"/>
  <c r="C21" i="23"/>
  <c r="C13" i="23"/>
  <c r="C5" i="23"/>
  <c r="B5" i="23" s="1"/>
  <c r="C19" i="23"/>
  <c r="C11" i="23"/>
  <c r="C3" i="23"/>
  <c r="B3" i="23" s="1"/>
  <c r="G21" i="23"/>
  <c r="G13" i="23"/>
  <c r="G5" i="23"/>
  <c r="F5" i="23" s="1"/>
  <c r="I19" i="23"/>
  <c r="I3" i="23"/>
  <c r="H3" i="23" s="1"/>
  <c r="I11" i="23"/>
  <c r="E13" i="23"/>
  <c r="E21" i="23"/>
  <c r="E5" i="23"/>
  <c r="D5" i="23" s="1"/>
  <c r="G14" i="23"/>
  <c r="G22" i="23"/>
  <c r="G6" i="23"/>
  <c r="F6" i="23" s="1"/>
  <c r="O22" i="23"/>
  <c r="O6" i="23"/>
  <c r="N6" i="23" s="1"/>
  <c r="O14" i="23"/>
  <c r="G19" i="23"/>
  <c r="G11" i="23"/>
  <c r="G3" i="23"/>
  <c r="F3" i="23" s="1"/>
  <c r="K21" i="23"/>
  <c r="K13" i="23"/>
  <c r="K5" i="23"/>
  <c r="J5" i="23" s="1"/>
  <c r="K19" i="23"/>
  <c r="K11" i="23"/>
  <c r="K3" i="23"/>
  <c r="J3" i="23" s="1"/>
  <c r="O21" i="23"/>
  <c r="O13" i="23"/>
  <c r="O5" i="23"/>
  <c r="N5" i="23" s="1"/>
  <c r="C12" i="23"/>
  <c r="C20" i="23"/>
  <c r="C4" i="23"/>
  <c r="B4" i="23" s="1"/>
  <c r="I5" i="23"/>
  <c r="H5" i="23" s="1"/>
  <c r="I13" i="23"/>
  <c r="I21" i="23"/>
  <c r="K6" i="23"/>
  <c r="J6" i="23" s="1"/>
  <c r="K14" i="23"/>
  <c r="K22" i="23"/>
  <c r="O19" i="23"/>
  <c r="O11" i="23"/>
  <c r="O3" i="23"/>
  <c r="N3" i="23" s="1"/>
  <c r="E22" i="23"/>
  <c r="E14" i="23"/>
  <c r="E6" i="23"/>
  <c r="D6" i="23" s="1"/>
  <c r="E20" i="23"/>
  <c r="E12" i="23"/>
  <c r="E4" i="23"/>
  <c r="D4" i="23" s="1"/>
  <c r="I22" i="23"/>
  <c r="I14" i="23"/>
  <c r="I6" i="23"/>
  <c r="H6" i="23" s="1"/>
  <c r="G4" i="23"/>
  <c r="F4" i="23" s="1"/>
  <c r="G12" i="23"/>
  <c r="G20" i="23"/>
  <c r="M21" i="23"/>
  <c r="M5" i="23"/>
  <c r="L5" i="23" s="1"/>
  <c r="M13" i="23"/>
  <c r="M19" i="23"/>
  <c r="M3" i="23"/>
  <c r="L3" i="23" s="1"/>
  <c r="M11" i="23"/>
  <c r="I20" i="23"/>
  <c r="I12" i="23"/>
  <c r="I4" i="23"/>
  <c r="H4" i="23" s="1"/>
  <c r="M22" i="23"/>
  <c r="M14" i="23"/>
  <c r="M6" i="23"/>
  <c r="L6" i="23" s="1"/>
  <c r="M20" i="23"/>
  <c r="M12" i="23"/>
  <c r="M4" i="23"/>
  <c r="L4" i="23" s="1"/>
  <c r="E3" i="23"/>
  <c r="D3" i="23" s="1"/>
  <c r="E11" i="23"/>
  <c r="E19" i="23"/>
  <c r="O20" i="23"/>
  <c r="O4" i="23"/>
  <c r="N4" i="23" s="1"/>
  <c r="O12" i="23"/>
  <c r="C22" i="23"/>
  <c r="C6" i="23"/>
  <c r="B6" i="23" s="1"/>
  <c r="C14" i="23"/>
  <c r="K20" i="23"/>
  <c r="K4" i="23"/>
  <c r="J4" i="23" s="1"/>
  <c r="K12" i="23"/>
  <c r="I3" i="2"/>
  <c r="E3" i="2"/>
  <c r="C4" i="2"/>
  <c r="C6" i="2"/>
  <c r="I5" i="2"/>
  <c r="O3" i="2"/>
  <c r="Q6" i="2"/>
  <c r="O4" i="2"/>
  <c r="A3" i="2"/>
  <c r="C3" i="2"/>
  <c r="G3" i="2"/>
  <c r="G4" i="2"/>
  <c r="S4" i="2"/>
  <c r="A5" i="2"/>
  <c r="Q5" i="2"/>
  <c r="S3" i="2"/>
  <c r="K5" i="2"/>
  <c r="A6" i="2"/>
  <c r="G5" i="2"/>
  <c r="O5" i="2"/>
  <c r="K6" i="2"/>
  <c r="C5" i="2"/>
  <c r="E5" i="2"/>
  <c r="G6" i="2"/>
  <c r="K3" i="2"/>
  <c r="I4" i="2"/>
  <c r="A4" i="2"/>
  <c r="I6" i="2"/>
  <c r="E4" i="2"/>
  <c r="O6" i="2"/>
  <c r="K4" i="2"/>
  <c r="Q3" i="2"/>
  <c r="E6" i="2"/>
  <c r="S6" i="2"/>
  <c r="L30" i="22" l="1"/>
  <c r="L22" i="22" s="1"/>
  <c r="L14" i="22" s="1"/>
  <c r="H30" i="22"/>
  <c r="H22" i="22" s="1"/>
  <c r="H14" i="22" s="1"/>
  <c r="D30" i="22"/>
  <c r="D22" i="22" s="1"/>
  <c r="D14" i="22" s="1"/>
  <c r="L29" i="22"/>
  <c r="L21" i="22" s="1"/>
  <c r="L13" i="22" s="1"/>
  <c r="H29" i="22"/>
  <c r="H21" i="22" s="1"/>
  <c r="H13" i="22" s="1"/>
  <c r="D29" i="22"/>
  <c r="D21" i="22" s="1"/>
  <c r="D13" i="22" s="1"/>
  <c r="L28" i="22"/>
  <c r="L20" i="22" s="1"/>
  <c r="L12" i="22" s="1"/>
  <c r="H28" i="22"/>
  <c r="H20" i="22" s="1"/>
  <c r="H12" i="22" s="1"/>
  <c r="D28" i="22"/>
  <c r="D20" i="22" s="1"/>
  <c r="D12" i="22" s="1"/>
  <c r="L27" i="22"/>
  <c r="L19" i="22" s="1"/>
  <c r="L11" i="22" s="1"/>
  <c r="H27" i="22"/>
  <c r="H19" i="22" s="1"/>
  <c r="H11" i="22" s="1"/>
  <c r="D27" i="22"/>
  <c r="D19" i="22" s="1"/>
  <c r="D11" i="22" s="1"/>
  <c r="B30" i="22"/>
  <c r="B22" i="22" s="1"/>
  <c r="B14" i="22" s="1"/>
  <c r="F29" i="22"/>
  <c r="F21" i="22" s="1"/>
  <c r="F13" i="22" s="1"/>
  <c r="J28" i="22"/>
  <c r="J20" i="22" s="1"/>
  <c r="J12" i="22" s="1"/>
  <c r="N27" i="22"/>
  <c r="N19" i="22" s="1"/>
  <c r="N11" i="22" s="1"/>
  <c r="N28" i="22"/>
  <c r="N20" i="22" s="1"/>
  <c r="N12" i="22" s="1"/>
  <c r="F30" i="22"/>
  <c r="F22" i="22" s="1"/>
  <c r="F14" i="22" s="1"/>
  <c r="J29" i="22"/>
  <c r="J21" i="22" s="1"/>
  <c r="J13" i="22" s="1"/>
  <c r="B27" i="22"/>
  <c r="B19" i="22" s="1"/>
  <c r="B11" i="22" s="1"/>
  <c r="B29" i="22"/>
  <c r="B21" i="22" s="1"/>
  <c r="B13" i="22" s="1"/>
  <c r="F28" i="22"/>
  <c r="F20" i="22" s="1"/>
  <c r="F12" i="22" s="1"/>
  <c r="N29" i="22"/>
  <c r="N21" i="22" s="1"/>
  <c r="N13" i="22" s="1"/>
  <c r="B28" i="22"/>
  <c r="B20" i="22" s="1"/>
  <c r="B12" i="22" s="1"/>
  <c r="N30" i="22"/>
  <c r="N22" i="22" s="1"/>
  <c r="N14" i="22" s="1"/>
  <c r="J27" i="22"/>
  <c r="J19" i="22" s="1"/>
  <c r="J11" i="22" s="1"/>
  <c r="J30" i="22"/>
  <c r="J22" i="22" s="1"/>
  <c r="J14" i="22" s="1"/>
  <c r="F27" i="22"/>
  <c r="F19" i="22" s="1"/>
  <c r="F11" i="22" s="1"/>
  <c r="M30" i="22" l="1"/>
  <c r="G30" i="22"/>
  <c r="K29" i="22"/>
  <c r="O28" i="22"/>
  <c r="E28" i="22"/>
  <c r="I27" i="22"/>
  <c r="C27" i="22"/>
  <c r="E29" i="22"/>
  <c r="C28" i="22"/>
  <c r="G27" i="22"/>
  <c r="K30" i="22"/>
  <c r="O29" i="22"/>
  <c r="I28" i="22"/>
  <c r="M27" i="22"/>
  <c r="E30" i="22"/>
  <c r="C30" i="22"/>
  <c r="I30" i="22"/>
  <c r="G29" i="22"/>
  <c r="O27" i="22"/>
  <c r="E27" i="22"/>
  <c r="O30" i="22"/>
  <c r="C29" i="22"/>
  <c r="M28" i="22"/>
  <c r="K27" i="22"/>
  <c r="M29" i="22"/>
  <c r="K28" i="22"/>
  <c r="I29" i="22"/>
  <c r="G28" i="22"/>
  <c r="G20" i="22" l="1"/>
  <c r="G4" i="22"/>
  <c r="F4" i="22" s="1"/>
  <c r="G12" i="22"/>
  <c r="O6" i="22"/>
  <c r="N6" i="22" s="1"/>
  <c r="O22" i="22"/>
  <c r="O14" i="22"/>
  <c r="G21" i="22"/>
  <c r="G13" i="22"/>
  <c r="G5" i="22"/>
  <c r="F5" i="22" s="1"/>
  <c r="E22" i="22"/>
  <c r="E14" i="22"/>
  <c r="E6" i="22"/>
  <c r="D6" i="22" s="1"/>
  <c r="O13" i="22"/>
  <c r="O5" i="22"/>
  <c r="N5" i="22" s="1"/>
  <c r="O21" i="22"/>
  <c r="E21" i="22"/>
  <c r="E13" i="22"/>
  <c r="E5" i="22"/>
  <c r="D5" i="22" s="1"/>
  <c r="K13" i="22"/>
  <c r="K21" i="22"/>
  <c r="K5" i="22"/>
  <c r="J5" i="22" s="1"/>
  <c r="I21" i="22"/>
  <c r="I13" i="22"/>
  <c r="I5" i="22"/>
  <c r="H5" i="22" s="1"/>
  <c r="K3" i="22"/>
  <c r="J3" i="22" s="1"/>
  <c r="K19" i="22"/>
  <c r="K11" i="22"/>
  <c r="E19" i="22"/>
  <c r="E11" i="22"/>
  <c r="E3" i="22"/>
  <c r="D3" i="22" s="1"/>
  <c r="I22" i="22"/>
  <c r="I14" i="22"/>
  <c r="I6" i="22"/>
  <c r="H6" i="22" s="1"/>
  <c r="M19" i="22"/>
  <c r="M11" i="22"/>
  <c r="M3" i="22"/>
  <c r="L3" i="22" s="1"/>
  <c r="K6" i="22"/>
  <c r="J6" i="22" s="1"/>
  <c r="K22" i="22"/>
  <c r="K14" i="22"/>
  <c r="E20" i="22"/>
  <c r="E12" i="22"/>
  <c r="E4" i="22"/>
  <c r="D4" i="22" s="1"/>
  <c r="K20" i="22"/>
  <c r="K12" i="22"/>
  <c r="K4" i="22"/>
  <c r="J4" i="22" s="1"/>
  <c r="M20" i="22"/>
  <c r="M12" i="22"/>
  <c r="M4" i="22"/>
  <c r="L4" i="22" s="1"/>
  <c r="O19" i="22"/>
  <c r="O11" i="22"/>
  <c r="O3" i="22"/>
  <c r="N3" i="22" s="1"/>
  <c r="I20" i="22"/>
  <c r="I12" i="22"/>
  <c r="I4" i="22"/>
  <c r="H4" i="22" s="1"/>
  <c r="G19" i="22"/>
  <c r="G3" i="22"/>
  <c r="F3" i="22" s="1"/>
  <c r="G11" i="22"/>
  <c r="C19" i="22"/>
  <c r="C11" i="22"/>
  <c r="C3" i="22"/>
  <c r="B3" i="22" s="1"/>
  <c r="O4" i="22"/>
  <c r="N4" i="22" s="1"/>
  <c r="O20" i="22"/>
  <c r="O12" i="22"/>
  <c r="G22" i="22"/>
  <c r="G14" i="22"/>
  <c r="G6" i="22"/>
  <c r="F6" i="22" s="1"/>
  <c r="M21" i="22"/>
  <c r="M13" i="22"/>
  <c r="M5" i="22"/>
  <c r="L5" i="22" s="1"/>
  <c r="C21" i="22"/>
  <c r="C13" i="22"/>
  <c r="C5" i="22"/>
  <c r="B5" i="22" s="1"/>
  <c r="C22" i="22"/>
  <c r="C14" i="22"/>
  <c r="C6" i="22"/>
  <c r="B6" i="22" s="1"/>
  <c r="C12" i="22"/>
  <c r="C4" i="22"/>
  <c r="B4" i="22" s="1"/>
  <c r="C20" i="22"/>
  <c r="I19" i="22"/>
  <c r="I11" i="22"/>
  <c r="I3" i="22"/>
  <c r="H3" i="22" s="1"/>
  <c r="M22" i="22"/>
  <c r="M14" i="22"/>
  <c r="M6" i="22"/>
  <c r="L6" i="22" s="1"/>
</calcChain>
</file>

<file path=xl/sharedStrings.xml><?xml version="1.0" encoding="utf-8"?>
<sst xmlns="http://schemas.openxmlformats.org/spreadsheetml/2006/main" count="2184" uniqueCount="438">
  <si>
    <t>大</t>
    <rPh sb="0" eb="1">
      <t>オオ</t>
    </rPh>
    <phoneticPr fontId="1"/>
  </si>
  <si>
    <t>小</t>
    <rPh sb="0" eb="1">
      <t>ショウ</t>
    </rPh>
    <phoneticPr fontId="1"/>
  </si>
  <si>
    <t>一</t>
    <rPh sb="0" eb="1">
      <t>イチ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</si>
  <si>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</si>
  <si>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</si>
  <si>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</si>
  <si>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</si>
  <si>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六</t>
    <rPh sb="0" eb="1">
      <t>ロク</t>
    </rPh>
    <phoneticPr fontId="1"/>
  </si>
  <si>
    <t>七</t>
    <rPh sb="0" eb="1">
      <t>シチ</t>
    </rPh>
    <phoneticPr fontId="1"/>
  </si>
  <si>
    <t>八</t>
    <rPh sb="0" eb="1">
      <t>ハチ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</si>
  <si>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</si>
  <si>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</si>
  <si>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男</t>
    <rPh sb="0" eb="1">
      <t>オトコ</t>
    </rPh>
    <phoneticPr fontId="1"/>
  </si>
  <si>
    <t>子</t>
    <rPh sb="0" eb="1">
      <t>コ</t>
    </rPh>
    <phoneticPr fontId="1"/>
  </si>
  <si>
    <t>女</t>
    <rPh sb="0" eb="1">
      <t>オンナ</t>
    </rPh>
    <phoneticPr fontId="1"/>
  </si>
  <si>
    <t>手</t>
    <rPh sb="0" eb="1">
      <t>テ</t>
    </rPh>
    <phoneticPr fontId="1"/>
  </si>
  <si>
    <t>天</t>
    <rPh sb="0" eb="1">
      <t>テン</t>
    </rPh>
    <phoneticPr fontId="1"/>
  </si>
  <si>
    <t>青</t>
    <rPh sb="0" eb="1">
      <t>アオ</t>
    </rPh>
    <phoneticPr fontId="1"/>
  </si>
  <si>
    <t>空</t>
    <rPh sb="0" eb="1">
      <t>ソラ</t>
    </rPh>
    <phoneticPr fontId="1"/>
  </si>
  <si>
    <t>虫</t>
    <rPh sb="0" eb="1">
      <t>ムシ</t>
    </rPh>
    <phoneticPr fontId="1"/>
  </si>
  <si>
    <t>見</t>
    <rPh sb="0" eb="1">
      <t>ミ</t>
    </rPh>
    <phoneticPr fontId="1"/>
  </si>
  <si>
    <t>学</t>
    <rPh sb="0" eb="1">
      <t>ガク</t>
    </rPh>
    <phoneticPr fontId="1"/>
  </si>
  <si>
    <t>校</t>
    <rPh sb="0" eb="1">
      <t>コウ</t>
    </rPh>
    <phoneticPr fontId="1"/>
  </si>
  <si>
    <t>正</t>
    <rPh sb="0" eb="1">
      <t>タダ</t>
    </rPh>
    <phoneticPr fontId="1"/>
  </si>
  <si>
    <t>字</t>
    <rPh sb="0" eb="1">
      <t>ジ</t>
    </rPh>
    <phoneticPr fontId="1"/>
  </si>
  <si>
    <t>文</t>
    <rPh sb="0" eb="1">
      <t>ブン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</si>
  <si>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</si>
  <si>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</si>
  <si>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</si>
  <si>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</si>
  <si>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</si>
  <si>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</si>
  <si>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</si>
  <si>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</si>
  <si>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</si>
  <si>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</si>
  <si>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きな</t>
    <phoneticPr fontId="1"/>
  </si>
  <si>
    <t>とお</t>
    <phoneticPr fontId="1"/>
  </si>
  <si>
    <t>こ</t>
    <phoneticPr fontId="1"/>
  </si>
  <si>
    <t>て</t>
    <phoneticPr fontId="1"/>
  </si>
  <si>
    <t>そら</t>
    <phoneticPr fontId="1"/>
  </si>
  <si>
    <t>み</t>
    <phoneticPr fontId="1"/>
  </si>
  <si>
    <t>こう</t>
    <phoneticPr fontId="1"/>
  </si>
  <si>
    <t>じ</t>
    <phoneticPr fontId="1"/>
  </si>
  <si>
    <t>ぶん</t>
    <phoneticPr fontId="1"/>
  </si>
  <si>
    <t>こえ</t>
    <phoneticPr fontId="1"/>
  </si>
  <si>
    <t>なる</t>
    <phoneticPr fontId="1"/>
  </si>
  <si>
    <t>いち</t>
    <phoneticPr fontId="1"/>
  </si>
  <si>
    <t>よ</t>
    <phoneticPr fontId="1"/>
  </si>
  <si>
    <t>ちい</t>
    <phoneticPr fontId="1"/>
  </si>
  <si>
    <t>てん</t>
    <phoneticPr fontId="1"/>
  </si>
  <si>
    <t>がっ</t>
    <phoneticPr fontId="1"/>
  </si>
  <si>
    <t>おお</t>
    <phoneticPr fontId="1"/>
  </si>
  <si>
    <t>の　</t>
    <phoneticPr fontId="1"/>
  </si>
  <si>
    <t>が　</t>
    <phoneticPr fontId="1"/>
  </si>
  <si>
    <r>
      <rPr>
        <sz val="9"/>
        <color theme="1"/>
        <rFont val="ＭＳ Ｐゴシック"/>
        <family val="3"/>
        <charset val="128"/>
        <scheme val="minor"/>
      </rPr>
      <t>　　なまえ</t>
    </r>
    <r>
      <rPr>
        <sz val="36"/>
        <color theme="1"/>
        <rFont val="ＭＳ Ｐゴシック"/>
        <family val="3"/>
        <charset val="128"/>
        <scheme val="minor"/>
      </rPr>
      <t>（　　　　）</t>
    </r>
    <phoneticPr fontId="1"/>
  </si>
  <si>
    <r>
      <rPr>
        <sz val="24"/>
        <color theme="1"/>
        <rFont val="ＭＳ Ｐゴシック"/>
        <family val="3"/>
        <charset val="128"/>
        <scheme val="minor"/>
      </rPr>
      <t>かんじテスト</t>
    </r>
    <r>
      <rPr>
        <sz val="9"/>
        <color theme="1"/>
        <rFont val="ＭＳ Ｐゴシック"/>
        <family val="3"/>
        <charset val="128"/>
        <scheme val="minor"/>
      </rPr>
      <t>(１ねん)</t>
    </r>
    <phoneticPr fontId="1"/>
  </si>
  <si>
    <t>じゅう</t>
    <phoneticPr fontId="1"/>
  </si>
  <si>
    <t>ご</t>
    <phoneticPr fontId="1"/>
  </si>
  <si>
    <t>を　</t>
    <phoneticPr fontId="1"/>
  </si>
  <si>
    <t>じ</t>
    <phoneticPr fontId="1"/>
  </si>
  <si>
    <t>水</t>
    <rPh sb="0" eb="1">
      <t>ミズ</t>
    </rPh>
    <phoneticPr fontId="1"/>
  </si>
  <si>
    <t>雨</t>
    <rPh sb="0" eb="1">
      <t>アメ</t>
    </rPh>
    <phoneticPr fontId="1"/>
  </si>
  <si>
    <t>山</t>
    <rPh sb="0" eb="1">
      <t>ヤマ</t>
    </rPh>
    <phoneticPr fontId="1"/>
  </si>
  <si>
    <t>上</t>
    <rPh sb="0" eb="1">
      <t>ウエ</t>
    </rPh>
    <phoneticPr fontId="1"/>
  </si>
  <si>
    <t>うえ</t>
    <phoneticPr fontId="1"/>
  </si>
  <si>
    <t>下</t>
    <rPh sb="0" eb="1">
      <t>シタ</t>
    </rPh>
    <phoneticPr fontId="1"/>
  </si>
  <si>
    <t>した</t>
    <phoneticPr fontId="1"/>
  </si>
  <si>
    <t>日</t>
    <rPh sb="0" eb="1">
      <t>ヒ</t>
    </rPh>
    <phoneticPr fontId="1"/>
  </si>
  <si>
    <t>木</t>
    <rPh sb="0" eb="1">
      <t>キ</t>
    </rPh>
    <phoneticPr fontId="1"/>
  </si>
  <si>
    <t>き</t>
    <phoneticPr fontId="1"/>
  </si>
  <si>
    <t>田</t>
    <rPh sb="0" eb="1">
      <t>タ</t>
    </rPh>
    <phoneticPr fontId="1"/>
  </si>
  <si>
    <t>た</t>
    <phoneticPr fontId="1"/>
  </si>
  <si>
    <t>小</t>
    <rPh sb="0" eb="1">
      <t>チイ</t>
    </rPh>
    <phoneticPr fontId="1"/>
  </si>
  <si>
    <t>川</t>
    <rPh sb="0" eb="1">
      <t>カワ</t>
    </rPh>
    <phoneticPr fontId="1"/>
  </si>
  <si>
    <t>で　</t>
    <phoneticPr fontId="1"/>
  </si>
  <si>
    <t>林</t>
    <rPh sb="0" eb="1">
      <t>ハヤシ</t>
    </rPh>
    <phoneticPr fontId="1"/>
  </si>
  <si>
    <t>森</t>
    <rPh sb="0" eb="1">
      <t>モリ</t>
    </rPh>
    <phoneticPr fontId="1"/>
  </si>
  <si>
    <t>もり</t>
    <phoneticPr fontId="1"/>
  </si>
  <si>
    <t>月</t>
    <rPh sb="0" eb="1">
      <t>ツキ</t>
    </rPh>
    <phoneticPr fontId="1"/>
  </si>
  <si>
    <t>しゃ</t>
    <phoneticPr fontId="1"/>
  </si>
  <si>
    <t>げる</t>
    <phoneticPr fontId="1"/>
  </si>
  <si>
    <t>あ</t>
    <phoneticPr fontId="1"/>
  </si>
  <si>
    <t>なか</t>
    <phoneticPr fontId="1"/>
  </si>
  <si>
    <t>み　</t>
    <phoneticPr fontId="1"/>
  </si>
  <si>
    <t>がつ</t>
    <phoneticPr fontId="1"/>
  </si>
  <si>
    <t>やす</t>
    <phoneticPr fontId="1"/>
  </si>
  <si>
    <t>で</t>
    <phoneticPr fontId="1"/>
  </si>
  <si>
    <t>日</t>
    <rPh sb="0" eb="1">
      <t>ニチ</t>
    </rPh>
    <phoneticPr fontId="1"/>
  </si>
  <si>
    <t>よう</t>
    <phoneticPr fontId="1"/>
  </si>
  <si>
    <t>ここの</t>
    <phoneticPr fontId="1"/>
  </si>
  <si>
    <t>なの</t>
    <phoneticPr fontId="1"/>
  </si>
  <si>
    <t>むい</t>
    <phoneticPr fontId="1"/>
  </si>
  <si>
    <t>かね</t>
    <phoneticPr fontId="1"/>
  </si>
  <si>
    <t>のぼ</t>
    <phoneticPr fontId="1"/>
  </si>
  <si>
    <t>に</t>
    <phoneticPr fontId="1"/>
  </si>
  <si>
    <t>さん</t>
    <phoneticPr fontId="1"/>
  </si>
  <si>
    <t>し</t>
    <phoneticPr fontId="1"/>
  </si>
  <si>
    <t>ご</t>
    <phoneticPr fontId="1"/>
  </si>
  <si>
    <t>ろく</t>
    <phoneticPr fontId="1"/>
  </si>
  <si>
    <t>しち</t>
    <phoneticPr fontId="1"/>
  </si>
  <si>
    <t>はち</t>
    <phoneticPr fontId="1"/>
  </si>
  <si>
    <t>きゅう</t>
    <phoneticPr fontId="1"/>
  </si>
  <si>
    <t>じゅう</t>
    <phoneticPr fontId="1"/>
  </si>
  <si>
    <t>おとこ</t>
    <phoneticPr fontId="1"/>
  </si>
  <si>
    <t>おんな</t>
    <phoneticPr fontId="1"/>
  </si>
  <si>
    <t>あお</t>
    <phoneticPr fontId="1"/>
  </si>
  <si>
    <t>むし</t>
    <phoneticPr fontId="1"/>
  </si>
  <si>
    <t>ただ</t>
    <phoneticPr fontId="1"/>
  </si>
  <si>
    <t>みず</t>
    <phoneticPr fontId="1"/>
  </si>
  <si>
    <t>あめ</t>
    <phoneticPr fontId="1"/>
  </si>
  <si>
    <t>やま</t>
    <phoneticPr fontId="1"/>
  </si>
  <si>
    <t>ひ</t>
    <phoneticPr fontId="1"/>
  </si>
  <si>
    <t>かわ</t>
    <phoneticPr fontId="1"/>
  </si>
  <si>
    <t>もり</t>
    <phoneticPr fontId="1"/>
  </si>
  <si>
    <t>はやし</t>
    <phoneticPr fontId="1"/>
  </si>
  <si>
    <t>つき</t>
    <phoneticPr fontId="1"/>
  </si>
  <si>
    <t>ひと</t>
    <phoneticPr fontId="1"/>
  </si>
  <si>
    <t>たけ</t>
    <phoneticPr fontId="1"/>
  </si>
  <si>
    <t>つち</t>
    <phoneticPr fontId="1"/>
  </si>
  <si>
    <t>しょう</t>
    <phoneticPr fontId="1"/>
  </si>
  <si>
    <t>ちから</t>
    <phoneticPr fontId="1"/>
  </si>
  <si>
    <t>だい</t>
    <phoneticPr fontId="1"/>
  </si>
  <si>
    <t>ほん</t>
    <phoneticPr fontId="1"/>
  </si>
  <si>
    <t>いぬ</t>
    <phoneticPr fontId="1"/>
  </si>
  <si>
    <t>はや</t>
    <phoneticPr fontId="1"/>
  </si>
  <si>
    <t>め</t>
    <phoneticPr fontId="1"/>
  </si>
  <si>
    <t>さい</t>
    <phoneticPr fontId="1"/>
  </si>
  <si>
    <t>こども</t>
    <phoneticPr fontId="1"/>
  </si>
  <si>
    <t>ばん</t>
    <phoneticPr fontId="1"/>
  </si>
  <si>
    <t>に　</t>
    <phoneticPr fontId="1"/>
  </si>
  <si>
    <t>ほん</t>
    <phoneticPr fontId="1"/>
  </si>
  <si>
    <t>の　</t>
    <phoneticPr fontId="1"/>
  </si>
  <si>
    <t>じの</t>
    <phoneticPr fontId="1"/>
  </si>
  <si>
    <t>おやつ</t>
    <phoneticPr fontId="1"/>
  </si>
  <si>
    <t>がつ</t>
    <phoneticPr fontId="1"/>
  </si>
  <si>
    <t>うまれ</t>
    <phoneticPr fontId="1"/>
  </si>
  <si>
    <t>にん</t>
    <phoneticPr fontId="1"/>
  </si>
  <si>
    <t>の　</t>
    <phoneticPr fontId="1"/>
  </si>
  <si>
    <t>だい</t>
    <phoneticPr fontId="1"/>
  </si>
  <si>
    <t>の　</t>
    <phoneticPr fontId="1"/>
  </si>
  <si>
    <t>じに</t>
    <phoneticPr fontId="1"/>
  </si>
  <si>
    <t>おきる</t>
    <phoneticPr fontId="1"/>
  </si>
  <si>
    <t>がつ</t>
    <phoneticPr fontId="1"/>
  </si>
  <si>
    <t>の　</t>
    <phoneticPr fontId="1"/>
  </si>
  <si>
    <t>ひき</t>
    <phoneticPr fontId="1"/>
  </si>
  <si>
    <t>の　</t>
    <phoneticPr fontId="1"/>
  </si>
  <si>
    <t>がつ</t>
    <phoneticPr fontId="1"/>
  </si>
  <si>
    <t>じかん</t>
    <phoneticPr fontId="1"/>
  </si>
  <si>
    <t>め　</t>
    <phoneticPr fontId="1"/>
  </si>
  <si>
    <t>の　</t>
    <phoneticPr fontId="1"/>
  </si>
  <si>
    <t>さな</t>
    <phoneticPr fontId="1"/>
  </si>
  <si>
    <t>まで</t>
    <phoneticPr fontId="1"/>
  </si>
  <si>
    <t>とどけ</t>
    <phoneticPr fontId="1"/>
  </si>
  <si>
    <t>い　</t>
    <phoneticPr fontId="1"/>
  </si>
  <si>
    <t>が　</t>
    <phoneticPr fontId="1"/>
  </si>
  <si>
    <t>に　</t>
    <phoneticPr fontId="1"/>
  </si>
  <si>
    <t>しい</t>
    <phoneticPr fontId="1"/>
  </si>
  <si>
    <t>を かく</t>
    <phoneticPr fontId="1"/>
  </si>
  <si>
    <t>さく</t>
    <phoneticPr fontId="1"/>
  </si>
  <si>
    <t>を　</t>
    <phoneticPr fontId="1"/>
  </si>
  <si>
    <t>かく</t>
    <phoneticPr fontId="1"/>
  </si>
  <si>
    <t>かん</t>
    <phoneticPr fontId="1"/>
  </si>
  <si>
    <t>を　</t>
    <phoneticPr fontId="1"/>
  </si>
  <si>
    <t>ゆび</t>
    <phoneticPr fontId="1"/>
  </si>
  <si>
    <t>くるま</t>
    <phoneticPr fontId="1"/>
  </si>
  <si>
    <t>りょこう</t>
    <phoneticPr fontId="1"/>
  </si>
  <si>
    <t>つかる</t>
    <phoneticPr fontId="1"/>
  </si>
  <si>
    <t>いく</t>
    <phoneticPr fontId="1"/>
  </si>
  <si>
    <t>にち</t>
    <phoneticPr fontId="1"/>
  </si>
  <si>
    <t>かく</t>
    <phoneticPr fontId="1"/>
  </si>
  <si>
    <t>を　</t>
    <phoneticPr fontId="1"/>
  </si>
  <si>
    <t>のむ</t>
    <phoneticPr fontId="1"/>
  </si>
  <si>
    <t>が　</t>
    <phoneticPr fontId="1"/>
  </si>
  <si>
    <t>ふる</t>
    <phoneticPr fontId="1"/>
  </si>
  <si>
    <t>の　</t>
    <phoneticPr fontId="1"/>
  </si>
  <si>
    <t>ベッド</t>
    <phoneticPr fontId="1"/>
  </si>
  <si>
    <t>の　</t>
    <phoneticPr fontId="1"/>
  </si>
  <si>
    <t>が　</t>
    <phoneticPr fontId="1"/>
  </si>
  <si>
    <t>のぼる</t>
    <phoneticPr fontId="1"/>
  </si>
  <si>
    <t>きな</t>
    <phoneticPr fontId="1"/>
  </si>
  <si>
    <t>さな</t>
    <phoneticPr fontId="1"/>
  </si>
  <si>
    <t>んぼ</t>
    <phoneticPr fontId="1"/>
  </si>
  <si>
    <t>で　</t>
    <phoneticPr fontId="1"/>
  </si>
  <si>
    <t>およぐ</t>
    <phoneticPr fontId="1"/>
  </si>
  <si>
    <t>に　</t>
    <phoneticPr fontId="1"/>
  </si>
  <si>
    <t>はいる</t>
    <phoneticPr fontId="1"/>
  </si>
  <si>
    <t>と　</t>
    <phoneticPr fontId="1"/>
  </si>
  <si>
    <t>が　</t>
    <phoneticPr fontId="1"/>
  </si>
  <si>
    <t>出</t>
    <rPh sb="0" eb="1">
      <t>デ</t>
    </rPh>
    <phoneticPr fontId="1"/>
  </si>
  <si>
    <t>た　</t>
    <phoneticPr fontId="1"/>
  </si>
  <si>
    <t>じどう</t>
    <phoneticPr fontId="1"/>
  </si>
  <si>
    <t>車</t>
    <rPh sb="0" eb="1">
      <t>シャ</t>
    </rPh>
    <phoneticPr fontId="1"/>
  </si>
  <si>
    <t>人</t>
    <rPh sb="0" eb="1">
      <t>ヒト</t>
    </rPh>
    <phoneticPr fontId="1"/>
  </si>
  <si>
    <t>を　</t>
    <phoneticPr fontId="1"/>
  </si>
  <si>
    <t>さがす</t>
    <phoneticPr fontId="1"/>
  </si>
  <si>
    <t>はこを</t>
    <phoneticPr fontId="1"/>
  </si>
  <si>
    <t>もち</t>
    <phoneticPr fontId="1"/>
  </si>
  <si>
    <t>竹</t>
    <rPh sb="0" eb="1">
      <t>タケ</t>
    </rPh>
    <phoneticPr fontId="1"/>
  </si>
  <si>
    <t>の　</t>
    <phoneticPr fontId="1"/>
  </si>
  <si>
    <t>ぼう</t>
    <phoneticPr fontId="1"/>
  </si>
  <si>
    <t>土</t>
    <rPh sb="0" eb="1">
      <t>ツチ</t>
    </rPh>
    <phoneticPr fontId="1"/>
  </si>
  <si>
    <t>の　</t>
    <phoneticPr fontId="1"/>
  </si>
  <si>
    <t>中</t>
    <rPh sb="0" eb="1">
      <t>ナカ</t>
    </rPh>
    <phoneticPr fontId="1"/>
  </si>
  <si>
    <t>月</t>
    <rPh sb="0" eb="1">
      <t>ガツ</t>
    </rPh>
    <phoneticPr fontId="1"/>
  </si>
  <si>
    <t>休</t>
    <rPh sb="0" eb="1">
      <t>ヤス</t>
    </rPh>
    <phoneticPr fontId="1"/>
  </si>
  <si>
    <t>力</t>
    <rPh sb="0" eb="1">
      <t>チカラ</t>
    </rPh>
    <phoneticPr fontId="1"/>
  </si>
  <si>
    <t>を　</t>
    <phoneticPr fontId="1"/>
  </si>
  <si>
    <t>いれる</t>
    <phoneticPr fontId="1"/>
  </si>
  <si>
    <t>いえ</t>
    <phoneticPr fontId="1"/>
  </si>
  <si>
    <t>る　</t>
    <phoneticPr fontId="1"/>
  </si>
  <si>
    <t>お　</t>
    <phoneticPr fontId="1"/>
  </si>
  <si>
    <t>金</t>
    <rPh sb="0" eb="1">
      <t>カネ</t>
    </rPh>
    <phoneticPr fontId="1"/>
  </si>
  <si>
    <t>を　</t>
    <phoneticPr fontId="1"/>
  </si>
  <si>
    <t>おとす</t>
    <phoneticPr fontId="1"/>
  </si>
  <si>
    <t>大</t>
    <rPh sb="0" eb="1">
      <t>ダイ</t>
    </rPh>
    <phoneticPr fontId="1"/>
  </si>
  <si>
    <t>すきな</t>
    <phoneticPr fontId="1"/>
  </si>
  <si>
    <t>ゲーム</t>
    <phoneticPr fontId="1"/>
  </si>
  <si>
    <t>火</t>
    <rPh sb="0" eb="1">
      <t>ヒ</t>
    </rPh>
    <phoneticPr fontId="1"/>
  </si>
  <si>
    <t>けす</t>
    <phoneticPr fontId="1"/>
  </si>
  <si>
    <t>本</t>
    <rPh sb="0" eb="1">
      <t>ホン</t>
    </rPh>
    <phoneticPr fontId="1"/>
  </si>
  <si>
    <t>を　</t>
    <phoneticPr fontId="1"/>
  </si>
  <si>
    <t>かりる</t>
    <phoneticPr fontId="1"/>
  </si>
  <si>
    <t>犬</t>
    <rPh sb="0" eb="1">
      <t>イヌ</t>
    </rPh>
    <phoneticPr fontId="1"/>
  </si>
  <si>
    <t>と　</t>
    <phoneticPr fontId="1"/>
  </si>
  <si>
    <t>あそぶ</t>
    <phoneticPr fontId="1"/>
  </si>
  <si>
    <t>早</t>
    <rPh sb="0" eb="1">
      <t>ハヤ</t>
    </rPh>
    <phoneticPr fontId="1"/>
  </si>
  <si>
    <t>く　</t>
    <phoneticPr fontId="1"/>
  </si>
  <si>
    <t>おきる</t>
    <phoneticPr fontId="1"/>
  </si>
  <si>
    <t>目</t>
    <rPh sb="0" eb="1">
      <t>メ</t>
    </rPh>
    <phoneticPr fontId="1"/>
  </si>
  <si>
    <t>が　</t>
    <phoneticPr fontId="1"/>
  </si>
  <si>
    <t>さめる</t>
    <phoneticPr fontId="1"/>
  </si>
  <si>
    <t>さか</t>
    <phoneticPr fontId="1"/>
  </si>
  <si>
    <t>を　</t>
    <phoneticPr fontId="1"/>
  </si>
  <si>
    <t>上</t>
    <rPh sb="0" eb="1">
      <t>ノボ</t>
    </rPh>
    <phoneticPr fontId="1"/>
  </si>
  <si>
    <t>る　</t>
    <phoneticPr fontId="1"/>
  </si>
  <si>
    <t>チーム</t>
    <phoneticPr fontId="1"/>
  </si>
  <si>
    <t>ねこ</t>
    <phoneticPr fontId="1"/>
  </si>
  <si>
    <t>か　</t>
    <phoneticPr fontId="1"/>
  </si>
  <si>
    <t>か</t>
    <phoneticPr fontId="1"/>
  </si>
  <si>
    <t>か</t>
    <phoneticPr fontId="1"/>
  </si>
  <si>
    <t>か</t>
    <phoneticPr fontId="1"/>
  </si>
  <si>
    <t>夕</t>
    <rPh sb="0" eb="1">
      <t>ユウ</t>
    </rPh>
    <phoneticPr fontId="1"/>
  </si>
  <si>
    <t>がたに</t>
    <phoneticPr fontId="1"/>
  </si>
  <si>
    <t>なる</t>
    <phoneticPr fontId="1"/>
  </si>
  <si>
    <t>ゆう</t>
    <phoneticPr fontId="1"/>
  </si>
  <si>
    <t>せん</t>
    <phoneticPr fontId="1"/>
  </si>
  <si>
    <t>えん</t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</si>
  <si>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</si>
  <si>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</si>
  <si>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さつ</t>
    <phoneticPr fontId="1"/>
  </si>
  <si>
    <t>まち</t>
    <phoneticPr fontId="1"/>
  </si>
  <si>
    <t>町</t>
    <rPh sb="0" eb="1">
      <t>マチ</t>
    </rPh>
    <phoneticPr fontId="1"/>
  </si>
  <si>
    <t>名</t>
    <rPh sb="0" eb="1">
      <t>ナ</t>
    </rPh>
    <phoneticPr fontId="1"/>
  </si>
  <si>
    <t>まえ</t>
    <phoneticPr fontId="1"/>
  </si>
  <si>
    <t>な</t>
    <phoneticPr fontId="1"/>
  </si>
  <si>
    <t>ノート</t>
    <phoneticPr fontId="1"/>
  </si>
  <si>
    <t>を　</t>
    <phoneticPr fontId="1"/>
  </si>
  <si>
    <t>出</t>
    <rPh sb="0" eb="1">
      <t>ダ</t>
    </rPh>
    <phoneticPr fontId="1"/>
  </si>
  <si>
    <t>す　</t>
    <phoneticPr fontId="1"/>
  </si>
  <si>
    <t>を　</t>
    <phoneticPr fontId="1"/>
  </si>
  <si>
    <t>だ</t>
    <phoneticPr fontId="1"/>
  </si>
  <si>
    <t>こ　</t>
    <phoneticPr fontId="1"/>
  </si>
  <si>
    <t>百</t>
    <rPh sb="0" eb="1">
      <t>ヒャク</t>
    </rPh>
    <phoneticPr fontId="1"/>
  </si>
  <si>
    <t>いっ</t>
    <phoneticPr fontId="1"/>
  </si>
  <si>
    <t>ひゃく</t>
    <phoneticPr fontId="1"/>
  </si>
  <si>
    <t>くるま</t>
    <phoneticPr fontId="1"/>
  </si>
  <si>
    <t>車</t>
    <rPh sb="0" eb="1">
      <t>クルマ</t>
    </rPh>
    <phoneticPr fontId="1"/>
  </si>
  <si>
    <t>き</t>
    <phoneticPr fontId="1"/>
  </si>
  <si>
    <t>気</t>
    <rPh sb="0" eb="1">
      <t>キ</t>
    </rPh>
    <phoneticPr fontId="1"/>
  </si>
  <si>
    <t>つける</t>
    <phoneticPr fontId="1"/>
  </si>
  <si>
    <t>ひゃく</t>
    <phoneticPr fontId="1"/>
  </si>
  <si>
    <t>だま</t>
    <phoneticPr fontId="1"/>
  </si>
  <si>
    <t>玉</t>
    <rPh sb="0" eb="1">
      <t>タマ</t>
    </rPh>
    <phoneticPr fontId="1"/>
  </si>
  <si>
    <t>むら</t>
    <phoneticPr fontId="1"/>
  </si>
  <si>
    <t>村</t>
    <rPh sb="0" eb="1">
      <t>ムラ</t>
    </rPh>
    <phoneticPr fontId="1"/>
  </si>
  <si>
    <t>へ　</t>
    <phoneticPr fontId="1"/>
  </si>
  <si>
    <t>りる</t>
    <phoneticPr fontId="1"/>
  </si>
  <si>
    <t>お</t>
    <phoneticPr fontId="1"/>
  </si>
  <si>
    <t>しろ</t>
    <phoneticPr fontId="1"/>
  </si>
  <si>
    <t>白</t>
    <rPh sb="0" eb="1">
      <t>シロ</t>
    </rPh>
    <phoneticPr fontId="1"/>
  </si>
  <si>
    <t>い　</t>
    <phoneticPr fontId="1"/>
  </si>
  <si>
    <t>糸</t>
    <rPh sb="0" eb="1">
      <t>イト</t>
    </rPh>
    <phoneticPr fontId="1"/>
  </si>
  <si>
    <t>いと</t>
    <phoneticPr fontId="1"/>
  </si>
  <si>
    <t>おと</t>
    <phoneticPr fontId="1"/>
  </si>
  <si>
    <t>音</t>
    <rPh sb="0" eb="1">
      <t>オト</t>
    </rPh>
    <phoneticPr fontId="1"/>
  </si>
  <si>
    <t>を　</t>
    <phoneticPr fontId="1"/>
  </si>
  <si>
    <t>だ</t>
    <phoneticPr fontId="1"/>
  </si>
  <si>
    <t>す　</t>
    <phoneticPr fontId="1"/>
  </si>
  <si>
    <t>の　</t>
    <phoneticPr fontId="1"/>
  </si>
  <si>
    <t>赤</t>
    <rPh sb="0" eb="1">
      <t>アカ</t>
    </rPh>
    <phoneticPr fontId="1"/>
  </si>
  <si>
    <t>ちゃん</t>
    <phoneticPr fontId="1"/>
  </si>
  <si>
    <t>いぬ</t>
    <phoneticPr fontId="1"/>
  </si>
  <si>
    <t>あか</t>
    <phoneticPr fontId="1"/>
  </si>
  <si>
    <t>生</t>
    <rPh sb="0" eb="1">
      <t>ウ</t>
    </rPh>
    <phoneticPr fontId="1"/>
  </si>
  <si>
    <t>まれ</t>
    <phoneticPr fontId="1"/>
  </si>
  <si>
    <t>がつ</t>
    <phoneticPr fontId="1"/>
  </si>
  <si>
    <t>う</t>
    <phoneticPr fontId="1"/>
  </si>
  <si>
    <t>め</t>
    <phoneticPr fontId="1"/>
  </si>
  <si>
    <t>と　</t>
    <phoneticPr fontId="1"/>
  </si>
  <si>
    <t>耳</t>
    <rPh sb="0" eb="1">
      <t>ミミ</t>
    </rPh>
    <phoneticPr fontId="1"/>
  </si>
  <si>
    <t>みみ</t>
    <phoneticPr fontId="1"/>
  </si>
  <si>
    <t>おう</t>
    <phoneticPr fontId="1"/>
  </si>
  <si>
    <t>王</t>
    <rPh sb="0" eb="1">
      <t>オウ</t>
    </rPh>
    <phoneticPr fontId="1"/>
  </si>
  <si>
    <t>さま</t>
    <phoneticPr fontId="1"/>
  </si>
  <si>
    <t>くち</t>
    <phoneticPr fontId="1"/>
  </si>
  <si>
    <t>口</t>
    <rPh sb="0" eb="1">
      <t>クチ</t>
    </rPh>
    <phoneticPr fontId="1"/>
  </si>
  <si>
    <t>を　</t>
    <phoneticPr fontId="1"/>
  </si>
  <si>
    <t>あける</t>
    <phoneticPr fontId="1"/>
  </si>
  <si>
    <t>いち</t>
    <phoneticPr fontId="1"/>
  </si>
  <si>
    <t>ねん</t>
    <phoneticPr fontId="1"/>
  </si>
  <si>
    <t>年</t>
    <rPh sb="0" eb="1">
      <t>ネン</t>
    </rPh>
    <phoneticPr fontId="1"/>
  </si>
  <si>
    <t>が　</t>
    <phoneticPr fontId="1"/>
  </si>
  <si>
    <t>たつ</t>
    <phoneticPr fontId="1"/>
  </si>
  <si>
    <t>くさ</t>
    <phoneticPr fontId="1"/>
  </si>
  <si>
    <t>草</t>
    <rPh sb="0" eb="1">
      <t>クサ</t>
    </rPh>
    <phoneticPr fontId="1"/>
  </si>
  <si>
    <t>や　</t>
    <phoneticPr fontId="1"/>
  </si>
  <si>
    <t>き</t>
    <phoneticPr fontId="1"/>
  </si>
  <si>
    <t>かい</t>
    <phoneticPr fontId="1"/>
  </si>
  <si>
    <t>貝</t>
    <rPh sb="0" eb="1">
      <t>カイ</t>
    </rPh>
    <phoneticPr fontId="1"/>
  </si>
  <si>
    <t>がら</t>
    <phoneticPr fontId="1"/>
  </si>
  <si>
    <t>ひろう</t>
    <phoneticPr fontId="1"/>
  </si>
  <si>
    <t>へやに</t>
    <phoneticPr fontId="1"/>
  </si>
  <si>
    <t>入</t>
    <rPh sb="0" eb="1">
      <t>ハイ</t>
    </rPh>
    <phoneticPr fontId="1"/>
  </si>
  <si>
    <t>る　</t>
    <phoneticPr fontId="1"/>
  </si>
  <si>
    <t>はい</t>
    <phoneticPr fontId="1"/>
  </si>
  <si>
    <t>みぎ</t>
    <phoneticPr fontId="1"/>
  </si>
  <si>
    <t>右</t>
    <rPh sb="0" eb="1">
      <t>ミギ</t>
    </rPh>
    <phoneticPr fontId="1"/>
  </si>
  <si>
    <t>あし</t>
    <phoneticPr fontId="1"/>
  </si>
  <si>
    <t>足</t>
    <rPh sb="0" eb="1">
      <t>アシ</t>
    </rPh>
    <phoneticPr fontId="1"/>
  </si>
  <si>
    <t>ふむ</t>
    <phoneticPr fontId="1"/>
  </si>
  <si>
    <t>いし</t>
    <phoneticPr fontId="1"/>
  </si>
  <si>
    <t>石</t>
    <rPh sb="0" eb="1">
      <t>イシ</t>
    </rPh>
    <phoneticPr fontId="1"/>
  </si>
  <si>
    <t>を　</t>
    <phoneticPr fontId="1"/>
  </si>
  <si>
    <t>なげる</t>
    <phoneticPr fontId="1"/>
  </si>
  <si>
    <t>も</t>
    <phoneticPr fontId="1"/>
  </si>
  <si>
    <t>じ</t>
    <phoneticPr fontId="1"/>
  </si>
  <si>
    <t>かく</t>
    <phoneticPr fontId="1"/>
  </si>
  <si>
    <t>ひだり</t>
    <phoneticPr fontId="1"/>
  </si>
  <si>
    <t>左</t>
    <rPh sb="0" eb="1">
      <t>ヒダリ</t>
    </rPh>
    <phoneticPr fontId="1"/>
  </si>
  <si>
    <t>て</t>
    <phoneticPr fontId="1"/>
  </si>
  <si>
    <t>あげる</t>
    <phoneticPr fontId="1"/>
  </si>
  <si>
    <t>はたを</t>
    <phoneticPr fontId="1"/>
  </si>
  <si>
    <t>立</t>
    <rPh sb="0" eb="1">
      <t>タ</t>
    </rPh>
    <phoneticPr fontId="1"/>
  </si>
  <si>
    <t>てる</t>
    <phoneticPr fontId="1"/>
  </si>
  <si>
    <t>た</t>
    <phoneticPr fontId="1"/>
  </si>
  <si>
    <t>あお</t>
    <phoneticPr fontId="1"/>
  </si>
  <si>
    <t>い　</t>
    <phoneticPr fontId="1"/>
  </si>
  <si>
    <t>花</t>
    <rPh sb="0" eb="1">
      <t>ハナ</t>
    </rPh>
    <phoneticPr fontId="1"/>
  </si>
  <si>
    <t>はな</t>
    <phoneticPr fontId="1"/>
  </si>
  <si>
    <t>かわ</t>
    <phoneticPr fontId="1"/>
  </si>
  <si>
    <t>下</t>
    <rPh sb="0" eb="1">
      <t>シモ</t>
    </rPh>
    <phoneticPr fontId="1"/>
  </si>
  <si>
    <t>しも</t>
    <phoneticPr fontId="1"/>
  </si>
  <si>
    <t>へ　</t>
    <phoneticPr fontId="1"/>
  </si>
  <si>
    <t>いく</t>
    <phoneticPr fontId="1"/>
  </si>
  <si>
    <t>年</t>
    <rPh sb="0" eb="1">
      <t>トシ</t>
    </rPh>
    <phoneticPr fontId="1"/>
  </si>
  <si>
    <t>とし</t>
    <phoneticPr fontId="1"/>
  </si>
  <si>
    <t>だま</t>
    <phoneticPr fontId="1"/>
  </si>
  <si>
    <t>お　</t>
    <phoneticPr fontId="1"/>
  </si>
  <si>
    <t>が　</t>
    <phoneticPr fontId="1"/>
  </si>
  <si>
    <t>がる</t>
    <phoneticPr fontId="1"/>
  </si>
  <si>
    <t>さ</t>
    <phoneticPr fontId="1"/>
  </si>
  <si>
    <t>くち</t>
    <phoneticPr fontId="1"/>
  </si>
  <si>
    <t>に　</t>
    <phoneticPr fontId="1"/>
  </si>
  <si>
    <t>入</t>
    <rPh sb="0" eb="1">
      <t>イ</t>
    </rPh>
    <phoneticPr fontId="1"/>
  </si>
  <si>
    <t>れる</t>
    <phoneticPr fontId="1"/>
  </si>
  <si>
    <t>い</t>
    <phoneticPr fontId="1"/>
  </si>
  <si>
    <t>せん</t>
    <phoneticPr fontId="1"/>
  </si>
  <si>
    <t>先</t>
    <rPh sb="0" eb="1">
      <t>セン</t>
    </rPh>
    <phoneticPr fontId="1"/>
  </si>
  <si>
    <t>せい</t>
    <phoneticPr fontId="1"/>
  </si>
  <si>
    <t>生</t>
    <rPh sb="0" eb="1">
      <t>ナマ</t>
    </rPh>
    <phoneticPr fontId="1"/>
  </si>
  <si>
    <t>の　</t>
    <phoneticPr fontId="1"/>
  </si>
  <si>
    <t>はなし</t>
    <phoneticPr fontId="1"/>
  </si>
  <si>
    <t>あま</t>
    <phoneticPr fontId="1"/>
  </si>
  <si>
    <t>の　</t>
    <phoneticPr fontId="1"/>
  </si>
  <si>
    <t>がわ</t>
    <phoneticPr fontId="1"/>
  </si>
  <si>
    <t>かわ</t>
    <phoneticPr fontId="1"/>
  </si>
  <si>
    <t>しも</t>
    <phoneticPr fontId="1"/>
  </si>
  <si>
    <t>いつ</t>
    <phoneticPr fontId="1"/>
  </si>
  <si>
    <t>つ、</t>
    <phoneticPr fontId="1"/>
  </si>
  <si>
    <t>むっ</t>
    <phoneticPr fontId="1"/>
  </si>
  <si>
    <t>つ　</t>
    <phoneticPr fontId="1"/>
  </si>
  <si>
    <t>つい</t>
    <phoneticPr fontId="1"/>
  </si>
  <si>
    <t>たち</t>
    <phoneticPr fontId="1"/>
  </si>
  <si>
    <t>日</t>
    <rPh sb="0" eb="1">
      <t>ニチ</t>
    </rPh>
    <phoneticPr fontId="1"/>
  </si>
  <si>
    <t>の　</t>
    <phoneticPr fontId="1"/>
  </si>
  <si>
    <t>あさ</t>
    <phoneticPr fontId="1"/>
  </si>
  <si>
    <t>てん</t>
    <phoneticPr fontId="1"/>
  </si>
  <si>
    <t>いい</t>
    <phoneticPr fontId="1"/>
  </si>
  <si>
    <t>はしる</t>
    <phoneticPr fontId="1"/>
  </si>
  <si>
    <t>が　</t>
    <phoneticPr fontId="1"/>
  </si>
  <si>
    <t>はしる</t>
    <phoneticPr fontId="1"/>
  </si>
  <si>
    <t>が　</t>
    <phoneticPr fontId="1"/>
  </si>
  <si>
    <t>はしる</t>
    <phoneticPr fontId="1"/>
  </si>
  <si>
    <t>ねつ</t>
    <phoneticPr fontId="1"/>
  </si>
  <si>
    <t>ねつ</t>
    <phoneticPr fontId="1"/>
  </si>
  <si>
    <t>ねつ</t>
    <phoneticPr fontId="1"/>
  </si>
  <si>
    <t>く</t>
    <phoneticPr fontId="1"/>
  </si>
  <si>
    <t>く</t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</si>
  <si>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左端のピンクの欄に１～７の番号を入力してください。「２・３学期選択」のシートに反映されます。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6" eb="58">
      <t>バンゴウ</t>
    </rPh>
    <rPh sb="59" eb="61">
      <t>ニュウリョク</t>
    </rPh>
    <rPh sb="72" eb="74">
      <t>ガッキ</t>
    </rPh>
    <rPh sb="74" eb="76">
      <t>センタク</t>
    </rPh>
    <rPh sb="82" eb="84">
      <t>ハンエイ</t>
    </rPh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</si>
  <si>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左端のピンクの欄に１～７の番号を入力してください。「３学期選択」のシートに反映されます。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6" eb="58">
      <t>バンゴウ</t>
    </rPh>
    <rPh sb="59" eb="61">
      <t>ニュウリョク</t>
    </rPh>
    <rPh sb="70" eb="72">
      <t>ガッキ</t>
    </rPh>
    <rPh sb="72" eb="74">
      <t>センタク</t>
    </rPh>
    <rPh sb="80" eb="82">
      <t>ハンエイ</t>
    </rPh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</si>
  <si>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使い方</t>
    </r>
    <r>
      <rPr>
        <b/>
        <sz val="11"/>
        <color theme="1"/>
        <rFont val="ＭＳ Ｐゴシック"/>
        <family val="3"/>
        <charset val="128"/>
        <scheme val="minor"/>
      </rPr>
      <t xml:space="preserve">
　このシートを使うと、漢字プリントの問題を任意に選択することができます。
　左端のピンクの欄に１～７の番号を入力してください。「２学期選択」のシートに反映されます。
</t>
    </r>
    <rPh sb="0" eb="1">
      <t>ツカ</t>
    </rPh>
    <rPh sb="2" eb="3">
      <t>カタ</t>
    </rPh>
    <rPh sb="12" eb="13">
      <t>ツカ</t>
    </rPh>
    <rPh sb="16" eb="18">
      <t>カンジ</t>
    </rPh>
    <rPh sb="23" eb="25">
      <t>モンダイ</t>
    </rPh>
    <rPh sb="26" eb="28">
      <t>ニンイ</t>
    </rPh>
    <rPh sb="29" eb="31">
      <t>センタク</t>
    </rPh>
    <rPh sb="43" eb="45">
      <t>ヒダリハシ</t>
    </rPh>
    <rPh sb="50" eb="51">
      <t>ラン</t>
    </rPh>
    <rPh sb="56" eb="58">
      <t>バンゴウ</t>
    </rPh>
    <rPh sb="59" eb="61">
      <t>ニュウリョク</t>
    </rPh>
    <rPh sb="70" eb="72">
      <t>ガッキ</t>
    </rPh>
    <rPh sb="72" eb="74">
      <t>センタク</t>
    </rPh>
    <rPh sb="80" eb="82">
      <t>ハンエイ</t>
    </rPh>
    <phoneticPr fontId="1"/>
  </si>
  <si>
    <t>・漢字の順番は光村図書の教科書に準じています。</t>
    <rPh sb="1" eb="3">
      <t>カンジ</t>
    </rPh>
    <rPh sb="4" eb="6">
      <t>ジュンバン</t>
    </rPh>
    <rPh sb="7" eb="9">
      <t>ミツムラ</t>
    </rPh>
    <rPh sb="9" eb="11">
      <t>トショ</t>
    </rPh>
    <rPh sb="12" eb="15">
      <t>キョウカショ</t>
    </rPh>
    <rPh sb="16" eb="17">
      <t>ジュン</t>
    </rPh>
    <phoneticPr fontId="24"/>
  </si>
  <si>
    <t>③誤って関数を削除したりするのを防ぐため、
　シートには保護をかけています。
　パスワードは設定していませんので解除可能です。
　「問題選択」のリストを改造して、オリジナルの問題
　を作ることもできます。</t>
    <rPh sb="1" eb="2">
      <t>アヤマ</t>
    </rPh>
    <rPh sb="4" eb="6">
      <t>カンスウ</t>
    </rPh>
    <rPh sb="7" eb="9">
      <t>サクジョ</t>
    </rPh>
    <rPh sb="16" eb="17">
      <t>フセ</t>
    </rPh>
    <rPh sb="28" eb="30">
      <t>ホゴ</t>
    </rPh>
    <rPh sb="46" eb="48">
      <t>セッテイ</t>
    </rPh>
    <rPh sb="56" eb="58">
      <t>カイジョ</t>
    </rPh>
    <rPh sb="58" eb="60">
      <t>カノウ</t>
    </rPh>
    <rPh sb="66" eb="68">
      <t>モンダイ</t>
    </rPh>
    <rPh sb="68" eb="70">
      <t>センタク</t>
    </rPh>
    <rPh sb="76" eb="78">
      <t>カイゾウ</t>
    </rPh>
    <rPh sb="87" eb="89">
      <t>モンダイ</t>
    </rPh>
    <rPh sb="92" eb="93">
      <t>ツク</t>
    </rPh>
    <phoneticPr fontId="24"/>
  </si>
  <si>
    <t>うみのかくれんぼ・かずとかんじ</t>
    <phoneticPr fontId="1"/>
  </si>
  <si>
    <t>くじらぐも・しらせたいな、見せたいな</t>
    <rPh sb="13" eb="14">
      <t>ミ</t>
    </rPh>
    <phoneticPr fontId="1"/>
  </si>
  <si>
    <t>まちがいをなおそう・じどう車くらべ・まのいいりょうし他</t>
    <rPh sb="13" eb="14">
      <t>クルマ</t>
    </rPh>
    <rPh sb="26" eb="27">
      <t>ホカ</t>
    </rPh>
    <phoneticPr fontId="1"/>
  </si>
  <si>
    <t>ともだちに、きいてみよう・日づけとよう日・ずうっと、ずっと、大すきだよ他</t>
    <rPh sb="13" eb="14">
      <t>ヒ</t>
    </rPh>
    <rPh sb="19" eb="20">
      <t>ヒ</t>
    </rPh>
    <rPh sb="30" eb="31">
      <t>ダイ</t>
    </rPh>
    <rPh sb="35" eb="36">
      <t>ホカ</t>
    </rPh>
    <phoneticPr fontId="1"/>
  </si>
  <si>
    <t>てんとうむし・たぬきの糸車他</t>
    <rPh sb="11" eb="13">
      <t>イトグルマ</t>
    </rPh>
    <rPh sb="13" eb="14">
      <t>ホカ</t>
    </rPh>
    <phoneticPr fontId="1"/>
  </si>
  <si>
    <t>どうぶつの赤ちゃん・にているかん字他</t>
    <rPh sb="5" eb="6">
      <t>アカ</t>
    </rPh>
    <rPh sb="16" eb="17">
      <t>ジ</t>
    </rPh>
    <rPh sb="17" eb="18">
      <t>ホカ</t>
    </rPh>
    <phoneticPr fontId="1"/>
  </si>
  <si>
    <t>だってだってのおばあさん他</t>
    <rPh sb="12" eb="13">
      <t>ホカ</t>
    </rPh>
    <phoneticPr fontId="1"/>
  </si>
  <si>
    <t>⑦</t>
    <phoneticPr fontId="1"/>
  </si>
  <si>
    <t>⑥</t>
    <phoneticPr fontId="1"/>
  </si>
  <si>
    <t>⑤</t>
    <phoneticPr fontId="1"/>
  </si>
  <si>
    <t>③</t>
    <phoneticPr fontId="1"/>
  </si>
  <si>
    <t>②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</si>
  <si>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</si>
  <si>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</si>
  <si>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</si>
  <si>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</si>
  <si>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</si>
  <si>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</si>
  <si>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</si>
  <si>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</si>
  <si>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</si>
  <si>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</si>
  <si>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</si>
  <si>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</si>
  <si>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</si>
  <si>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</si>
  <si>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r>
      <t>かんじプリント</t>
    </r>
    <r>
      <rPr>
        <sz val="9"/>
        <color theme="1"/>
        <rFont val="ＭＳ Ｐゴシック"/>
        <family val="3"/>
        <charset val="128"/>
        <scheme val="minor"/>
      </rPr>
      <t>(１ねん)</t>
    </r>
    <phoneticPr fontId="1"/>
  </si>
  <si>
    <r>
      <rPr>
        <sz val="9"/>
        <color theme="1"/>
        <rFont val="ＭＳ Ｐゴシック"/>
        <family val="3"/>
        <charset val="128"/>
        <scheme val="minor"/>
      </rPr>
      <t>　　</t>
    </r>
    <r>
      <rPr>
        <sz val="36"/>
        <color theme="1"/>
        <rFont val="ＭＳ Ｐゴシック"/>
        <family val="3"/>
        <charset val="128"/>
        <scheme val="minor"/>
      </rPr>
      <t>（ 　　　　）</t>
    </r>
    <phoneticPr fontId="1"/>
  </si>
  <si>
    <r>
      <rPr>
        <sz val="20"/>
        <color theme="1"/>
        <rFont val="ＭＳ Ｐゴシック"/>
        <family val="3"/>
        <charset val="128"/>
        <scheme val="minor"/>
      </rPr>
      <t>かんじプリント</t>
    </r>
    <r>
      <rPr>
        <sz val="9"/>
        <color theme="1"/>
        <rFont val="ＭＳ Ｐゴシック"/>
        <family val="3"/>
        <charset val="128"/>
        <scheme val="minor"/>
      </rPr>
      <t>(１ねん)</t>
    </r>
    <phoneticPr fontId="1"/>
  </si>
  <si>
    <r>
      <rPr>
        <b/>
        <sz val="20"/>
        <color rgb="FF0000FF"/>
        <rFont val="ＭＳ Ｐゴシック"/>
        <family val="3"/>
        <charset val="128"/>
        <scheme val="minor"/>
      </rPr>
      <t>改造について</t>
    </r>
    <r>
      <rPr>
        <b/>
        <sz val="11"/>
        <color theme="1"/>
        <rFont val="ＭＳ Ｐゴシック"/>
        <family val="3"/>
        <charset val="128"/>
        <scheme val="minor"/>
      </rPr>
      <t xml:space="preserve">
　各シートには誤って関数を削除することのないよう、「シートの保護」がかけられています。
　「校閲」→「シートの保護の解除」をクリックすると、「問題選択」シートの問題リストを変更して、児童の実態に合わせた問題を作成することができます。
　上の</t>
    </r>
    <r>
      <rPr>
        <b/>
        <sz val="11"/>
        <color rgb="FF0000FF"/>
        <rFont val="ＭＳ Ｐゴシック"/>
        <family val="3"/>
        <charset val="128"/>
        <scheme val="minor"/>
      </rPr>
      <t>青文字</t>
    </r>
    <r>
      <rPr>
        <b/>
        <sz val="11"/>
        <color theme="1"/>
        <rFont val="ＭＳ Ｐゴシック"/>
        <family val="3"/>
        <charset val="128"/>
        <scheme val="minor"/>
      </rPr>
      <t>の部分が読み仮名、下の黒文字の部分が問題となります。
　問題文を入力するときは1マス2～3文字になるように調整すると、文字の大きさのバランスがよくなります。（1文字を入力するときは、文字の後にスペースを1つ入れます）
　読み仮名を上に打ち込んだ部分が、問題シートでは漢字の記入欄（□）や読み仮名の記入欄（　　）になり、解答シートでは</t>
    </r>
    <r>
      <rPr>
        <b/>
        <sz val="11"/>
        <color rgb="FFFF0000"/>
        <rFont val="ＭＳ Ｐゴシック"/>
        <family val="3"/>
        <charset val="128"/>
        <scheme val="minor"/>
      </rPr>
      <t>赤文字</t>
    </r>
    <r>
      <rPr>
        <b/>
        <sz val="11"/>
        <color theme="1"/>
        <rFont val="ＭＳ Ｐゴシック"/>
        <family val="3"/>
        <charset val="128"/>
        <scheme val="minor"/>
      </rPr>
      <t xml:space="preserve">になるように設定してあります。
</t>
    </r>
    <rPh sb="0" eb="2">
      <t>カイゾウ</t>
    </rPh>
    <rPh sb="266" eb="268">
      <t>カンジ</t>
    </rPh>
    <rPh sb="269" eb="271">
      <t>キニュウ</t>
    </rPh>
    <rPh sb="271" eb="272">
      <t>ラン</t>
    </rPh>
    <rPh sb="276" eb="277">
      <t>ヨ</t>
    </rPh>
    <rPh sb="278" eb="280">
      <t>ガナ</t>
    </rPh>
    <rPh sb="281" eb="283">
      <t>キニュウ</t>
    </rPh>
    <rPh sb="283" eb="284">
      <t>ラン</t>
    </rPh>
    <phoneticPr fontId="1"/>
  </si>
  <si>
    <t>「コツコツ漢字プリント」は、授業で習った漢字を復習し、
漢字を書く力を育てるプリントを作成するファイルです。</t>
    <rPh sb="5" eb="7">
      <t>カンジ</t>
    </rPh>
    <rPh sb="14" eb="16">
      <t>ジュギョウ</t>
    </rPh>
    <rPh sb="17" eb="18">
      <t>ナラ</t>
    </rPh>
    <rPh sb="20" eb="22">
      <t>カンジ</t>
    </rPh>
    <rPh sb="23" eb="25">
      <t>フクシュウ</t>
    </rPh>
    <rPh sb="28" eb="30">
      <t>カンジ</t>
    </rPh>
    <rPh sb="31" eb="32">
      <t>カ</t>
    </rPh>
    <rPh sb="33" eb="34">
      <t>チカラ</t>
    </rPh>
    <rPh sb="35" eb="36">
      <t>ソダ</t>
    </rPh>
    <rPh sb="43" eb="45">
      <t>サクセイ</t>
    </rPh>
    <phoneticPr fontId="24"/>
  </si>
  <si>
    <t>①「○学期ランダム」のシートは、　F9キーを押す
　ことで問題がランダムに作成されます。１枚目が
　漢字を記入する問題、２枚目が読み仮名を記入
　する問題、３枚目が解答です。（用紙設定はA4です）</t>
    <rPh sb="3" eb="5">
      <t>ガッキ</t>
    </rPh>
    <rPh sb="22" eb="23">
      <t>オ</t>
    </rPh>
    <rPh sb="29" eb="31">
      <t>モンダイ</t>
    </rPh>
    <rPh sb="37" eb="39">
      <t>サクセイ</t>
    </rPh>
    <rPh sb="45" eb="47">
      <t>マイメ</t>
    </rPh>
    <rPh sb="50" eb="52">
      <t>カンジ</t>
    </rPh>
    <rPh sb="53" eb="55">
      <t>キニュウ</t>
    </rPh>
    <rPh sb="57" eb="59">
      <t>モンダイ</t>
    </rPh>
    <rPh sb="61" eb="63">
      <t>マイメ</t>
    </rPh>
    <rPh sb="64" eb="65">
      <t>ヨ</t>
    </rPh>
    <rPh sb="66" eb="68">
      <t>ガナ</t>
    </rPh>
    <rPh sb="69" eb="71">
      <t>キニュウ</t>
    </rPh>
    <rPh sb="75" eb="77">
      <t>モンダイ</t>
    </rPh>
    <rPh sb="79" eb="81">
      <t>マイメ</t>
    </rPh>
    <rPh sb="82" eb="84">
      <t>カイトウ</t>
    </rPh>
    <rPh sb="88" eb="90">
      <t>ヨウシ</t>
    </rPh>
    <rPh sb="90" eb="92">
      <t>セッテイ</t>
    </rPh>
    <phoneticPr fontId="24"/>
  </si>
  <si>
    <t>②「問題選択○」「○学期選択」のシートは、「問題選択」
　のシートの左端に番号を入力することで、任意の問題
　を作成することができます。
　学期途中で漢字をまだ習い終えていないときや、
　苦手な問題を繰り返し練習したいときに便利です。</t>
    <rPh sb="2" eb="4">
      <t>モンダイ</t>
    </rPh>
    <rPh sb="4" eb="6">
      <t>センタク</t>
    </rPh>
    <rPh sb="10" eb="12">
      <t>ガッキ</t>
    </rPh>
    <rPh sb="12" eb="14">
      <t>センタク</t>
    </rPh>
    <rPh sb="22" eb="24">
      <t>モンダイ</t>
    </rPh>
    <rPh sb="24" eb="26">
      <t>センタク</t>
    </rPh>
    <rPh sb="34" eb="36">
      <t>ヒダリハシ</t>
    </rPh>
    <rPh sb="37" eb="39">
      <t>バンゴウ</t>
    </rPh>
    <rPh sb="40" eb="42">
      <t>ニュウリョク</t>
    </rPh>
    <rPh sb="48" eb="50">
      <t>ニンイ</t>
    </rPh>
    <rPh sb="51" eb="53">
      <t>モンダイ</t>
    </rPh>
    <rPh sb="56" eb="58">
      <t>サクセイ</t>
    </rPh>
    <rPh sb="70" eb="72">
      <t>ガッキ</t>
    </rPh>
    <rPh sb="72" eb="74">
      <t>トチュウ</t>
    </rPh>
    <rPh sb="75" eb="77">
      <t>カンジ</t>
    </rPh>
    <rPh sb="80" eb="81">
      <t>ナラ</t>
    </rPh>
    <rPh sb="82" eb="83">
      <t>オ</t>
    </rPh>
    <rPh sb="94" eb="96">
      <t>ニガテ</t>
    </rPh>
    <rPh sb="97" eb="99">
      <t>モンダイ</t>
    </rPh>
    <rPh sb="100" eb="101">
      <t>ク</t>
    </rPh>
    <rPh sb="102" eb="103">
      <t>カエ</t>
    </rPh>
    <rPh sb="104" eb="106">
      <t>レンシュウ</t>
    </rPh>
    <rPh sb="112" eb="114">
      <t>ベンリ</t>
    </rPh>
    <phoneticPr fontId="24"/>
  </si>
  <si>
    <t>・読み仮名を記入する問題を追加しました。（2017．8）</t>
    <rPh sb="1" eb="2">
      <t>ヨ</t>
    </rPh>
    <rPh sb="3" eb="5">
      <t>ガナ</t>
    </rPh>
    <rPh sb="6" eb="8">
      <t>キニュウ</t>
    </rPh>
    <rPh sb="10" eb="12">
      <t>モンダイ</t>
    </rPh>
    <rPh sb="13" eb="15">
      <t>ツイカ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</si>
</sst>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HGS教科書体"/>
      <family val="1"/>
      <charset val="128"/>
    </font>
    <font>
      <sz val="36"/>
      <color theme="1"/>
      <name val="HGS教科書体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60"/>
      <color theme="1"/>
      <name val="HGS教科書体"/>
      <family val="1"/>
      <charset val="128"/>
    </font>
    <font>
      <sz val="72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1"/>
      <color rgb="FF0000FF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color rgb="FF008000"/>
      <name val="ＭＳ Ｐゴシック"/>
      <family val="3"/>
      <charset val="128"/>
    </font>
    <font>
      <b/>
      <sz val="11"/>
      <color rgb="FF008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HGS教科書体"/>
      <family val="1"/>
      <charset val="128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80"/>
      <color theme="1"/>
      <name val="HGS教科書体"/>
      <family val="1"/>
      <charset val="128"/>
    </font>
    <font>
      <sz val="20"/>
      <color theme="1"/>
      <name val="ＭＳ Ｐゴシック"/>
      <family val="3"/>
      <charset val="128"/>
      <scheme val="minor"/>
    </font>
    <font>
      <b/>
      <sz val="20"/>
      <color rgb="FF0000FF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9900"/>
      </left>
      <right style="medium">
        <color rgb="FF009900"/>
      </right>
      <top style="medium">
        <color rgb="FF009900"/>
      </top>
      <bottom style="medium">
        <color rgb="FF009900"/>
      </bottom>
      <diagonal/>
    </border>
    <border>
      <left/>
      <right/>
      <top style="medium">
        <color rgb="FF009900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theme="1"/>
      </right>
      <top/>
      <bottom/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 shrinkToFit="1"/>
    </xf>
    <xf numFmtId="0" fontId="3" fillId="0" borderId="0" xfId="0" applyNumberFormat="1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 shrinkToFit="1"/>
    </xf>
    <xf numFmtId="0" fontId="7" fillId="0" borderId="0" xfId="0" applyNumberFormat="1" applyFont="1" applyAlignment="1">
      <alignment horizontal="center" vertical="center" textRotation="255" shrinkToFit="1"/>
    </xf>
    <xf numFmtId="0" fontId="0" fillId="0" borderId="0" xfId="0" applyAlignment="1">
      <alignment vertical="center" textRotation="255"/>
    </xf>
    <xf numFmtId="0" fontId="5" fillId="0" borderId="0" xfId="0" applyFont="1" applyAlignment="1">
      <alignment textRotation="255" shrinkToFi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vertical="center" textRotation="255" shrinkToFit="1"/>
    </xf>
    <xf numFmtId="0" fontId="10" fillId="0" borderId="0" xfId="0" applyFont="1" applyAlignment="1">
      <alignment horizontal="center" vertical="top" textRotation="255" shrinkToFit="1"/>
    </xf>
    <xf numFmtId="0" fontId="6" fillId="0" borderId="0" xfId="0" applyFont="1" applyAlignment="1">
      <alignment vertical="top" textRotation="255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17" fillId="0" borderId="1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0" borderId="17" xfId="0" applyBorder="1">
      <alignment vertical="center"/>
    </xf>
    <xf numFmtId="0" fontId="4" fillId="0" borderId="24" xfId="0" applyFont="1" applyBorder="1">
      <alignment vertical="center"/>
    </xf>
    <xf numFmtId="0" fontId="17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20" fillId="3" borderId="23" xfId="0" applyFont="1" applyFill="1" applyBorder="1" applyProtection="1">
      <alignment vertical="center"/>
      <protection locked="0"/>
    </xf>
    <xf numFmtId="0" fontId="0" fillId="0" borderId="27" xfId="0" applyBorder="1">
      <alignment vertical="center"/>
    </xf>
    <xf numFmtId="0" fontId="18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22" fillId="4" borderId="0" xfId="1" applyFill="1">
      <alignment vertical="center"/>
    </xf>
    <xf numFmtId="0" fontId="22" fillId="4" borderId="0" xfId="1" applyFill="1" applyBorder="1">
      <alignment vertical="center"/>
    </xf>
    <xf numFmtId="0" fontId="27" fillId="4" borderId="0" xfId="1" applyFont="1" applyFill="1" applyAlignment="1">
      <alignment vertical="top" wrapText="1"/>
    </xf>
    <xf numFmtId="0" fontId="9" fillId="0" borderId="2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30" fillId="0" borderId="2" xfId="0" applyFont="1" applyBorder="1">
      <alignment vertical="center"/>
    </xf>
    <xf numFmtId="0" fontId="30" fillId="0" borderId="15" xfId="0" applyFont="1" applyBorder="1">
      <alignment vertical="center"/>
    </xf>
    <xf numFmtId="0" fontId="30" fillId="0" borderId="19" xfId="0" applyFont="1" applyBorder="1">
      <alignment vertical="center"/>
    </xf>
    <xf numFmtId="0" fontId="30" fillId="0" borderId="27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4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31" fillId="7" borderId="1" xfId="0" applyFont="1" applyFill="1" applyBorder="1" applyAlignment="1">
      <alignment vertical="center" textRotation="255" shrinkToFit="1"/>
    </xf>
    <xf numFmtId="0" fontId="31" fillId="7" borderId="8" xfId="0" applyFont="1" applyFill="1" applyBorder="1" applyAlignment="1">
      <alignment vertical="center" textRotation="255" shrinkToFit="1"/>
    </xf>
    <xf numFmtId="0" fontId="30" fillId="0" borderId="5" xfId="0" applyFont="1" applyBorder="1">
      <alignment vertical="center"/>
    </xf>
    <xf numFmtId="0" fontId="17" fillId="0" borderId="43" xfId="0" applyFont="1" applyBorder="1" applyAlignment="1">
      <alignment horizontal="left" vertical="center"/>
    </xf>
    <xf numFmtId="0" fontId="30" fillId="0" borderId="6" xfId="0" applyFont="1" applyBorder="1">
      <alignment vertical="center"/>
    </xf>
    <xf numFmtId="0" fontId="23" fillId="4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textRotation="255" shrinkToFit="1"/>
    </xf>
    <xf numFmtId="0" fontId="34" fillId="0" borderId="0" xfId="0" applyFont="1" applyAlignment="1">
      <alignment horizontal="left" vertical="top" textRotation="255" shrinkToFit="1"/>
    </xf>
    <xf numFmtId="0" fontId="32" fillId="0" borderId="0" xfId="0" applyFont="1" applyAlignment="1">
      <alignment horizontal="left" vertical="center" textRotation="255" shrinkToFit="1"/>
    </xf>
    <xf numFmtId="0" fontId="32" fillId="0" borderId="0" xfId="0" applyFont="1" applyAlignment="1">
      <alignment horizontal="left" vertical="top" textRotation="255" indent="1" shrinkToFit="1"/>
    </xf>
    <xf numFmtId="0" fontId="5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vertical="center" textRotation="255" shrinkToFit="1"/>
    </xf>
    <xf numFmtId="0" fontId="5" fillId="0" borderId="0" xfId="0" applyFont="1" applyAlignment="1">
      <alignment vertical="top" textRotation="255" shrinkToFit="1"/>
    </xf>
    <xf numFmtId="0" fontId="35" fillId="0" borderId="0" xfId="0" applyFont="1" applyAlignment="1">
      <alignment horizontal="center" vertical="center" textRotation="255" shrinkToFit="1"/>
    </xf>
    <xf numFmtId="0" fontId="35" fillId="0" borderId="0" xfId="0" applyFont="1" applyAlignment="1">
      <alignment horizontal="center" vertical="top" textRotation="255" shrinkToFit="1"/>
    </xf>
    <xf numFmtId="0" fontId="29" fillId="4" borderId="0" xfId="1" applyFont="1" applyFill="1" applyAlignment="1">
      <alignment horizontal="left" vertical="center" wrapText="1"/>
    </xf>
    <xf numFmtId="0" fontId="23" fillId="4" borderId="0" xfId="1" applyFont="1" applyFill="1" applyAlignment="1">
      <alignment horizontal="center" vertical="center" wrapText="1"/>
    </xf>
    <xf numFmtId="0" fontId="25" fillId="4" borderId="0" xfId="1" applyFont="1" applyFill="1" applyAlignment="1">
      <alignment horizontal="left" vertical="center" wrapText="1"/>
    </xf>
    <xf numFmtId="0" fontId="28" fillId="4" borderId="0" xfId="1" applyFont="1" applyFill="1" applyAlignment="1">
      <alignment horizontal="left" vertical="center" wrapText="1"/>
    </xf>
    <xf numFmtId="0" fontId="26" fillId="4" borderId="0" xfId="1" applyFont="1" applyFill="1" applyAlignment="1">
      <alignment horizontal="center" vertical="center"/>
    </xf>
    <xf numFmtId="0" fontId="39" fillId="4" borderId="0" xfId="1" applyFont="1" applyFill="1" applyAlignment="1">
      <alignment horizontal="center" vertical="center"/>
    </xf>
    <xf numFmtId="0" fontId="33" fillId="0" borderId="0" xfId="0" applyFont="1" applyAlignment="1">
      <alignment horizontal="center" vertical="top" textRotation="255"/>
    </xf>
    <xf numFmtId="0" fontId="16" fillId="0" borderId="0" xfId="0" applyFont="1" applyAlignment="1">
      <alignment horizontal="center" textRotation="255"/>
    </xf>
    <xf numFmtId="0" fontId="19" fillId="2" borderId="31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horizontal="left" vertical="center" wrapText="1"/>
    </xf>
    <xf numFmtId="0" fontId="19" fillId="2" borderId="33" xfId="0" applyFont="1" applyFill="1" applyBorder="1" applyAlignment="1">
      <alignment horizontal="left" vertical="center" wrapText="1"/>
    </xf>
    <xf numFmtId="0" fontId="19" fillId="2" borderId="34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35" xfId="0" applyFont="1" applyFill="1" applyBorder="1" applyAlignment="1">
      <alignment horizontal="left" vertical="center" wrapText="1"/>
    </xf>
    <xf numFmtId="0" fontId="19" fillId="2" borderId="36" xfId="0" applyFont="1" applyFill="1" applyBorder="1" applyAlignment="1">
      <alignment horizontal="left" vertical="center" wrapText="1"/>
    </xf>
    <xf numFmtId="0" fontId="19" fillId="2" borderId="37" xfId="0" applyFont="1" applyFill="1" applyBorder="1" applyAlignment="1">
      <alignment horizontal="left" vertical="center" wrapText="1"/>
    </xf>
    <xf numFmtId="0" fontId="19" fillId="2" borderId="38" xfId="0" applyFont="1" applyFill="1" applyBorder="1" applyAlignment="1">
      <alignment horizontal="left" vertical="center" wrapText="1"/>
    </xf>
    <xf numFmtId="0" fontId="31" fillId="5" borderId="39" xfId="0" applyFont="1" applyFill="1" applyBorder="1" applyAlignment="1">
      <alignment horizontal="center" vertical="center" textRotation="255" shrinkToFit="1"/>
    </xf>
    <xf numFmtId="0" fontId="31" fillId="5" borderId="40" xfId="0" applyFont="1" applyFill="1" applyBorder="1" applyAlignment="1">
      <alignment horizontal="center" vertical="center" textRotation="255" shrinkToFit="1"/>
    </xf>
    <xf numFmtId="0" fontId="31" fillId="5" borderId="41" xfId="0" applyFont="1" applyFill="1" applyBorder="1" applyAlignment="1">
      <alignment horizontal="center" vertical="center" textRotation="255" shrinkToFit="1"/>
    </xf>
    <xf numFmtId="0" fontId="31" fillId="6" borderId="39" xfId="0" applyFont="1" applyFill="1" applyBorder="1" applyAlignment="1">
      <alignment horizontal="center" vertical="center" textRotation="255" shrinkToFit="1"/>
    </xf>
    <xf numFmtId="0" fontId="31" fillId="6" borderId="40" xfId="0" applyFont="1" applyFill="1" applyBorder="1" applyAlignment="1">
      <alignment horizontal="center" vertical="center" textRotation="255" shrinkToFit="1"/>
    </xf>
    <xf numFmtId="0" fontId="31" fillId="6" borderId="41" xfId="0" applyFont="1" applyFill="1" applyBorder="1" applyAlignment="1">
      <alignment horizontal="center" vertical="center" textRotation="255" shrinkToFit="1"/>
    </xf>
    <xf numFmtId="0" fontId="31" fillId="7" borderId="39" xfId="0" applyFont="1" applyFill="1" applyBorder="1" applyAlignment="1">
      <alignment horizontal="center" vertical="center" textRotation="255" shrinkToFit="1"/>
    </xf>
    <xf numFmtId="0" fontId="31" fillId="7" borderId="40" xfId="0" applyFont="1" applyFill="1" applyBorder="1" applyAlignment="1">
      <alignment horizontal="center" vertical="center" textRotation="255" shrinkToFit="1"/>
    </xf>
    <xf numFmtId="0" fontId="31" fillId="7" borderId="41" xfId="0" applyFont="1" applyFill="1" applyBorder="1" applyAlignment="1">
      <alignment horizontal="center" vertical="center" textRotation="255" shrinkToFit="1"/>
    </xf>
    <xf numFmtId="0" fontId="11" fillId="0" borderId="0" xfId="0" applyFont="1" applyAlignment="1">
      <alignment horizontal="center" vertical="top" textRotation="255"/>
    </xf>
    <xf numFmtId="0" fontId="16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32" fillId="0" borderId="0" xfId="0" applyFont="1" applyAlignment="1">
      <alignment horizontal="left" vertical="top" textRotation="255" indent="2" shrinkToFit="1"/>
    </xf>
  </cellXfs>
  <cellStyles count="2">
    <cellStyle name="標準" xfId="0" builtinId="0"/>
    <cellStyle name="標準 2" xfId="1"/>
  </cellStyles>
  <dxfs count="4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FF99"/>
      <color rgb="FF009900"/>
      <color rgb="FF66FFFF"/>
      <color rgb="FF0000FF"/>
      <color rgb="FFFF99FF"/>
      <color rgb="FF008000"/>
      <color rgb="FF99FF99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368303</xdr:colOff>
      <xdr:row>5</xdr:row>
      <xdr:rowOff>146597</xdr:rowOff>
    </xdr:from>
    <xdr:to>
      <xdr:col>20</xdr:col>
      <xdr:colOff>85725</xdr:colOff>
      <xdr:row>30</xdr:row>
      <xdr:rowOff>80247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994" r="17473" b="2804"/>
        <a:stretch/>
      </xdr:blipFill>
      <xdr:spPr>
        <a:xfrm>
          <a:off x="7797803" y="1003847"/>
          <a:ext cx="4270372" cy="44770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</xdr:row>
      <xdr:rowOff>102657</xdr:rowOff>
    </xdr:from>
    <xdr:to>
      <xdr:col>5</xdr:col>
      <xdr:colOff>477763</xdr:colOff>
      <xdr:row>31</xdr:row>
      <xdr:rowOff>15874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2056" r="42374" b="2299"/>
        <a:stretch/>
      </xdr:blipFill>
      <xdr:spPr>
        <a:xfrm>
          <a:off x="638175" y="1169457"/>
          <a:ext cx="2935213" cy="4418542"/>
        </a:xfrm>
        <a:prstGeom prst="rect">
          <a:avLst/>
        </a:prstGeom>
      </xdr:spPr>
    </xdr:pic>
    <xdr:clientData/>
  </xdr:twoCellAnchor>
  <xdr:twoCellAnchor>
    <xdr:from>
      <xdr:col>2</xdr:col>
      <xdr:colOff>414866</xdr:colOff>
      <xdr:row>13</xdr:row>
      <xdr:rowOff>42334</xdr:rowOff>
    </xdr:from>
    <xdr:to>
      <xdr:col>6</xdr:col>
      <xdr:colOff>33867</xdr:colOff>
      <xdr:row>29</xdr:row>
      <xdr:rowOff>143939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1649306" y="2450254"/>
          <a:ext cx="2087881" cy="28143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440266</xdr:colOff>
      <xdr:row>20</xdr:row>
      <xdr:rowOff>0</xdr:rowOff>
    </xdr:from>
    <xdr:to>
      <xdr:col>16</xdr:col>
      <xdr:colOff>180974</xdr:colOff>
      <xdr:row>29</xdr:row>
      <xdr:rowOff>104775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7229686" y="3581400"/>
          <a:ext cx="2438188" cy="164401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156633</xdr:colOff>
      <xdr:row>33</xdr:row>
      <xdr:rowOff>82973</xdr:rowOff>
    </xdr:from>
    <xdr:to>
      <xdr:col>5</xdr:col>
      <xdr:colOff>149013</xdr:colOff>
      <xdr:row>51</xdr:row>
      <xdr:rowOff>76200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3853" y="5874173"/>
          <a:ext cx="2461260" cy="30259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431800</xdr:colOff>
      <xdr:row>19</xdr:row>
      <xdr:rowOff>171449</xdr:rowOff>
    </xdr:from>
    <xdr:to>
      <xdr:col>15</xdr:col>
      <xdr:colOff>285750</xdr:colOff>
      <xdr:row>29</xdr:row>
      <xdr:rowOff>114299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7221220" y="3585209"/>
          <a:ext cx="1934210" cy="164973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10522</xdr:colOff>
      <xdr:row>3</xdr:row>
      <xdr:rowOff>1458240</xdr:rowOff>
    </xdr:from>
    <xdr:ext cx="601255" cy="292452"/>
    <xdr:sp macro="" textlink="">
      <xdr:nvSpPr>
        <xdr:cNvPr id="2" name="正方形/長方形 1"/>
        <xdr:cNvSpPr/>
      </xdr:nvSpPr>
      <xdr:spPr>
        <a:xfrm>
          <a:off x="9281522" y="333784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  <xdr:oneCellAnchor>
    <xdr:from>
      <xdr:col>15</xdr:col>
      <xdr:colOff>10522</xdr:colOff>
      <xdr:row>12</xdr:row>
      <xdr:rowOff>366040</xdr:rowOff>
    </xdr:from>
    <xdr:ext cx="601255" cy="292452"/>
    <xdr:sp macro="" textlink="">
      <xdr:nvSpPr>
        <xdr:cNvPr id="7" name="正方形/長方形 6"/>
        <xdr:cNvSpPr/>
      </xdr:nvSpPr>
      <xdr:spPr>
        <a:xfrm>
          <a:off x="9281522" y="337594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  <xdr:oneCellAnchor>
    <xdr:from>
      <xdr:col>15</xdr:col>
      <xdr:colOff>10522</xdr:colOff>
      <xdr:row>20</xdr:row>
      <xdr:rowOff>366040</xdr:rowOff>
    </xdr:from>
    <xdr:ext cx="601255" cy="292452"/>
    <xdr:sp macro="" textlink="">
      <xdr:nvSpPr>
        <xdr:cNvPr id="8" name="正方形/長方形 7"/>
        <xdr:cNvSpPr/>
      </xdr:nvSpPr>
      <xdr:spPr>
        <a:xfrm>
          <a:off x="9281522" y="337594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10522</xdr:colOff>
      <xdr:row>3</xdr:row>
      <xdr:rowOff>1458240</xdr:rowOff>
    </xdr:from>
    <xdr:ext cx="601255" cy="292452"/>
    <xdr:sp macro="" textlink="">
      <xdr:nvSpPr>
        <xdr:cNvPr id="2" name="正方形/長方形 1"/>
        <xdr:cNvSpPr/>
      </xdr:nvSpPr>
      <xdr:spPr>
        <a:xfrm>
          <a:off x="9245962" y="33480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  <xdr:oneCellAnchor>
    <xdr:from>
      <xdr:col>15</xdr:col>
      <xdr:colOff>10522</xdr:colOff>
      <xdr:row>12</xdr:row>
      <xdr:rowOff>366040</xdr:rowOff>
    </xdr:from>
    <xdr:ext cx="601255" cy="292452"/>
    <xdr:sp macro="" textlink="">
      <xdr:nvSpPr>
        <xdr:cNvPr id="3" name="正方形/長方形 2"/>
        <xdr:cNvSpPr/>
      </xdr:nvSpPr>
      <xdr:spPr>
        <a:xfrm>
          <a:off x="9245962" y="104854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  <xdr:oneCellAnchor>
    <xdr:from>
      <xdr:col>15</xdr:col>
      <xdr:colOff>10522</xdr:colOff>
      <xdr:row>20</xdr:row>
      <xdr:rowOff>366040</xdr:rowOff>
    </xdr:from>
    <xdr:ext cx="601255" cy="292452"/>
    <xdr:sp macro="" textlink="">
      <xdr:nvSpPr>
        <xdr:cNvPr id="4" name="正方形/長方形 3"/>
        <xdr:cNvSpPr/>
      </xdr:nvSpPr>
      <xdr:spPr>
        <a:xfrm>
          <a:off x="9245962" y="177244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10522</xdr:colOff>
      <xdr:row>3</xdr:row>
      <xdr:rowOff>1458240</xdr:rowOff>
    </xdr:from>
    <xdr:ext cx="601255" cy="292452"/>
    <xdr:sp macro="" textlink="">
      <xdr:nvSpPr>
        <xdr:cNvPr id="2" name="正方形/長方形 1"/>
        <xdr:cNvSpPr/>
      </xdr:nvSpPr>
      <xdr:spPr>
        <a:xfrm>
          <a:off x="9245962" y="33480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  <xdr:oneCellAnchor>
    <xdr:from>
      <xdr:col>15</xdr:col>
      <xdr:colOff>10522</xdr:colOff>
      <xdr:row>12</xdr:row>
      <xdr:rowOff>366040</xdr:rowOff>
    </xdr:from>
    <xdr:ext cx="601255" cy="292452"/>
    <xdr:sp macro="" textlink="">
      <xdr:nvSpPr>
        <xdr:cNvPr id="3" name="正方形/長方形 2"/>
        <xdr:cNvSpPr/>
      </xdr:nvSpPr>
      <xdr:spPr>
        <a:xfrm>
          <a:off x="9245962" y="104854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  <xdr:oneCellAnchor>
    <xdr:from>
      <xdr:col>15</xdr:col>
      <xdr:colOff>10522</xdr:colOff>
      <xdr:row>20</xdr:row>
      <xdr:rowOff>366040</xdr:rowOff>
    </xdr:from>
    <xdr:ext cx="601255" cy="292452"/>
    <xdr:sp macro="" textlink="">
      <xdr:nvSpPr>
        <xdr:cNvPr id="4" name="正方形/長方形 3"/>
        <xdr:cNvSpPr/>
      </xdr:nvSpPr>
      <xdr:spPr>
        <a:xfrm>
          <a:off x="9245962" y="177244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10522</xdr:colOff>
      <xdr:row>3</xdr:row>
      <xdr:rowOff>1458240</xdr:rowOff>
    </xdr:from>
    <xdr:ext cx="601255" cy="292452"/>
    <xdr:sp macro="" textlink="">
      <xdr:nvSpPr>
        <xdr:cNvPr id="2" name="正方形/長方形 1"/>
        <xdr:cNvSpPr/>
      </xdr:nvSpPr>
      <xdr:spPr>
        <a:xfrm>
          <a:off x="9245962" y="33480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  <xdr:oneCellAnchor>
    <xdr:from>
      <xdr:col>15</xdr:col>
      <xdr:colOff>10522</xdr:colOff>
      <xdr:row>12</xdr:row>
      <xdr:rowOff>366040</xdr:rowOff>
    </xdr:from>
    <xdr:ext cx="601255" cy="292452"/>
    <xdr:sp macro="" textlink="">
      <xdr:nvSpPr>
        <xdr:cNvPr id="3" name="正方形/長方形 2"/>
        <xdr:cNvSpPr/>
      </xdr:nvSpPr>
      <xdr:spPr>
        <a:xfrm>
          <a:off x="9245962" y="104854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  <xdr:oneCellAnchor>
    <xdr:from>
      <xdr:col>15</xdr:col>
      <xdr:colOff>10522</xdr:colOff>
      <xdr:row>20</xdr:row>
      <xdr:rowOff>366040</xdr:rowOff>
    </xdr:from>
    <xdr:ext cx="601255" cy="292452"/>
    <xdr:sp macro="" textlink="">
      <xdr:nvSpPr>
        <xdr:cNvPr id="4" name="正方形/長方形 3"/>
        <xdr:cNvSpPr/>
      </xdr:nvSpPr>
      <xdr:spPr>
        <a:xfrm>
          <a:off x="9245962" y="177244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10522</xdr:colOff>
      <xdr:row>3</xdr:row>
      <xdr:rowOff>1458240</xdr:rowOff>
    </xdr:from>
    <xdr:ext cx="601255" cy="292452"/>
    <xdr:sp macro="" textlink="">
      <xdr:nvSpPr>
        <xdr:cNvPr id="2" name="正方形/長方形 1"/>
        <xdr:cNvSpPr/>
      </xdr:nvSpPr>
      <xdr:spPr>
        <a:xfrm>
          <a:off x="9245962" y="33480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  <xdr:oneCellAnchor>
    <xdr:from>
      <xdr:col>15</xdr:col>
      <xdr:colOff>10522</xdr:colOff>
      <xdr:row>12</xdr:row>
      <xdr:rowOff>366040</xdr:rowOff>
    </xdr:from>
    <xdr:ext cx="601255" cy="292452"/>
    <xdr:sp macro="" textlink="">
      <xdr:nvSpPr>
        <xdr:cNvPr id="3" name="正方形/長方形 2"/>
        <xdr:cNvSpPr/>
      </xdr:nvSpPr>
      <xdr:spPr>
        <a:xfrm>
          <a:off x="9245962" y="104854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  <xdr:oneCellAnchor>
    <xdr:from>
      <xdr:col>15</xdr:col>
      <xdr:colOff>10522</xdr:colOff>
      <xdr:row>20</xdr:row>
      <xdr:rowOff>366040</xdr:rowOff>
    </xdr:from>
    <xdr:ext cx="601255" cy="292452"/>
    <xdr:sp macro="" textlink="">
      <xdr:nvSpPr>
        <xdr:cNvPr id="4" name="正方形/長方形 3"/>
        <xdr:cNvSpPr/>
      </xdr:nvSpPr>
      <xdr:spPr>
        <a:xfrm>
          <a:off x="9245962" y="177244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10522</xdr:colOff>
      <xdr:row>3</xdr:row>
      <xdr:rowOff>1458240</xdr:rowOff>
    </xdr:from>
    <xdr:ext cx="601255" cy="292452"/>
    <xdr:sp macro="" textlink="">
      <xdr:nvSpPr>
        <xdr:cNvPr id="2" name="正方形/長方形 1"/>
        <xdr:cNvSpPr/>
      </xdr:nvSpPr>
      <xdr:spPr>
        <a:xfrm>
          <a:off x="9245962" y="33480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  <xdr:oneCellAnchor>
    <xdr:from>
      <xdr:col>15</xdr:col>
      <xdr:colOff>10522</xdr:colOff>
      <xdr:row>12</xdr:row>
      <xdr:rowOff>366040</xdr:rowOff>
    </xdr:from>
    <xdr:ext cx="601255" cy="292452"/>
    <xdr:sp macro="" textlink="">
      <xdr:nvSpPr>
        <xdr:cNvPr id="3" name="正方形/長方形 2"/>
        <xdr:cNvSpPr/>
      </xdr:nvSpPr>
      <xdr:spPr>
        <a:xfrm>
          <a:off x="9245962" y="104854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  <xdr:oneCellAnchor>
    <xdr:from>
      <xdr:col>15</xdr:col>
      <xdr:colOff>10522</xdr:colOff>
      <xdr:row>20</xdr:row>
      <xdr:rowOff>366040</xdr:rowOff>
    </xdr:from>
    <xdr:ext cx="601255" cy="292452"/>
    <xdr:sp macro="" textlink="">
      <xdr:nvSpPr>
        <xdr:cNvPr id="4" name="正方形/長方形 3"/>
        <xdr:cNvSpPr/>
      </xdr:nvSpPr>
      <xdr:spPr>
        <a:xfrm>
          <a:off x="9245962" y="17724400"/>
          <a:ext cx="6012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なまえ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188"/>
  <sheetViews>
    <sheetView topLeftCell="A58" workbookViewId="0">
      <selection activeCell="G73" sqref="G73:H73"/>
    </sheetView>
  </sheetViews>
  <sheetFormatPr defaultRowHeight="13.2"/>
  <cols>
    <col min="1" max="1" width="2.109375" customWidth="1"/>
    <col min="2" max="2" width="11.109375" customWidth="1"/>
    <col min="3" max="3" width="5.21875" customWidth="1"/>
    <col min="4" max="4" width="3.88671875" customWidth="1"/>
  </cols>
  <sheetData>
    <row r="1" spans="2:11" ht="13.8" thickBot="1">
      <c r="C1" s="2"/>
      <c r="D1" s="24"/>
      <c r="E1" s="27">
        <v>1</v>
      </c>
      <c r="F1" s="25">
        <v>2</v>
      </c>
      <c r="G1" s="25">
        <v>3</v>
      </c>
      <c r="H1" s="26">
        <v>4</v>
      </c>
      <c r="I1" s="1"/>
      <c r="J1" s="1"/>
    </row>
    <row r="2" spans="2:11">
      <c r="C2" s="2">
        <f ca="1">C3+1000</f>
        <v>1037</v>
      </c>
      <c r="D2" s="21"/>
      <c r="E2" s="30" t="s">
        <v>52</v>
      </c>
      <c r="F2" s="36"/>
      <c r="G2" s="36"/>
      <c r="H2" s="37"/>
      <c r="I2" s="13"/>
    </row>
    <row r="3" spans="2:11" ht="18.600000000000001" customHeight="1">
      <c r="B3">
        <f ca="1">RAND()</f>
        <v>0.3577932219090102</v>
      </c>
      <c r="C3" s="2">
        <f ca="1">RANK(B3,$B$3:$B$111)</f>
        <v>37</v>
      </c>
      <c r="D3" s="28">
        <v>1</v>
      </c>
      <c r="E3" s="32" t="s">
        <v>0</v>
      </c>
      <c r="F3" s="38" t="s">
        <v>36</v>
      </c>
      <c r="G3" s="38" t="s">
        <v>45</v>
      </c>
      <c r="H3" s="39"/>
    </row>
    <row r="4" spans="2:11" ht="16.2">
      <c r="C4" s="2">
        <f t="shared" ref="C4" ca="1" si="0">C5+1000</f>
        <v>1013</v>
      </c>
      <c r="D4" s="29"/>
      <c r="E4" s="31" t="s">
        <v>49</v>
      </c>
      <c r="F4" s="40"/>
      <c r="G4" s="40"/>
      <c r="H4" s="41"/>
      <c r="I4" s="13"/>
    </row>
    <row r="5" spans="2:11" ht="18.600000000000001" customHeight="1">
      <c r="B5">
        <f t="shared" ref="B5:B45" ca="1" si="1">RAND()</f>
        <v>0.76812405734964273</v>
      </c>
      <c r="C5" s="2">
        <f ca="1">RANK(B5,$B$3:$B$111)</f>
        <v>13</v>
      </c>
      <c r="D5" s="28">
        <v>2</v>
      </c>
      <c r="E5" s="32" t="s">
        <v>1</v>
      </c>
      <c r="F5" s="38" t="s">
        <v>127</v>
      </c>
      <c r="G5" s="38" t="s">
        <v>128</v>
      </c>
      <c r="H5" s="39"/>
    </row>
    <row r="6" spans="2:11" ht="16.2">
      <c r="C6" s="2">
        <f t="shared" ref="C6" ca="1" si="2">C7+1000</f>
        <v>1047</v>
      </c>
      <c r="D6" s="29"/>
      <c r="E6" s="31" t="s">
        <v>47</v>
      </c>
      <c r="F6" s="40"/>
      <c r="G6" s="40"/>
      <c r="H6" s="41"/>
      <c r="I6" s="19"/>
      <c r="J6" s="20"/>
      <c r="K6" s="20"/>
    </row>
    <row r="7" spans="2:11" ht="18.600000000000001" customHeight="1">
      <c r="B7">
        <f t="shared" ca="1" si="1"/>
        <v>0.10138967169130775</v>
      </c>
      <c r="C7" s="2">
        <f ca="1">RANK(B7,$B$3:$B$111)</f>
        <v>47</v>
      </c>
      <c r="D7" s="28">
        <v>3</v>
      </c>
      <c r="E7" s="32" t="s">
        <v>2</v>
      </c>
      <c r="F7" s="38" t="s">
        <v>129</v>
      </c>
      <c r="G7" s="38" t="s">
        <v>130</v>
      </c>
      <c r="H7" s="39" t="s">
        <v>46</v>
      </c>
    </row>
    <row r="8" spans="2:11" ht="16.2">
      <c r="C8" s="2">
        <f t="shared" ref="C8" ca="1" si="3">C9+1000</f>
        <v>1038</v>
      </c>
      <c r="D8" s="29"/>
      <c r="E8" s="31" t="s">
        <v>95</v>
      </c>
      <c r="F8" s="40"/>
      <c r="G8" s="40"/>
      <c r="H8" s="41"/>
      <c r="I8" s="13"/>
    </row>
    <row r="9" spans="2:11" ht="18.600000000000001" customHeight="1">
      <c r="B9">
        <f t="shared" ca="1" si="1"/>
        <v>0.29660334276730549</v>
      </c>
      <c r="C9" s="2">
        <f ca="1">RANK(B9,$B$3:$B$111)</f>
        <v>38</v>
      </c>
      <c r="D9" s="28">
        <v>4</v>
      </c>
      <c r="E9" s="32" t="s">
        <v>3</v>
      </c>
      <c r="F9" s="38" t="s">
        <v>131</v>
      </c>
      <c r="G9" s="38" t="s">
        <v>132</v>
      </c>
      <c r="H9" s="39" t="s">
        <v>164</v>
      </c>
    </row>
    <row r="10" spans="2:11" ht="16.2">
      <c r="C10" s="2">
        <f t="shared" ref="C10" ca="1" si="4">C11+1000</f>
        <v>1041</v>
      </c>
      <c r="D10" s="29"/>
      <c r="E10" s="31" t="s">
        <v>96</v>
      </c>
      <c r="F10" s="40"/>
      <c r="G10" s="40"/>
      <c r="H10" s="41"/>
      <c r="I10" s="13"/>
    </row>
    <row r="11" spans="2:11" ht="18.600000000000001" customHeight="1">
      <c r="B11">
        <f t="shared" ca="1" si="1"/>
        <v>0.21253149374369418</v>
      </c>
      <c r="C11" s="2">
        <f ca="1">RANK(B11,$B$3:$B$111)</f>
        <v>41</v>
      </c>
      <c r="D11" s="28">
        <v>5</v>
      </c>
      <c r="E11" s="32" t="s">
        <v>4</v>
      </c>
      <c r="F11" s="38" t="s">
        <v>133</v>
      </c>
      <c r="G11" s="38" t="s">
        <v>134</v>
      </c>
      <c r="H11" s="39"/>
    </row>
    <row r="12" spans="2:11" ht="16.2">
      <c r="C12" s="2">
        <f t="shared" ref="C12" ca="1" si="5">C13+1000</f>
        <v>1031</v>
      </c>
      <c r="D12" s="29"/>
      <c r="E12" s="31" t="s">
        <v>97</v>
      </c>
      <c r="F12" s="40"/>
      <c r="G12" s="40"/>
      <c r="H12" s="41"/>
      <c r="I12" s="13"/>
    </row>
    <row r="13" spans="2:11" ht="18.600000000000001" customHeight="1">
      <c r="B13">
        <f t="shared" ca="1" si="1"/>
        <v>0.48162047278000697</v>
      </c>
      <c r="C13" s="2">
        <f ca="1">RANK(B13,$B$3:$B$111)</f>
        <v>31</v>
      </c>
      <c r="D13" s="28">
        <v>6</v>
      </c>
      <c r="E13" s="32" t="s">
        <v>5</v>
      </c>
      <c r="F13" s="38" t="s">
        <v>135</v>
      </c>
      <c r="G13" s="38" t="s">
        <v>136</v>
      </c>
      <c r="H13" s="39"/>
    </row>
    <row r="14" spans="2:11" ht="16.2">
      <c r="C14" s="2">
        <f t="shared" ref="C14" ca="1" si="6">C15+1000</f>
        <v>1033</v>
      </c>
      <c r="D14" s="29"/>
      <c r="E14" s="31" t="s">
        <v>98</v>
      </c>
      <c r="F14" s="40"/>
      <c r="G14" s="40"/>
      <c r="H14" s="41"/>
      <c r="I14" s="13"/>
    </row>
    <row r="15" spans="2:11" ht="18.600000000000001" customHeight="1">
      <c r="B15">
        <f t="shared" ca="1" si="1"/>
        <v>0.47179232089818268</v>
      </c>
      <c r="C15" s="2">
        <f ca="1">RANK(B15,$B$3:$B$111)</f>
        <v>33</v>
      </c>
      <c r="D15" s="28">
        <v>7</v>
      </c>
      <c r="E15" s="32" t="s">
        <v>6</v>
      </c>
      <c r="F15" s="38" t="s">
        <v>137</v>
      </c>
      <c r="G15" s="38" t="s">
        <v>138</v>
      </c>
      <c r="H15" s="39" t="s">
        <v>236</v>
      </c>
    </row>
    <row r="16" spans="2:11" ht="16.2">
      <c r="C16" s="2">
        <f t="shared" ref="C16" ca="1" si="7">C17+1000</f>
        <v>1026</v>
      </c>
      <c r="D16" s="29"/>
      <c r="E16" s="31" t="s">
        <v>99</v>
      </c>
      <c r="F16" s="40"/>
      <c r="G16" s="40"/>
      <c r="H16" s="41"/>
      <c r="I16" s="13"/>
    </row>
    <row r="17" spans="2:10" ht="18.600000000000001" customHeight="1">
      <c r="B17">
        <f t="shared" ca="1" si="1"/>
        <v>0.56696505985739143</v>
      </c>
      <c r="C17" s="2">
        <f ca="1">RANK(B17,$B$3:$B$111)</f>
        <v>26</v>
      </c>
      <c r="D17" s="28">
        <v>8</v>
      </c>
      <c r="E17" s="32" t="s">
        <v>7</v>
      </c>
      <c r="F17" s="38" t="s">
        <v>139</v>
      </c>
      <c r="G17" s="38" t="s">
        <v>140</v>
      </c>
      <c r="H17" s="39" t="s">
        <v>165</v>
      </c>
      <c r="J17" s="20"/>
    </row>
    <row r="18" spans="2:10" ht="16.2">
      <c r="C18" s="2">
        <f t="shared" ref="C18" ca="1" si="8">C19+1000</f>
        <v>1005</v>
      </c>
      <c r="D18" s="29"/>
      <c r="E18" s="31" t="s">
        <v>100</v>
      </c>
      <c r="F18" s="40"/>
      <c r="G18" s="40"/>
      <c r="H18" s="41"/>
      <c r="I18" s="13"/>
    </row>
    <row r="19" spans="2:10" ht="18.600000000000001" customHeight="1">
      <c r="B19">
        <f t="shared" ca="1" si="1"/>
        <v>0.88087525641271402</v>
      </c>
      <c r="C19" s="2">
        <f ca="1">RANK(B19,$B$3:$B$111)</f>
        <v>5</v>
      </c>
      <c r="D19" s="28">
        <v>9</v>
      </c>
      <c r="E19" s="32" t="s">
        <v>8</v>
      </c>
      <c r="F19" s="38" t="s">
        <v>141</v>
      </c>
      <c r="G19" s="38" t="s">
        <v>142</v>
      </c>
      <c r="H19" s="39"/>
    </row>
    <row r="20" spans="2:10" ht="16.2">
      <c r="C20" s="2">
        <f t="shared" ref="C20" ca="1" si="9">C21+1000</f>
        <v>1004</v>
      </c>
      <c r="D20" s="29"/>
      <c r="E20" s="31" t="s">
        <v>101</v>
      </c>
      <c r="F20" s="40"/>
      <c r="G20" s="40"/>
      <c r="H20" s="41"/>
      <c r="I20" s="13"/>
    </row>
    <row r="21" spans="2:10" ht="18.600000000000001" customHeight="1">
      <c r="B21">
        <f t="shared" ca="1" si="1"/>
        <v>0.93327619447513321</v>
      </c>
      <c r="C21" s="2">
        <f ca="1">RANK(B21,$B$3:$B$111)</f>
        <v>4</v>
      </c>
      <c r="D21" s="28">
        <v>10</v>
      </c>
      <c r="E21" s="32" t="s">
        <v>9</v>
      </c>
      <c r="F21" s="38" t="s">
        <v>143</v>
      </c>
      <c r="G21" s="38" t="s">
        <v>144</v>
      </c>
      <c r="H21" s="39" t="s">
        <v>166</v>
      </c>
    </row>
    <row r="22" spans="2:10" ht="16.2">
      <c r="C22" s="2">
        <f t="shared" ref="C22" ca="1" si="10">C23+1000</f>
        <v>1053</v>
      </c>
      <c r="D22" s="29"/>
      <c r="E22" s="31" t="s">
        <v>102</v>
      </c>
      <c r="F22" s="40"/>
      <c r="G22" s="40"/>
      <c r="H22" s="41"/>
      <c r="I22" s="13"/>
    </row>
    <row r="23" spans="2:10" ht="18.600000000000001" customHeight="1">
      <c r="B23">
        <f t="shared" ca="1" si="1"/>
        <v>3.7671833328180138E-2</v>
      </c>
      <c r="C23" s="2">
        <f ca="1">RANK(B23,$B$3:$B$111)</f>
        <v>53</v>
      </c>
      <c r="D23" s="28">
        <v>11</v>
      </c>
      <c r="E23" s="32" t="s">
        <v>10</v>
      </c>
      <c r="F23" s="38" t="s">
        <v>145</v>
      </c>
      <c r="G23" s="38" t="s">
        <v>146</v>
      </c>
      <c r="H23" s="39" t="s">
        <v>237</v>
      </c>
    </row>
    <row r="24" spans="2:10" ht="16.2">
      <c r="C24" s="2">
        <f t="shared" ref="C24" ca="1" si="11">C25+1000</f>
        <v>1006</v>
      </c>
      <c r="D24" s="29"/>
      <c r="E24" s="31" t="s">
        <v>103</v>
      </c>
      <c r="F24" s="40"/>
      <c r="G24" s="40" t="s">
        <v>37</v>
      </c>
      <c r="H24" s="41"/>
      <c r="I24" s="13"/>
    </row>
    <row r="25" spans="2:10" ht="18.600000000000001" customHeight="1">
      <c r="B25">
        <f t="shared" ca="1" si="1"/>
        <v>0.87668122550714622</v>
      </c>
      <c r="C25" s="2">
        <f ca="1">RANK(B25,$B$3:$B$111)</f>
        <v>6</v>
      </c>
      <c r="D25" s="28">
        <v>12</v>
      </c>
      <c r="E25" s="32" t="s">
        <v>11</v>
      </c>
      <c r="F25" s="38" t="s">
        <v>147</v>
      </c>
      <c r="G25" s="38" t="s">
        <v>11</v>
      </c>
      <c r="H25" s="39" t="s">
        <v>238</v>
      </c>
    </row>
    <row r="26" spans="2:10" ht="16.2">
      <c r="C26" s="2">
        <f t="shared" ref="C26" ca="1" si="12">C27+1000</f>
        <v>1052</v>
      </c>
      <c r="D26" s="29"/>
      <c r="E26" s="31" t="s">
        <v>48</v>
      </c>
      <c r="F26" s="40"/>
      <c r="G26" s="40"/>
      <c r="H26" s="41"/>
      <c r="I26" s="13"/>
    </row>
    <row r="27" spans="2:10" ht="18" customHeight="1">
      <c r="B27">
        <f t="shared" ca="1" si="1"/>
        <v>4.8305559666636855E-2</v>
      </c>
      <c r="C27" s="2">
        <f ca="1">RANK(B27,$B$3:$B$111)</f>
        <v>52</v>
      </c>
      <c r="D27" s="28">
        <v>13</v>
      </c>
      <c r="E27" s="32" t="s">
        <v>5</v>
      </c>
      <c r="F27" s="38" t="s">
        <v>148</v>
      </c>
      <c r="G27" s="38" t="s">
        <v>149</v>
      </c>
      <c r="H27" s="39"/>
    </row>
    <row r="28" spans="2:10" ht="16.2">
      <c r="C28" s="2">
        <f t="shared" ref="C28" ca="1" si="13">C29+1000</f>
        <v>1016</v>
      </c>
      <c r="D28" s="29"/>
      <c r="E28" s="31" t="s">
        <v>104</v>
      </c>
      <c r="F28" s="40"/>
      <c r="G28" s="40" t="s">
        <v>38</v>
      </c>
      <c r="H28" s="41"/>
      <c r="I28" s="13"/>
    </row>
    <row r="29" spans="2:10" ht="18" customHeight="1">
      <c r="B29">
        <f t="shared" ca="1" si="1"/>
        <v>0.65852055298254597</v>
      </c>
      <c r="C29" s="2">
        <f ca="1">RANK(B29,$B$3:$B$111)</f>
        <v>16</v>
      </c>
      <c r="D29" s="28">
        <v>14</v>
      </c>
      <c r="E29" s="32" t="s">
        <v>12</v>
      </c>
      <c r="F29" s="38" t="s">
        <v>150</v>
      </c>
      <c r="G29" s="38" t="s">
        <v>13</v>
      </c>
      <c r="H29" s="39"/>
    </row>
    <row r="30" spans="2:10" ht="16.2">
      <c r="C30" s="2">
        <f t="shared" ref="C30" ca="1" si="14">C31+1000</f>
        <v>1025</v>
      </c>
      <c r="D30" s="29"/>
      <c r="E30" s="31" t="s">
        <v>105</v>
      </c>
      <c r="F30" s="40"/>
      <c r="G30" s="40" t="s">
        <v>38</v>
      </c>
      <c r="H30" s="41"/>
      <c r="I30" s="13"/>
    </row>
    <row r="31" spans="2:10" ht="18" customHeight="1">
      <c r="B31">
        <f t="shared" ca="1" si="1"/>
        <v>0.59096561065762065</v>
      </c>
      <c r="C31" s="2">
        <f ca="1">RANK(B31,$B$3:$B$111)</f>
        <v>25</v>
      </c>
      <c r="D31" s="28">
        <v>15</v>
      </c>
      <c r="E31" s="32" t="s">
        <v>14</v>
      </c>
      <c r="F31" s="38" t="s">
        <v>150</v>
      </c>
      <c r="G31" s="38" t="s">
        <v>13</v>
      </c>
      <c r="H31" s="39"/>
    </row>
    <row r="32" spans="2:10" ht="16.2">
      <c r="C32" s="2">
        <f t="shared" ref="C32" ca="1" si="15">C33+1000</f>
        <v>1028</v>
      </c>
      <c r="D32" s="29"/>
      <c r="E32" s="31" t="s">
        <v>49</v>
      </c>
      <c r="F32" s="40"/>
      <c r="G32" s="40" t="s">
        <v>39</v>
      </c>
      <c r="H32" s="41"/>
      <c r="I32" s="13"/>
    </row>
    <row r="33" spans="2:9" ht="18" customHeight="1">
      <c r="B33">
        <f t="shared" ca="1" si="1"/>
        <v>0.55076146475275334</v>
      </c>
      <c r="C33" s="2">
        <f ca="1">RANK(B33,$B$3:$B$111)</f>
        <v>28</v>
      </c>
      <c r="D33" s="28">
        <v>16</v>
      </c>
      <c r="E33" s="32" t="s">
        <v>1</v>
      </c>
      <c r="F33" s="38" t="s">
        <v>151</v>
      </c>
      <c r="G33" s="38" t="s">
        <v>15</v>
      </c>
      <c r="H33" s="39"/>
    </row>
    <row r="34" spans="2:9" ht="16.2">
      <c r="C34" s="2">
        <f t="shared" ref="C34" ca="1" si="16">C35+1000</f>
        <v>1036</v>
      </c>
      <c r="D34" s="29"/>
      <c r="E34" s="31" t="s">
        <v>50</v>
      </c>
      <c r="F34" s="40"/>
      <c r="G34" s="40"/>
      <c r="H34" s="41"/>
      <c r="I34" s="13"/>
    </row>
    <row r="35" spans="2:9" ht="18" customHeight="1">
      <c r="B35">
        <f t="shared" ca="1" si="1"/>
        <v>0.36588448634890736</v>
      </c>
      <c r="C35" s="2">
        <f ca="1">RANK(B35,$B$3:$B$111)</f>
        <v>36</v>
      </c>
      <c r="D35" s="28">
        <v>17</v>
      </c>
      <c r="E35" s="32" t="s">
        <v>16</v>
      </c>
      <c r="F35" s="38" t="s">
        <v>152</v>
      </c>
      <c r="G35" s="38" t="s">
        <v>153</v>
      </c>
      <c r="H35" s="39"/>
    </row>
    <row r="36" spans="2:9" ht="16.2">
      <c r="C36" s="2">
        <f t="shared" ref="C36" ca="1" si="17">C37+1000</f>
        <v>1010</v>
      </c>
      <c r="D36" s="29"/>
      <c r="E36" s="31" t="s">
        <v>106</v>
      </c>
      <c r="F36" s="40"/>
      <c r="G36" s="40" t="s">
        <v>40</v>
      </c>
      <c r="H36" s="41"/>
      <c r="I36" s="13"/>
    </row>
    <row r="37" spans="2:9" ht="18" customHeight="1">
      <c r="B37">
        <f t="shared" ca="1" si="1"/>
        <v>0.8245393847606467</v>
      </c>
      <c r="C37" s="2">
        <f ca="1">RANK(B37,$B$3:$B$111)</f>
        <v>10</v>
      </c>
      <c r="D37" s="28">
        <v>18</v>
      </c>
      <c r="E37" s="32" t="s">
        <v>17</v>
      </c>
      <c r="F37" s="38" t="s">
        <v>154</v>
      </c>
      <c r="G37" s="38" t="s">
        <v>18</v>
      </c>
      <c r="H37" s="39"/>
    </row>
    <row r="38" spans="2:9" ht="16.2">
      <c r="C38" s="2">
        <f t="shared" ref="C38" ca="1" si="18">C39+1000</f>
        <v>1024</v>
      </c>
      <c r="D38" s="29"/>
      <c r="E38" s="31" t="s">
        <v>107</v>
      </c>
      <c r="F38" s="40"/>
      <c r="G38" s="40" t="s">
        <v>41</v>
      </c>
      <c r="H38" s="41"/>
      <c r="I38" s="13"/>
    </row>
    <row r="39" spans="2:9" ht="18" customHeight="1">
      <c r="B39">
        <f t="shared" ca="1" si="1"/>
        <v>0.59867912485087849</v>
      </c>
      <c r="C39" s="2">
        <f ca="1">RANK(B39,$B$3:$B$111)</f>
        <v>24</v>
      </c>
      <c r="D39" s="28">
        <v>19</v>
      </c>
      <c r="E39" s="32" t="s">
        <v>19</v>
      </c>
      <c r="F39" s="38" t="s">
        <v>155</v>
      </c>
      <c r="G39" s="38" t="s">
        <v>20</v>
      </c>
      <c r="H39" s="39" t="s">
        <v>167</v>
      </c>
    </row>
    <row r="40" spans="2:9" ht="16.2">
      <c r="C40" s="2">
        <f t="shared" ref="C40" ca="1" si="19">C41+1000</f>
        <v>1049</v>
      </c>
      <c r="D40" s="29"/>
      <c r="E40" s="31" t="s">
        <v>51</v>
      </c>
      <c r="F40" s="40" t="s">
        <v>42</v>
      </c>
      <c r="G40" s="40"/>
      <c r="H40" s="41"/>
      <c r="I40" s="13"/>
    </row>
    <row r="41" spans="2:9" ht="18" customHeight="1">
      <c r="B41">
        <f t="shared" ca="1" si="1"/>
        <v>9.7045241327007981E-2</v>
      </c>
      <c r="C41" s="2">
        <f ca="1">RANK(B41,$B$3:$B$111)</f>
        <v>49</v>
      </c>
      <c r="D41" s="28">
        <v>20</v>
      </c>
      <c r="E41" s="32" t="s">
        <v>21</v>
      </c>
      <c r="F41" s="38" t="s">
        <v>22</v>
      </c>
      <c r="G41" s="38" t="s">
        <v>156</v>
      </c>
      <c r="H41" s="39" t="s">
        <v>168</v>
      </c>
    </row>
    <row r="42" spans="2:9" ht="16.2">
      <c r="C42" s="2">
        <f t="shared" ref="C42" ca="1" si="20">C43+1000</f>
        <v>1020</v>
      </c>
      <c r="D42" s="29"/>
      <c r="E42" s="31" t="s">
        <v>108</v>
      </c>
      <c r="F42" s="40"/>
      <c r="G42" s="40" t="s">
        <v>43</v>
      </c>
      <c r="H42" s="41"/>
      <c r="I42" s="13"/>
    </row>
    <row r="43" spans="2:9" ht="18" customHeight="1">
      <c r="B43">
        <f t="shared" ca="1" si="1"/>
        <v>0.63368298669675283</v>
      </c>
      <c r="C43" s="2">
        <f ca="1">RANK(B43,$B$3:$B$111)</f>
        <v>20</v>
      </c>
      <c r="D43" s="28">
        <v>21</v>
      </c>
      <c r="E43" s="32" t="s">
        <v>23</v>
      </c>
      <c r="F43" s="38" t="s">
        <v>157</v>
      </c>
      <c r="G43" s="38" t="s">
        <v>24</v>
      </c>
      <c r="H43" s="39" t="s">
        <v>158</v>
      </c>
    </row>
    <row r="44" spans="2:9" ht="16.2">
      <c r="C44" s="2">
        <f t="shared" ref="C44" ca="1" si="21">C45+1000</f>
        <v>1032</v>
      </c>
      <c r="D44" s="29"/>
      <c r="E44" s="31"/>
      <c r="F44" s="40" t="s">
        <v>44</v>
      </c>
      <c r="G44" s="40"/>
      <c r="H44" s="41"/>
      <c r="I44" s="13"/>
    </row>
    <row r="45" spans="2:9" ht="18" customHeight="1">
      <c r="B45">
        <f t="shared" ca="1" si="1"/>
        <v>0.47867676182237484</v>
      </c>
      <c r="C45" s="2">
        <f ca="1">RANK(B45,$B$3:$B$111)</f>
        <v>32</v>
      </c>
      <c r="D45" s="28">
        <v>22</v>
      </c>
      <c r="E45" s="32" t="s">
        <v>159</v>
      </c>
      <c r="F45" s="38" t="s">
        <v>25</v>
      </c>
      <c r="G45" s="38" t="s">
        <v>160</v>
      </c>
      <c r="H45" s="39" t="s">
        <v>161</v>
      </c>
    </row>
    <row r="46" spans="2:9" ht="16.2">
      <c r="C46" s="2">
        <f t="shared" ref="C46" ca="1" si="22">C47+1000</f>
        <v>1029</v>
      </c>
      <c r="D46" s="29"/>
      <c r="E46" s="31" t="s">
        <v>95</v>
      </c>
      <c r="F46" s="40" t="s">
        <v>57</v>
      </c>
      <c r="G46" s="40" t="s">
        <v>58</v>
      </c>
      <c r="H46" s="41"/>
      <c r="I46" s="13"/>
    </row>
    <row r="47" spans="2:9" ht="18" customHeight="1">
      <c r="B47">
        <f ca="1">RAND()</f>
        <v>0.53802029540727303</v>
      </c>
      <c r="C47" s="2">
        <f ca="1">RANK(B47,$B$3:$B$111)</f>
        <v>29</v>
      </c>
      <c r="D47" s="28">
        <v>23</v>
      </c>
      <c r="E47" s="32" t="s">
        <v>3</v>
      </c>
      <c r="F47" s="38" t="s">
        <v>11</v>
      </c>
      <c r="G47" s="38" t="s">
        <v>6</v>
      </c>
      <c r="H47" s="39" t="s">
        <v>169</v>
      </c>
    </row>
    <row r="48" spans="2:9" ht="16.2">
      <c r="C48" s="2">
        <f t="shared" ref="C48" ca="1" si="23">C49+1000</f>
        <v>1043</v>
      </c>
      <c r="D48" s="29"/>
      <c r="E48" s="31"/>
      <c r="F48" s="40" t="s">
        <v>60</v>
      </c>
      <c r="G48" s="40"/>
      <c r="H48" s="41"/>
      <c r="I48" s="13"/>
    </row>
    <row r="49" spans="2:9" ht="18" customHeight="1">
      <c r="B49">
        <f t="shared" ref="B49:B89" ca="1" si="24">RAND()</f>
        <v>0.18499044440753198</v>
      </c>
      <c r="C49" s="2">
        <f ca="1">RANK(B49,$B$3:$B$111)</f>
        <v>43</v>
      </c>
      <c r="D49" s="28">
        <v>24</v>
      </c>
      <c r="E49" s="32" t="s">
        <v>162</v>
      </c>
      <c r="F49" s="38" t="s">
        <v>24</v>
      </c>
      <c r="G49" s="38" t="s">
        <v>163</v>
      </c>
      <c r="H49" s="39" t="s">
        <v>170</v>
      </c>
    </row>
    <row r="50" spans="2:9" ht="16.2">
      <c r="C50" s="2">
        <f t="shared" ref="C50" ca="1" si="25">C51+1000</f>
        <v>1045</v>
      </c>
      <c r="D50" s="29"/>
      <c r="E50" s="31" t="s">
        <v>109</v>
      </c>
      <c r="F50" s="40"/>
      <c r="G50" s="40"/>
      <c r="H50" s="41"/>
      <c r="I50" s="13"/>
    </row>
    <row r="51" spans="2:9" ht="18" customHeight="1">
      <c r="B51">
        <f t="shared" ca="1" si="24"/>
        <v>0.13083564309980455</v>
      </c>
      <c r="C51" s="2">
        <f ca="1">RANK(B51,$B$3:$B$111)</f>
        <v>45</v>
      </c>
      <c r="D51" s="28">
        <v>25</v>
      </c>
      <c r="E51" s="32" t="s">
        <v>61</v>
      </c>
      <c r="F51" s="38" t="s">
        <v>171</v>
      </c>
      <c r="G51" s="38" t="s">
        <v>172</v>
      </c>
      <c r="H51" s="39"/>
    </row>
    <row r="52" spans="2:9" ht="16.2">
      <c r="C52" s="2">
        <f t="shared" ref="C52" ca="1" si="26">C53+1000</f>
        <v>1007</v>
      </c>
      <c r="D52" s="29"/>
      <c r="E52" s="31" t="s">
        <v>110</v>
      </c>
      <c r="F52" s="40"/>
      <c r="G52" s="40"/>
      <c r="H52" s="41"/>
      <c r="I52" s="13"/>
    </row>
    <row r="53" spans="2:9" ht="18" customHeight="1">
      <c r="B53">
        <f t="shared" ca="1" si="24"/>
        <v>0.87177934268841017</v>
      </c>
      <c r="C53" s="2">
        <f ca="1">RANK(B53,$B$3:$B$111)</f>
        <v>7</v>
      </c>
      <c r="D53" s="28">
        <v>26</v>
      </c>
      <c r="E53" s="32" t="s">
        <v>62</v>
      </c>
      <c r="F53" s="38" t="s">
        <v>173</v>
      </c>
      <c r="G53" s="38" t="s">
        <v>174</v>
      </c>
      <c r="H53" s="39"/>
    </row>
    <row r="54" spans="2:9" ht="16.2">
      <c r="C54" s="2">
        <f t="shared" ref="C54" ca="1" si="27">C55+1000</f>
        <v>1017</v>
      </c>
      <c r="D54" s="29"/>
      <c r="E54" s="31" t="s">
        <v>111</v>
      </c>
      <c r="F54" s="40"/>
      <c r="G54" s="40" t="s">
        <v>65</v>
      </c>
      <c r="H54" s="41"/>
      <c r="I54" s="13"/>
    </row>
    <row r="55" spans="2:9" ht="18" customHeight="1">
      <c r="B55">
        <f t="shared" ca="1" si="24"/>
        <v>0.65264378360906805</v>
      </c>
      <c r="C55" s="2">
        <f ca="1">RANK(B55,$B$3:$B$111)</f>
        <v>17</v>
      </c>
      <c r="D55" s="28">
        <v>27</v>
      </c>
      <c r="E55" s="32" t="s">
        <v>63</v>
      </c>
      <c r="F55" s="38" t="s">
        <v>175</v>
      </c>
      <c r="G55" s="38" t="s">
        <v>64</v>
      </c>
      <c r="H55" s="39"/>
    </row>
    <row r="56" spans="2:9" ht="16.2">
      <c r="C56" s="2">
        <f t="shared" ref="C56" ca="1" si="28">C57+1000</f>
        <v>1001</v>
      </c>
      <c r="D56" s="29"/>
      <c r="E56" s="31"/>
      <c r="F56" s="40"/>
      <c r="G56" s="40" t="s">
        <v>67</v>
      </c>
      <c r="H56" s="41"/>
      <c r="I56" s="13"/>
    </row>
    <row r="57" spans="2:9" ht="18" customHeight="1">
      <c r="B57">
        <f t="shared" ca="1" si="24"/>
        <v>0.99610150491900062</v>
      </c>
      <c r="C57" s="2">
        <f ca="1">RANK(B57,$B$3:$B$111)</f>
        <v>1</v>
      </c>
      <c r="D57" s="28">
        <v>28</v>
      </c>
      <c r="E57" s="32" t="s">
        <v>176</v>
      </c>
      <c r="F57" s="38" t="s">
        <v>177</v>
      </c>
      <c r="G57" s="38" t="s">
        <v>66</v>
      </c>
      <c r="H57" s="39"/>
    </row>
    <row r="58" spans="2:9" ht="16.2">
      <c r="C58" s="2">
        <f t="shared" ref="C58" ca="1" si="29">C59+1000</f>
        <v>1039</v>
      </c>
      <c r="D58" s="29"/>
      <c r="E58" s="31" t="s">
        <v>112</v>
      </c>
      <c r="F58" s="40"/>
      <c r="G58" s="40"/>
      <c r="H58" s="41"/>
      <c r="I58" s="13"/>
    </row>
    <row r="59" spans="2:9" ht="18" customHeight="1">
      <c r="B59">
        <f t="shared" ca="1" si="24"/>
        <v>0.2933841141998168</v>
      </c>
      <c r="C59" s="2">
        <f ca="1">RANK(B59,$B$3:$B$111)</f>
        <v>39</v>
      </c>
      <c r="D59" s="28">
        <v>29</v>
      </c>
      <c r="E59" s="32" t="s">
        <v>68</v>
      </c>
      <c r="F59" s="38" t="s">
        <v>178</v>
      </c>
      <c r="G59" s="38" t="s">
        <v>179</v>
      </c>
      <c r="H59" s="39"/>
    </row>
    <row r="60" spans="2:9" ht="16.2">
      <c r="C60" s="2">
        <f t="shared" ref="C60" ca="1" si="30">C61+1000</f>
        <v>1014</v>
      </c>
      <c r="D60" s="29"/>
      <c r="E60" s="31" t="s">
        <v>52</v>
      </c>
      <c r="F60" s="40"/>
      <c r="G60" s="40" t="s">
        <v>70</v>
      </c>
      <c r="H60" s="41"/>
      <c r="I60" s="13"/>
    </row>
    <row r="61" spans="2:9" ht="18" customHeight="1">
      <c r="B61">
        <f t="shared" ca="1" si="24"/>
        <v>0.74831911226862158</v>
      </c>
      <c r="C61" s="2">
        <f ca="1">RANK(B61,$B$3:$B$111)</f>
        <v>14</v>
      </c>
      <c r="D61" s="28">
        <v>30</v>
      </c>
      <c r="E61" s="32" t="s">
        <v>0</v>
      </c>
      <c r="F61" s="38" t="s">
        <v>180</v>
      </c>
      <c r="G61" s="38" t="s">
        <v>69</v>
      </c>
      <c r="H61" s="39"/>
    </row>
    <row r="62" spans="2:9" ht="16.2">
      <c r="C62" s="2">
        <f t="shared" ref="C62" ca="1" si="31">C63+1000</f>
        <v>1048</v>
      </c>
      <c r="D62" s="29"/>
      <c r="E62" s="31" t="s">
        <v>49</v>
      </c>
      <c r="F62" s="40"/>
      <c r="G62" s="40" t="s">
        <v>72</v>
      </c>
      <c r="H62" s="41"/>
      <c r="I62" s="13"/>
    </row>
    <row r="63" spans="2:9" ht="18" customHeight="1">
      <c r="B63">
        <f t="shared" ca="1" si="24"/>
        <v>0.10133726433697643</v>
      </c>
      <c r="C63" s="2">
        <f ca="1">RANK(B63,$B$3:$B$111)</f>
        <v>48</v>
      </c>
      <c r="D63" s="28">
        <v>31</v>
      </c>
      <c r="E63" s="32" t="s">
        <v>73</v>
      </c>
      <c r="F63" s="38" t="s">
        <v>181</v>
      </c>
      <c r="G63" s="38" t="s">
        <v>71</v>
      </c>
      <c r="H63" s="39" t="s">
        <v>182</v>
      </c>
    </row>
    <row r="64" spans="2:9" ht="16.2">
      <c r="C64" s="2">
        <f t="shared" ref="C64" ca="1" si="32">C65+1000</f>
        <v>1019</v>
      </c>
      <c r="D64" s="29"/>
      <c r="E64" s="31" t="s">
        <v>113</v>
      </c>
      <c r="F64" s="40"/>
      <c r="G64" s="40"/>
      <c r="H64" s="41"/>
      <c r="I64" s="13"/>
    </row>
    <row r="65" spans="2:9" ht="18" customHeight="1">
      <c r="B65">
        <f t="shared" ca="1" si="24"/>
        <v>0.64684905591611974</v>
      </c>
      <c r="C65" s="2">
        <f ca="1">RANK(B65,$B$3:$B$111)</f>
        <v>19</v>
      </c>
      <c r="D65" s="28">
        <v>32</v>
      </c>
      <c r="E65" s="32" t="s">
        <v>74</v>
      </c>
      <c r="F65" s="38" t="s">
        <v>183</v>
      </c>
      <c r="G65" s="38" t="s">
        <v>184</v>
      </c>
      <c r="H65" s="39"/>
    </row>
    <row r="66" spans="2:9" ht="16.2">
      <c r="C66" s="2">
        <f t="shared" ref="C66" ca="1" si="33">C67+1000</f>
        <v>1054</v>
      </c>
      <c r="D66" s="29"/>
      <c r="E66" s="31" t="s">
        <v>114</v>
      </c>
      <c r="F66" s="40"/>
      <c r="G66" s="40"/>
      <c r="H66" s="41"/>
      <c r="I66" s="13"/>
    </row>
    <row r="67" spans="2:9" ht="18" customHeight="1">
      <c r="B67">
        <f t="shared" ca="1" si="24"/>
        <v>1.123713234342727E-2</v>
      </c>
      <c r="C67" s="2">
        <f ca="1">RANK(B67,$B$3:$B$111)</f>
        <v>54</v>
      </c>
      <c r="D67" s="28">
        <v>33</v>
      </c>
      <c r="E67" s="32" t="s">
        <v>77</v>
      </c>
      <c r="F67" s="38" t="s">
        <v>185</v>
      </c>
      <c r="G67" s="38" t="s">
        <v>186</v>
      </c>
      <c r="H67" s="39"/>
    </row>
    <row r="68" spans="2:9" ht="16.2">
      <c r="C68" s="2">
        <f t="shared" ref="C68" ca="1" si="34">C69+1000</f>
        <v>1008</v>
      </c>
      <c r="D68" s="29"/>
      <c r="E68" s="31" t="s">
        <v>115</v>
      </c>
      <c r="F68" s="40"/>
      <c r="G68" s="40" t="s">
        <v>78</v>
      </c>
      <c r="H68" s="41"/>
      <c r="I68" s="13"/>
    </row>
    <row r="69" spans="2:9" ht="18" customHeight="1">
      <c r="B69">
        <f t="shared" ca="1" si="24"/>
        <v>0.8581690255316512</v>
      </c>
      <c r="C69" s="2">
        <f ca="1">RANK(B69,$B$3:$B$111)</f>
        <v>8</v>
      </c>
      <c r="D69" s="28">
        <v>34</v>
      </c>
      <c r="E69" s="32" t="s">
        <v>76</v>
      </c>
      <c r="F69" s="38" t="s">
        <v>187</v>
      </c>
      <c r="G69" s="38" t="s">
        <v>77</v>
      </c>
      <c r="H69" s="39"/>
    </row>
    <row r="70" spans="2:9" ht="16.2">
      <c r="C70" s="2">
        <f t="shared" ref="C70" ca="1" si="35">C71+1000</f>
        <v>1042</v>
      </c>
      <c r="D70" s="29"/>
      <c r="E70" s="31" t="s">
        <v>116</v>
      </c>
      <c r="F70" s="40"/>
      <c r="G70" s="40" t="s">
        <v>87</v>
      </c>
      <c r="H70" s="41"/>
      <c r="I70" s="13"/>
    </row>
    <row r="71" spans="2:9" ht="18" customHeight="1">
      <c r="B71">
        <f t="shared" ca="1" si="24"/>
        <v>0.18602084060288349</v>
      </c>
      <c r="C71" s="2">
        <f ca="1">RANK(B71,$B$3:$B$111)</f>
        <v>42</v>
      </c>
      <c r="D71" s="28">
        <v>35</v>
      </c>
      <c r="E71" s="32" t="s">
        <v>79</v>
      </c>
      <c r="F71" s="38" t="s">
        <v>188</v>
      </c>
      <c r="G71" s="38" t="s">
        <v>189</v>
      </c>
      <c r="H71" s="39" t="s">
        <v>190</v>
      </c>
    </row>
    <row r="72" spans="2:9" ht="16.2">
      <c r="C72" s="2">
        <f t="shared" ref="C72" ca="1" si="36">C73+1000</f>
        <v>1034</v>
      </c>
      <c r="D72" s="29"/>
      <c r="E72" s="31"/>
      <c r="F72" s="40" t="s">
        <v>80</v>
      </c>
      <c r="G72" s="40"/>
      <c r="H72" s="41"/>
      <c r="I72" s="13"/>
    </row>
    <row r="73" spans="2:9" ht="18" customHeight="1">
      <c r="B73">
        <f t="shared" ca="1" si="24"/>
        <v>0.45462918431033383</v>
      </c>
      <c r="C73" s="2">
        <f ca="1">RANK(B73,$B$3:$B$111)</f>
        <v>34</v>
      </c>
      <c r="D73" s="28">
        <v>36</v>
      </c>
      <c r="E73" s="32" t="s">
        <v>191</v>
      </c>
      <c r="F73" s="38" t="s">
        <v>192</v>
      </c>
      <c r="G73" s="38" t="s">
        <v>392</v>
      </c>
      <c r="H73" s="39" t="s">
        <v>393</v>
      </c>
    </row>
    <row r="74" spans="2:9" ht="16.2">
      <c r="C74" s="2">
        <f t="shared" ref="C74" ca="1" si="37">C75+1000</f>
        <v>1055</v>
      </c>
      <c r="D74" s="29"/>
      <c r="E74" s="31" t="s">
        <v>117</v>
      </c>
      <c r="F74" s="40"/>
      <c r="G74" s="40"/>
      <c r="H74" s="41"/>
      <c r="I74" s="13"/>
    </row>
    <row r="75" spans="2:9" ht="18" customHeight="1">
      <c r="B75">
        <f t="shared" ca="1" si="24"/>
        <v>6.103640292634549E-3</v>
      </c>
      <c r="C75" s="2">
        <f ca="1">RANK(B75,$B$3:$B$111)</f>
        <v>55</v>
      </c>
      <c r="D75" s="28">
        <v>37</v>
      </c>
      <c r="E75" s="32" t="s">
        <v>193</v>
      </c>
      <c r="F75" s="38" t="s">
        <v>194</v>
      </c>
      <c r="G75" s="38" t="s">
        <v>195</v>
      </c>
      <c r="H75" s="39"/>
    </row>
    <row r="76" spans="2:9" ht="16.2">
      <c r="C76" s="2">
        <f t="shared" ref="C76" ca="1" si="38">C77+1000</f>
        <v>1030</v>
      </c>
      <c r="D76" s="29"/>
      <c r="E76" s="31"/>
      <c r="F76" s="40"/>
      <c r="G76" s="40" t="s">
        <v>82</v>
      </c>
      <c r="H76" s="41"/>
      <c r="I76" s="13"/>
    </row>
    <row r="77" spans="2:9" ht="18" customHeight="1">
      <c r="B77">
        <f t="shared" ca="1" si="24"/>
        <v>0.51597358142523531</v>
      </c>
      <c r="C77" s="2">
        <f ca="1">RANK(B77,$B$3:$B$111)</f>
        <v>30</v>
      </c>
      <c r="D77" s="28">
        <v>38</v>
      </c>
      <c r="E77" s="32" t="s">
        <v>196</v>
      </c>
      <c r="F77" s="38" t="s">
        <v>197</v>
      </c>
      <c r="G77" s="38" t="s">
        <v>64</v>
      </c>
      <c r="H77" s="39" t="s">
        <v>81</v>
      </c>
    </row>
    <row r="78" spans="2:9" ht="16.2">
      <c r="C78" s="2">
        <f t="shared" ref="C78" ca="1" si="39">C79+1000</f>
        <v>1051</v>
      </c>
      <c r="D78" s="29"/>
      <c r="E78" s="31" t="s">
        <v>118</v>
      </c>
      <c r="F78" s="40"/>
      <c r="G78" s="40"/>
      <c r="H78" s="41"/>
      <c r="I78" s="13"/>
    </row>
    <row r="79" spans="2:9" ht="18" customHeight="1">
      <c r="B79">
        <f t="shared" ca="1" si="24"/>
        <v>5.5672503478490287E-2</v>
      </c>
      <c r="C79" s="2">
        <f ca="1">RANK(B79,$B$3:$B$111)</f>
        <v>51</v>
      </c>
      <c r="D79" s="28">
        <v>39</v>
      </c>
      <c r="E79" s="32" t="s">
        <v>198</v>
      </c>
      <c r="F79" s="38" t="s">
        <v>199</v>
      </c>
      <c r="G79" s="38" t="s">
        <v>200</v>
      </c>
      <c r="H79" s="39"/>
    </row>
    <row r="80" spans="2:9" ht="16.2">
      <c r="C80" s="2">
        <f t="shared" ref="C80" ca="1" si="40">C81+1000</f>
        <v>1044</v>
      </c>
      <c r="D80" s="29"/>
      <c r="E80" s="31" t="s">
        <v>119</v>
      </c>
      <c r="F80" s="40"/>
      <c r="G80" s="40" t="s">
        <v>83</v>
      </c>
      <c r="H80" s="41"/>
      <c r="I80" s="13"/>
    </row>
    <row r="81" spans="2:10" ht="18" customHeight="1">
      <c r="B81">
        <f t="shared" ca="1" si="24"/>
        <v>0.17604077642048355</v>
      </c>
      <c r="C81" s="2">
        <f ca="1">RANK(B81,$B$3:$B$111)</f>
        <v>44</v>
      </c>
      <c r="D81" s="28">
        <v>40</v>
      </c>
      <c r="E81" s="32" t="s">
        <v>201</v>
      </c>
      <c r="F81" s="38" t="s">
        <v>202</v>
      </c>
      <c r="G81" s="38" t="s">
        <v>203</v>
      </c>
      <c r="H81" s="39"/>
    </row>
    <row r="82" spans="2:10" ht="16.2">
      <c r="C82" s="2">
        <f t="shared" ref="C82" ca="1" si="41">C83+1000</f>
        <v>1021</v>
      </c>
      <c r="D82" s="29"/>
      <c r="E82" s="31" t="s">
        <v>120</v>
      </c>
      <c r="F82" s="40" t="s">
        <v>85</v>
      </c>
      <c r="G82" s="40" t="s">
        <v>86</v>
      </c>
      <c r="H82" s="41"/>
      <c r="I82" s="13"/>
    </row>
    <row r="83" spans="2:10" ht="18" customHeight="1">
      <c r="B83">
        <f t="shared" ca="1" si="24"/>
        <v>0.61459687098252591</v>
      </c>
      <c r="C83" s="2">
        <f ca="1">RANK(B83,$B$3:$B$111)</f>
        <v>21</v>
      </c>
      <c r="D83" s="28">
        <v>41</v>
      </c>
      <c r="E83" s="32" t="s">
        <v>23</v>
      </c>
      <c r="F83" s="38" t="s">
        <v>204</v>
      </c>
      <c r="G83" s="38" t="s">
        <v>205</v>
      </c>
      <c r="H83" s="39" t="s">
        <v>84</v>
      </c>
    </row>
    <row r="84" spans="2:10" ht="16.2">
      <c r="C84" s="2">
        <f t="shared" ref="C84" ca="1" si="42">C85+1000</f>
        <v>1050</v>
      </c>
      <c r="D84" s="29"/>
      <c r="E84" s="31" t="s">
        <v>121</v>
      </c>
      <c r="F84" s="40"/>
      <c r="G84" s="40"/>
      <c r="H84" s="41"/>
      <c r="I84" s="13"/>
    </row>
    <row r="85" spans="2:10" ht="18" customHeight="1">
      <c r="B85">
        <f t="shared" ca="1" si="24"/>
        <v>5.8673812174460216E-2</v>
      </c>
      <c r="C85" s="2">
        <f ca="1">RANK(B85,$B$3:$B$111)</f>
        <v>50</v>
      </c>
      <c r="D85" s="28">
        <v>42</v>
      </c>
      <c r="E85" s="32" t="s">
        <v>206</v>
      </c>
      <c r="F85" s="38" t="s">
        <v>207</v>
      </c>
      <c r="G85" s="38" t="s">
        <v>208</v>
      </c>
      <c r="H85" s="39"/>
    </row>
    <row r="86" spans="2:10" ht="16.2">
      <c r="C86" s="2">
        <f t="shared" ref="C86" ca="1" si="43">C87+1000</f>
        <v>1046</v>
      </c>
      <c r="D86" s="29"/>
      <c r="E86" s="31"/>
      <c r="F86" s="40"/>
      <c r="G86" s="40" t="s">
        <v>87</v>
      </c>
      <c r="H86" s="41"/>
      <c r="I86" s="13"/>
    </row>
    <row r="87" spans="2:10" ht="18" customHeight="1">
      <c r="B87">
        <f t="shared" ca="1" si="24"/>
        <v>0.10180521117490537</v>
      </c>
      <c r="C87" s="2">
        <f ca="1">RANK(B87,$B$3:$B$111)</f>
        <v>46</v>
      </c>
      <c r="D87" s="28">
        <v>43</v>
      </c>
      <c r="E87" s="32" t="s">
        <v>209</v>
      </c>
      <c r="F87" s="38" t="s">
        <v>207</v>
      </c>
      <c r="G87" s="38" t="s">
        <v>189</v>
      </c>
      <c r="H87" s="39" t="s">
        <v>210</v>
      </c>
      <c r="I87" s="22"/>
    </row>
    <row r="88" spans="2:10">
      <c r="C88" s="2">
        <f t="shared" ref="C88" ca="1" si="44">C89+1000</f>
        <v>1012</v>
      </c>
      <c r="D88" s="29"/>
      <c r="E88" s="31" t="s">
        <v>96</v>
      </c>
      <c r="F88" s="40" t="s">
        <v>85</v>
      </c>
      <c r="G88" s="40" t="s">
        <v>89</v>
      </c>
      <c r="H88" s="42" t="s">
        <v>239</v>
      </c>
      <c r="I88" s="34"/>
    </row>
    <row r="89" spans="2:10" ht="18" customHeight="1">
      <c r="B89">
        <f t="shared" ca="1" si="24"/>
        <v>0.7981946183525469</v>
      </c>
      <c r="C89" s="2">
        <f ca="1">RANK(B89,$B$3:$B$111)</f>
        <v>12</v>
      </c>
      <c r="D89" s="28">
        <v>44</v>
      </c>
      <c r="E89" s="32" t="s">
        <v>4</v>
      </c>
      <c r="F89" s="38" t="s">
        <v>204</v>
      </c>
      <c r="G89" s="38" t="s">
        <v>9</v>
      </c>
      <c r="H89" s="39" t="s">
        <v>88</v>
      </c>
    </row>
    <row r="90" spans="2:10">
      <c r="C90" s="2">
        <f t="shared" ref="C90" ca="1" si="45">C91+1000</f>
        <v>1040</v>
      </c>
      <c r="D90" s="29"/>
      <c r="E90" s="31" t="s">
        <v>98</v>
      </c>
      <c r="F90" s="40" t="s">
        <v>85</v>
      </c>
      <c r="G90" s="40" t="s">
        <v>90</v>
      </c>
      <c r="H90" s="42" t="s">
        <v>240</v>
      </c>
      <c r="I90" s="13"/>
      <c r="J90" s="35"/>
    </row>
    <row r="91" spans="2:10" ht="18" customHeight="1">
      <c r="B91">
        <f ca="1">RAND()</f>
        <v>0.2389357297865472</v>
      </c>
      <c r="C91" s="2">
        <f ca="1">RANK(B91,$B$3:$B$111)</f>
        <v>40</v>
      </c>
      <c r="D91" s="28">
        <v>45</v>
      </c>
      <c r="E91" s="32" t="s">
        <v>6</v>
      </c>
      <c r="F91" s="38" t="s">
        <v>204</v>
      </c>
      <c r="G91" s="38" t="s">
        <v>10</v>
      </c>
      <c r="H91" s="39" t="s">
        <v>88</v>
      </c>
      <c r="J91" s="34"/>
    </row>
    <row r="92" spans="2:10">
      <c r="C92" s="2">
        <f t="shared" ref="C92" ca="1" si="46">C93+1000</f>
        <v>1023</v>
      </c>
      <c r="D92" s="29"/>
      <c r="E92" s="31" t="s">
        <v>100</v>
      </c>
      <c r="F92" s="40" t="s">
        <v>85</v>
      </c>
      <c r="G92" s="40" t="s">
        <v>91</v>
      </c>
      <c r="H92" s="42" t="s">
        <v>240</v>
      </c>
      <c r="I92" s="13"/>
    </row>
    <row r="93" spans="2:10" ht="18" customHeight="1">
      <c r="B93">
        <f t="shared" ref="B93:B111" ca="1" si="47">RAND()</f>
        <v>0.60372925994824889</v>
      </c>
      <c r="C93" s="2">
        <f ca="1">RANK(B93,$B$3:$B$111)</f>
        <v>23</v>
      </c>
      <c r="D93" s="28">
        <v>46</v>
      </c>
      <c r="E93" s="32" t="s">
        <v>8</v>
      </c>
      <c r="F93" s="38" t="s">
        <v>204</v>
      </c>
      <c r="G93" s="38" t="s">
        <v>8</v>
      </c>
      <c r="H93" s="39" t="s">
        <v>88</v>
      </c>
    </row>
    <row r="94" spans="2:10">
      <c r="C94" s="2">
        <f t="shared" ref="C94" ca="1" si="48">C95+1000</f>
        <v>1035</v>
      </c>
      <c r="D94" s="29"/>
      <c r="E94" s="31" t="s">
        <v>97</v>
      </c>
      <c r="F94" s="40" t="s">
        <v>85</v>
      </c>
      <c r="G94" s="40" t="s">
        <v>92</v>
      </c>
      <c r="H94" s="42" t="s">
        <v>241</v>
      </c>
      <c r="I94" s="13"/>
    </row>
    <row r="95" spans="2:10" ht="18" customHeight="1">
      <c r="B95">
        <f t="shared" ca="1" si="47"/>
        <v>0.40265606880182392</v>
      </c>
      <c r="C95" s="2">
        <f ca="1">RANK(B95,$B$3:$B$111)</f>
        <v>35</v>
      </c>
      <c r="D95" s="28">
        <v>47</v>
      </c>
      <c r="E95" s="32" t="s">
        <v>5</v>
      </c>
      <c r="F95" s="38" t="s">
        <v>204</v>
      </c>
      <c r="G95" s="38" t="s">
        <v>7</v>
      </c>
      <c r="H95" s="39" t="s">
        <v>88</v>
      </c>
    </row>
    <row r="96" spans="2:10" ht="16.2">
      <c r="C96" s="2">
        <f t="shared" ref="C96" ca="1" si="49">C97+1000</f>
        <v>1022</v>
      </c>
      <c r="D96" s="29"/>
      <c r="E96" s="31"/>
      <c r="F96" s="40" t="s">
        <v>93</v>
      </c>
      <c r="G96" s="40"/>
      <c r="H96" s="41"/>
      <c r="I96" s="13"/>
    </row>
    <row r="97" spans="2:14" ht="18" customHeight="1">
      <c r="B97">
        <f t="shared" ca="1" si="47"/>
        <v>0.61323379235178843</v>
      </c>
      <c r="C97" s="2">
        <f ca="1">RANK(B97,$B$3:$B$111)</f>
        <v>22</v>
      </c>
      <c r="D97" s="28">
        <v>48</v>
      </c>
      <c r="E97" s="32" t="s">
        <v>211</v>
      </c>
      <c r="F97" s="38" t="s">
        <v>212</v>
      </c>
      <c r="G97" s="38" t="s">
        <v>213</v>
      </c>
      <c r="H97" s="39" t="s">
        <v>214</v>
      </c>
    </row>
    <row r="98" spans="2:14" ht="16.2">
      <c r="C98" s="2">
        <f t="shared" ref="C98" ca="1" si="50">C99+1000</f>
        <v>1003</v>
      </c>
      <c r="D98" s="29"/>
      <c r="E98" s="31" t="s">
        <v>122</v>
      </c>
      <c r="F98" s="40"/>
      <c r="G98" s="40"/>
      <c r="H98" s="41"/>
      <c r="I98" s="13"/>
    </row>
    <row r="99" spans="2:14" ht="18" customHeight="1">
      <c r="B99">
        <f t="shared" ca="1" si="47"/>
        <v>0.93820454219606908</v>
      </c>
      <c r="C99" s="2">
        <f ca="1">RANK(B99,$B$3:$B$111)</f>
        <v>3</v>
      </c>
      <c r="D99" s="28">
        <v>49</v>
      </c>
      <c r="E99" s="32" t="s">
        <v>215</v>
      </c>
      <c r="F99" s="38" t="s">
        <v>216</v>
      </c>
      <c r="G99" s="38" t="s">
        <v>217</v>
      </c>
      <c r="H99" s="39"/>
    </row>
    <row r="100" spans="2:14" ht="16.2">
      <c r="C100" s="2">
        <f t="shared" ref="C100" ca="1" si="51">C101+1000</f>
        <v>1027</v>
      </c>
      <c r="D100" s="29"/>
      <c r="E100" s="31" t="s">
        <v>112</v>
      </c>
      <c r="F100" s="40"/>
      <c r="G100" s="40"/>
      <c r="H100" s="41"/>
      <c r="I100" s="13"/>
    </row>
    <row r="101" spans="2:14" ht="18" customHeight="1">
      <c r="B101">
        <f t="shared" ca="1" si="47"/>
        <v>0.56547508077950481</v>
      </c>
      <c r="C101" s="2">
        <f ca="1">RANK(B101,$B$3:$B$111)</f>
        <v>27</v>
      </c>
      <c r="D101" s="28">
        <v>50</v>
      </c>
      <c r="E101" s="32" t="s">
        <v>218</v>
      </c>
      <c r="F101" s="38" t="s">
        <v>194</v>
      </c>
      <c r="G101" s="38" t="s">
        <v>219</v>
      </c>
      <c r="H101" s="39"/>
    </row>
    <row r="102" spans="2:14" ht="16.2">
      <c r="C102" s="2">
        <f t="shared" ref="C102" ca="1" si="52">C103+1000</f>
        <v>1018</v>
      </c>
      <c r="D102" s="29"/>
      <c r="E102" s="31" t="s">
        <v>123</v>
      </c>
      <c r="F102" s="40"/>
      <c r="G102" s="40"/>
      <c r="H102" s="41"/>
      <c r="I102" s="13"/>
    </row>
    <row r="103" spans="2:14" ht="18" customHeight="1">
      <c r="B103">
        <f t="shared" ca="1" si="47"/>
        <v>0.65068621044861497</v>
      </c>
      <c r="C103" s="2">
        <f ca="1">RANK(B103,$B$3:$B$111)</f>
        <v>18</v>
      </c>
      <c r="D103" s="28">
        <v>51</v>
      </c>
      <c r="E103" s="32" t="s">
        <v>220</v>
      </c>
      <c r="F103" s="38" t="s">
        <v>221</v>
      </c>
      <c r="G103" s="38" t="s">
        <v>222</v>
      </c>
      <c r="H103" s="39"/>
    </row>
    <row r="104" spans="2:14" ht="16.2">
      <c r="C104" s="2">
        <f t="shared" ref="C104" ca="1" si="53">C105+1000</f>
        <v>1011</v>
      </c>
      <c r="D104" s="29"/>
      <c r="E104" s="31" t="s">
        <v>124</v>
      </c>
      <c r="F104" s="40"/>
      <c r="G104" s="40"/>
      <c r="H104" s="41"/>
      <c r="I104" s="13"/>
    </row>
    <row r="105" spans="2:14" ht="18" customHeight="1">
      <c r="B105">
        <f t="shared" ca="1" si="47"/>
        <v>0.79854068797910571</v>
      </c>
      <c r="C105" s="2">
        <f ca="1">RANK(B105,$B$3:$B$111)</f>
        <v>11</v>
      </c>
      <c r="D105" s="28">
        <v>52</v>
      </c>
      <c r="E105" s="32" t="s">
        <v>223</v>
      </c>
      <c r="F105" s="38" t="s">
        <v>224</v>
      </c>
      <c r="G105" s="38" t="s">
        <v>225</v>
      </c>
      <c r="H105" s="39"/>
    </row>
    <row r="106" spans="2:14" ht="16.2">
      <c r="C106" s="2">
        <f t="shared" ref="C106" ca="1" si="54">C107+1000</f>
        <v>1009</v>
      </c>
      <c r="D106" s="29"/>
      <c r="E106" s="31" t="s">
        <v>125</v>
      </c>
      <c r="F106" s="40"/>
      <c r="G106" s="40"/>
      <c r="H106" s="41"/>
      <c r="I106" s="13"/>
    </row>
    <row r="107" spans="2:14" ht="18" customHeight="1">
      <c r="B107">
        <f t="shared" ca="1" si="47"/>
        <v>0.83706888398351176</v>
      </c>
      <c r="C107" s="2">
        <f ca="1">RANK(B107,$B$3:$B$111)</f>
        <v>9</v>
      </c>
      <c r="D107" s="28">
        <v>53</v>
      </c>
      <c r="E107" s="32" t="s">
        <v>226</v>
      </c>
      <c r="F107" s="38" t="s">
        <v>227</v>
      </c>
      <c r="G107" s="38" t="s">
        <v>228</v>
      </c>
      <c r="H107" s="39"/>
    </row>
    <row r="108" spans="2:14" ht="16.2">
      <c r="C108" s="2">
        <f t="shared" ref="C108" ca="1" si="55">C109+1000</f>
        <v>1015</v>
      </c>
      <c r="D108" s="29"/>
      <c r="E108" s="31" t="s">
        <v>126</v>
      </c>
      <c r="F108" s="40"/>
      <c r="G108" s="40"/>
      <c r="H108" s="41"/>
      <c r="I108" s="13"/>
      <c r="K108" s="18"/>
      <c r="L108" s="18"/>
      <c r="M108" s="18"/>
      <c r="N108" s="18"/>
    </row>
    <row r="109" spans="2:14" ht="18" customHeight="1">
      <c r="B109">
        <f t="shared" ca="1" si="47"/>
        <v>0.74214991725610213</v>
      </c>
      <c r="C109" s="2">
        <f ca="1">RANK(B109,$B$3:$B$111)</f>
        <v>15</v>
      </c>
      <c r="D109" s="28">
        <v>54</v>
      </c>
      <c r="E109" s="32" t="s">
        <v>229</v>
      </c>
      <c r="F109" s="38" t="s">
        <v>230</v>
      </c>
      <c r="G109" s="38" t="s">
        <v>231</v>
      </c>
      <c r="H109" s="39"/>
      <c r="K109" s="19"/>
      <c r="L109" s="20"/>
      <c r="M109" s="20"/>
      <c r="N109" s="20"/>
    </row>
    <row r="110" spans="2:14" ht="16.2">
      <c r="C110" s="2">
        <f t="shared" ref="C110" ca="1" si="56">C111+1000</f>
        <v>1002</v>
      </c>
      <c r="D110" s="22"/>
      <c r="E110" s="31"/>
      <c r="F110" s="40"/>
      <c r="G110" s="40" t="s">
        <v>94</v>
      </c>
      <c r="H110" s="41"/>
      <c r="I110" s="13"/>
      <c r="K110" s="18"/>
      <c r="L110" s="18"/>
      <c r="M110" s="18"/>
      <c r="N110" s="20"/>
    </row>
    <row r="111" spans="2:14" ht="18" customHeight="1" thickBot="1">
      <c r="B111">
        <f t="shared" ca="1" si="47"/>
        <v>0.99488445172328244</v>
      </c>
      <c r="C111" s="2">
        <f ca="1">RANK(B111,$B$3:$B$111)</f>
        <v>2</v>
      </c>
      <c r="D111" s="23">
        <v>55</v>
      </c>
      <c r="E111" s="33" t="s">
        <v>232</v>
      </c>
      <c r="F111" s="43" t="s">
        <v>233</v>
      </c>
      <c r="G111" s="43" t="s">
        <v>234</v>
      </c>
      <c r="H111" s="44" t="s">
        <v>235</v>
      </c>
      <c r="K111" s="19"/>
      <c r="L111" s="20"/>
      <c r="M111" s="20"/>
      <c r="N111" s="20"/>
    </row>
    <row r="112" spans="2:14" ht="16.2">
      <c r="C112" s="2"/>
      <c r="E112" s="18"/>
      <c r="F112" s="18"/>
      <c r="G112" s="18"/>
      <c r="H112" s="20"/>
      <c r="K112" s="18"/>
      <c r="L112" s="18"/>
      <c r="M112" s="18"/>
      <c r="N112" s="20"/>
    </row>
    <row r="113" spans="3:14" ht="16.2">
      <c r="C113" s="2"/>
      <c r="E113" s="19"/>
      <c r="F113" s="20"/>
      <c r="G113" s="20"/>
      <c r="H113" s="20"/>
      <c r="K113" s="19"/>
      <c r="L113" s="20"/>
      <c r="M113" s="20"/>
      <c r="N113" s="20"/>
    </row>
    <row r="114" spans="3:14" ht="16.2">
      <c r="C114" s="2"/>
      <c r="E114" s="18"/>
      <c r="F114" s="18"/>
      <c r="G114" s="18"/>
      <c r="H114" s="20"/>
      <c r="K114" s="18"/>
      <c r="L114" s="18"/>
      <c r="M114" s="18"/>
      <c r="N114" s="20"/>
    </row>
    <row r="115" spans="3:14" ht="16.2">
      <c r="C115" s="2"/>
      <c r="E115" s="19"/>
      <c r="F115" s="20"/>
      <c r="G115" s="20"/>
      <c r="H115" s="20"/>
      <c r="K115" s="19"/>
      <c r="L115" s="20"/>
      <c r="M115" s="20"/>
      <c r="N115" s="20"/>
    </row>
    <row r="116" spans="3:14" ht="16.2">
      <c r="C116" s="2"/>
      <c r="E116" s="18"/>
      <c r="F116" s="18"/>
      <c r="G116" s="18"/>
      <c r="H116" s="20"/>
      <c r="K116" s="18"/>
      <c r="L116" s="18"/>
      <c r="M116" s="18"/>
      <c r="N116" s="20"/>
    </row>
    <row r="117" spans="3:14" ht="16.2">
      <c r="C117" s="2"/>
      <c r="E117" s="19"/>
      <c r="F117" s="20"/>
      <c r="G117" s="20"/>
      <c r="H117" s="20"/>
      <c r="K117" s="19"/>
      <c r="L117" s="20"/>
      <c r="M117" s="20"/>
      <c r="N117" s="20"/>
    </row>
    <row r="118" spans="3:14" ht="16.2">
      <c r="C118" s="2"/>
      <c r="E118" s="18"/>
      <c r="F118" s="18"/>
      <c r="G118" s="18"/>
      <c r="H118" s="20"/>
      <c r="K118" s="18"/>
      <c r="L118" s="18"/>
      <c r="M118" s="18"/>
      <c r="N118" s="20"/>
    </row>
    <row r="119" spans="3:14" ht="16.2">
      <c r="C119" s="2"/>
      <c r="E119" s="19"/>
      <c r="F119" s="20"/>
      <c r="G119" s="20"/>
      <c r="H119" s="20"/>
      <c r="K119" s="19"/>
      <c r="L119" s="20"/>
      <c r="M119" s="20"/>
      <c r="N119" s="20"/>
    </row>
    <row r="120" spans="3:14" ht="16.2">
      <c r="C120" s="2"/>
      <c r="E120" s="18"/>
      <c r="F120" s="18"/>
      <c r="G120" s="18"/>
      <c r="H120" s="20"/>
      <c r="K120" s="18"/>
      <c r="L120" s="18"/>
      <c r="M120" s="18"/>
      <c r="N120" s="20"/>
    </row>
    <row r="121" spans="3:14" ht="16.2">
      <c r="C121" s="2"/>
      <c r="E121" s="19"/>
      <c r="F121" s="20"/>
      <c r="G121" s="20"/>
      <c r="H121" s="20"/>
      <c r="K121" s="19"/>
      <c r="L121" s="20"/>
      <c r="M121" s="20"/>
      <c r="N121" s="20"/>
    </row>
    <row r="122" spans="3:14" ht="16.2">
      <c r="C122" s="2"/>
      <c r="K122" s="18"/>
      <c r="L122" s="18"/>
      <c r="M122" s="18"/>
      <c r="N122" s="20"/>
    </row>
    <row r="123" spans="3:14" ht="16.2">
      <c r="C123" s="2"/>
      <c r="K123" s="19"/>
      <c r="L123" s="20"/>
      <c r="M123" s="20"/>
      <c r="N123" s="20"/>
    </row>
    <row r="124" spans="3:14" ht="16.2">
      <c r="C124" s="2"/>
      <c r="K124" s="18"/>
      <c r="L124" s="18"/>
      <c r="M124" s="18"/>
      <c r="N124" s="20"/>
    </row>
    <row r="125" spans="3:14" ht="16.2">
      <c r="C125" s="2"/>
      <c r="K125" s="19"/>
      <c r="L125" s="20"/>
      <c r="M125" s="20"/>
      <c r="N125" s="20"/>
    </row>
    <row r="126" spans="3:14" ht="16.2">
      <c r="C126" s="2"/>
      <c r="K126" s="18"/>
      <c r="L126" s="18"/>
      <c r="M126" s="18"/>
      <c r="N126" s="20"/>
    </row>
    <row r="127" spans="3:14" ht="16.2">
      <c r="C127" s="2"/>
      <c r="K127" s="19"/>
      <c r="L127" s="20"/>
      <c r="M127" s="20"/>
      <c r="N127" s="20"/>
    </row>
    <row r="128" spans="3:14" ht="16.2">
      <c r="C128" s="2"/>
      <c r="K128" s="18"/>
      <c r="L128" s="18"/>
      <c r="M128" s="18"/>
      <c r="N128" s="20"/>
    </row>
    <row r="129" spans="3:14" ht="16.2">
      <c r="C129" s="2"/>
      <c r="K129" s="19"/>
      <c r="L129" s="20"/>
      <c r="M129" s="20"/>
      <c r="N129" s="20"/>
    </row>
    <row r="130" spans="3:14" ht="16.2">
      <c r="C130" s="2"/>
      <c r="K130" s="18"/>
      <c r="L130" s="18"/>
      <c r="M130" s="18"/>
      <c r="N130" s="20"/>
    </row>
    <row r="131" spans="3:14" ht="16.2">
      <c r="C131" s="2"/>
      <c r="K131" s="19"/>
      <c r="L131" s="20"/>
      <c r="M131" s="20"/>
      <c r="N131" s="20"/>
    </row>
    <row r="132" spans="3:14">
      <c r="C132" s="2"/>
    </row>
    <row r="133" spans="3:14">
      <c r="C133" s="2"/>
    </row>
    <row r="134" spans="3:14">
      <c r="C134" s="2"/>
    </row>
    <row r="135" spans="3:14">
      <c r="C135" s="2"/>
    </row>
    <row r="136" spans="3:14">
      <c r="C136" s="2"/>
    </row>
    <row r="137" spans="3:14">
      <c r="C137" s="2"/>
    </row>
    <row r="138" spans="3:14">
      <c r="C138" s="2"/>
    </row>
    <row r="139" spans="3:14">
      <c r="C139" s="2"/>
    </row>
    <row r="140" spans="3:14">
      <c r="C140" s="2"/>
    </row>
    <row r="141" spans="3:14">
      <c r="C141" s="2"/>
    </row>
    <row r="142" spans="3:14">
      <c r="C142" s="2"/>
    </row>
    <row r="143" spans="3:14">
      <c r="C143" s="2"/>
    </row>
    <row r="144" spans="3:14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B1:P39"/>
  <sheetViews>
    <sheetView view="pageBreakPreview" zoomScale="60" zoomScaleNormal="60" workbookViewId="0">
      <selection activeCell="C4" sqref="C4:C6"/>
    </sheetView>
  </sheetViews>
  <sheetFormatPr defaultRowHeight="13.2"/>
  <cols>
    <col min="1" max="1" width="1.6640625" customWidth="1"/>
    <col min="2" max="2" width="12.88671875" customWidth="1"/>
    <col min="3" max="3" width="6.109375" customWidth="1"/>
    <col min="4" max="4" width="12.88671875" customWidth="1"/>
    <col min="5" max="5" width="6.109375" customWidth="1"/>
    <col min="6" max="6" width="12.88671875" customWidth="1"/>
    <col min="7" max="7" width="6.109375" customWidth="1"/>
    <col min="8" max="8" width="12.88671875" customWidth="1"/>
    <col min="9" max="9" width="6.109375" customWidth="1"/>
    <col min="10" max="10" width="12.88671875" customWidth="1"/>
    <col min="11" max="11" width="6.109375" customWidth="1"/>
    <col min="12" max="12" width="12.88671875" customWidth="1"/>
    <col min="13" max="13" width="6.109375" customWidth="1"/>
    <col min="14" max="14" width="12.88671875" customWidth="1"/>
    <col min="15" max="15" width="6.109375" customWidth="1"/>
  </cols>
  <sheetData>
    <row r="1" spans="2:16" ht="5.4" customHeight="1"/>
    <row r="2" spans="2:16" ht="26.4" customHeight="1">
      <c r="B2" s="3" t="s">
        <v>411</v>
      </c>
      <c r="C2" s="3"/>
      <c r="D2" s="3" t="s">
        <v>412</v>
      </c>
      <c r="E2" s="3"/>
      <c r="F2" s="3" t="s">
        <v>413</v>
      </c>
      <c r="G2" s="3"/>
      <c r="H2" s="3" t="s">
        <v>29</v>
      </c>
      <c r="I2" s="3"/>
      <c r="J2" s="3" t="s">
        <v>414</v>
      </c>
      <c r="K2" s="3"/>
      <c r="L2" s="3" t="s">
        <v>415</v>
      </c>
      <c r="M2" s="3"/>
      <c r="N2" s="78" t="s">
        <v>26</v>
      </c>
      <c r="P2" s="93" t="s">
        <v>432</v>
      </c>
    </row>
    <row r="3" spans="2:16" ht="117" customHeight="1">
      <c r="B3" s="85" t="e">
        <f>IF(C3="",B27,"□")</f>
        <v>#N/A</v>
      </c>
      <c r="C3" s="80" t="e">
        <f>C27</f>
        <v>#N/A</v>
      </c>
      <c r="D3" s="85" t="e">
        <f>IF(E3="",D27,"□")</f>
        <v>#N/A</v>
      </c>
      <c r="E3" s="80" t="e">
        <f>E27</f>
        <v>#N/A</v>
      </c>
      <c r="F3" s="85" t="e">
        <f>IF(G3="",F27,"□")</f>
        <v>#N/A</v>
      </c>
      <c r="G3" s="80" t="e">
        <f>G27</f>
        <v>#N/A</v>
      </c>
      <c r="H3" s="85" t="e">
        <f>IF(I3="",H27,"□")</f>
        <v>#N/A</v>
      </c>
      <c r="I3" s="80" t="e">
        <f>I27</f>
        <v>#N/A</v>
      </c>
      <c r="J3" s="85" t="e">
        <f>IF(K3="",J27,"□")</f>
        <v>#N/A</v>
      </c>
      <c r="K3" s="80" t="e">
        <f>K27</f>
        <v>#N/A</v>
      </c>
      <c r="L3" s="85" t="e">
        <f>IF(M3="",L27,"□")</f>
        <v>#N/A</v>
      </c>
      <c r="M3" s="80" t="e">
        <f>M27</f>
        <v>#N/A</v>
      </c>
      <c r="N3" s="85" t="e">
        <f>IF(O3="",N27,"□")</f>
        <v>#N/A</v>
      </c>
      <c r="O3" s="80" t="e">
        <f>O27</f>
        <v>#N/A</v>
      </c>
      <c r="P3" s="93"/>
    </row>
    <row r="4" spans="2:16" ht="117" customHeight="1">
      <c r="B4" s="86" t="e">
        <f>IF(C4="",B28,"□")</f>
        <v>#N/A</v>
      </c>
      <c r="C4" s="116" t="e">
        <f t="shared" ref="C4:C6" si="0">C28</f>
        <v>#N/A</v>
      </c>
      <c r="D4" s="86" t="e">
        <f>IF(E4="",D28,"□")</f>
        <v>#N/A</v>
      </c>
      <c r="E4" s="116" t="e">
        <f t="shared" ref="E4:G6" si="1">E28</f>
        <v>#N/A</v>
      </c>
      <c r="F4" s="86" t="e">
        <f>IF(G4="",F28,"□")</f>
        <v>#N/A</v>
      </c>
      <c r="G4" s="116" t="e">
        <f t="shared" si="1"/>
        <v>#N/A</v>
      </c>
      <c r="H4" s="86" t="e">
        <f>IF(I4="",H28,"□")</f>
        <v>#N/A</v>
      </c>
      <c r="I4" s="116" t="e">
        <f t="shared" ref="I4:I6" si="2">I28</f>
        <v>#N/A</v>
      </c>
      <c r="J4" s="86" t="e">
        <f>IF(K4="",J28,"□")</f>
        <v>#N/A</v>
      </c>
      <c r="K4" s="116" t="e">
        <f t="shared" ref="K4:K6" si="3">K28</f>
        <v>#N/A</v>
      </c>
      <c r="L4" s="86" t="e">
        <f>IF(M4="",L28,"□")</f>
        <v>#N/A</v>
      </c>
      <c r="M4" s="116" t="e">
        <f>M28</f>
        <v>#N/A</v>
      </c>
      <c r="N4" s="86" t="e">
        <f>IF(O4="",N28,"□")</f>
        <v>#N/A</v>
      </c>
      <c r="O4" s="116" t="e">
        <f>O28</f>
        <v>#N/A</v>
      </c>
      <c r="P4" s="93"/>
    </row>
    <row r="5" spans="2:16" ht="117" customHeight="1">
      <c r="B5" s="86" t="e">
        <f>IF(C5="",B29,"□")</f>
        <v>#N/A</v>
      </c>
      <c r="C5" s="116" t="e">
        <f t="shared" si="0"/>
        <v>#N/A</v>
      </c>
      <c r="D5" s="86" t="e">
        <f>IF(E5="",D29,"□")</f>
        <v>#N/A</v>
      </c>
      <c r="E5" s="116" t="e">
        <f t="shared" si="1"/>
        <v>#N/A</v>
      </c>
      <c r="F5" s="86" t="e">
        <f>IF(G5="",F29,"□")</f>
        <v>#N/A</v>
      </c>
      <c r="G5" s="116" t="e">
        <f t="shared" si="1"/>
        <v>#N/A</v>
      </c>
      <c r="H5" s="86" t="e">
        <f>IF(I5="",H29,"□")</f>
        <v>#N/A</v>
      </c>
      <c r="I5" s="116" t="e">
        <f t="shared" si="2"/>
        <v>#N/A</v>
      </c>
      <c r="J5" s="86" t="e">
        <f>IF(K5="",J29,"□")</f>
        <v>#N/A</v>
      </c>
      <c r="K5" s="116" t="e">
        <f t="shared" si="3"/>
        <v>#N/A</v>
      </c>
      <c r="L5" s="86" t="e">
        <f>IF(M5="",L29,"□")</f>
        <v>#N/A</v>
      </c>
      <c r="M5" s="116" t="e">
        <f>M29</f>
        <v>#N/A</v>
      </c>
      <c r="N5" s="86" t="e">
        <f t="shared" ref="N5:N6" si="4">IF(O5="",N29,"□")</f>
        <v>#N/A</v>
      </c>
      <c r="O5" s="116" t="e">
        <f>O29</f>
        <v>#N/A</v>
      </c>
      <c r="P5" s="94" t="s">
        <v>431</v>
      </c>
    </row>
    <row r="6" spans="2:16" ht="117" customHeight="1">
      <c r="B6" s="86" t="e">
        <f>IF(C6="",B30,"□")</f>
        <v>#N/A</v>
      </c>
      <c r="C6" s="116" t="e">
        <f t="shared" si="0"/>
        <v>#N/A</v>
      </c>
      <c r="D6" s="86" t="e">
        <f>IF(E6="",D30,"□")</f>
        <v>#N/A</v>
      </c>
      <c r="E6" s="116" t="e">
        <f t="shared" si="1"/>
        <v>#N/A</v>
      </c>
      <c r="F6" s="86" t="e">
        <f>IF(G6="",F30,"□")</f>
        <v>#N/A</v>
      </c>
      <c r="G6" s="116" t="e">
        <f t="shared" si="1"/>
        <v>#N/A</v>
      </c>
      <c r="H6" s="86" t="e">
        <f>IF(I6="",H30,"□")</f>
        <v>#N/A</v>
      </c>
      <c r="I6" s="116" t="e">
        <f t="shared" si="2"/>
        <v>#N/A</v>
      </c>
      <c r="J6" s="86" t="e">
        <f>IF(K6="",J30,"□")</f>
        <v>#N/A</v>
      </c>
      <c r="K6" s="116" t="e">
        <f t="shared" si="3"/>
        <v>#N/A</v>
      </c>
      <c r="L6" s="86" t="e">
        <f>IF(M6="",L30,"□")</f>
        <v>#N/A</v>
      </c>
      <c r="M6" s="116" t="e">
        <f>M30</f>
        <v>#N/A</v>
      </c>
      <c r="N6" s="86" t="e">
        <f t="shared" si="4"/>
        <v>#N/A</v>
      </c>
      <c r="O6" s="116" t="e">
        <f>O30</f>
        <v>#N/A</v>
      </c>
      <c r="P6" s="94"/>
    </row>
    <row r="7" spans="2:16" ht="30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2"/>
      <c r="O7" s="11" t="str">
        <f t="shared" ref="O7" si="5">O31</f>
        <v/>
      </c>
      <c r="P7" s="94"/>
    </row>
    <row r="8" spans="2:16" ht="30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2"/>
      <c r="O8" s="11"/>
      <c r="P8" s="94"/>
    </row>
    <row r="9" spans="2:16" ht="5.4" customHeight="1"/>
    <row r="10" spans="2:16" ht="26.4" customHeight="1">
      <c r="B10" s="3" t="s">
        <v>416</v>
      </c>
      <c r="C10" s="3"/>
      <c r="D10" s="3" t="s">
        <v>417</v>
      </c>
      <c r="E10" s="3"/>
      <c r="F10" s="3" t="s">
        <v>418</v>
      </c>
      <c r="G10" s="3"/>
      <c r="H10" s="3" t="s">
        <v>419</v>
      </c>
      <c r="I10" s="3"/>
      <c r="J10" s="3" t="s">
        <v>420</v>
      </c>
      <c r="K10" s="3"/>
      <c r="L10" s="3" t="s">
        <v>421</v>
      </c>
      <c r="M10" s="3"/>
      <c r="N10" s="3" t="s">
        <v>422</v>
      </c>
      <c r="P10" s="93" t="s">
        <v>430</v>
      </c>
    </row>
    <row r="11" spans="2:16" ht="102.6" customHeight="1">
      <c r="B11" s="82" t="e">
        <f t="shared" ref="B11:N14" si="6">B19</f>
        <v>#N/A</v>
      </c>
      <c r="C11" s="79" t="e">
        <f>IF(C27="","",IF((AND(ISTEXT(C27),C28="")),"(   )","(    "))</f>
        <v>#N/A</v>
      </c>
      <c r="D11" s="82" t="e">
        <f t="shared" si="6"/>
        <v>#N/A</v>
      </c>
      <c r="E11" s="79" t="e">
        <f>IF(E27="","",IF((AND(ISTEXT(E27),E28="")),"(   )","(    "))</f>
        <v>#N/A</v>
      </c>
      <c r="F11" s="82" t="e">
        <f t="shared" si="6"/>
        <v>#N/A</v>
      </c>
      <c r="G11" s="79" t="e">
        <f>IF(G27="","",IF((AND(ISTEXT(G27),G28="")),"(   )","(    "))</f>
        <v>#N/A</v>
      </c>
      <c r="H11" s="82" t="e">
        <f t="shared" si="6"/>
        <v>#N/A</v>
      </c>
      <c r="I11" s="79" t="e">
        <f>IF(I27="","",IF((AND(ISTEXT(I27),I28="")),"(   )","(    "))</f>
        <v>#N/A</v>
      </c>
      <c r="J11" s="82" t="e">
        <f t="shared" si="6"/>
        <v>#N/A</v>
      </c>
      <c r="K11" s="79" t="e">
        <f>IF(K27="","",IF((AND(ISTEXT(K27),K28="")),"(   )","(    "))</f>
        <v>#N/A</v>
      </c>
      <c r="L11" s="82" t="e">
        <f t="shared" si="6"/>
        <v>#N/A</v>
      </c>
      <c r="M11" s="79" t="e">
        <f>IF(M27="","",IF((AND(ISTEXT(M27),M28="")),"(   )","(    "))</f>
        <v>#N/A</v>
      </c>
      <c r="N11" s="82" t="e">
        <f t="shared" si="6"/>
        <v>#N/A</v>
      </c>
      <c r="O11" s="79" t="e">
        <f>IF(O27="","",IF((AND(ISTEXT(O27),O28="")),"(   )","(    "))</f>
        <v>#N/A</v>
      </c>
      <c r="P11" s="93"/>
    </row>
    <row r="12" spans="2:16" ht="102.6" customHeight="1">
      <c r="B12" s="82" t="e">
        <f t="shared" si="6"/>
        <v>#N/A</v>
      </c>
      <c r="C12" s="79" t="e">
        <f>IF(C28="","",IF(AND(C27="",ISTEXT(C28),C29=""),"(   )",IF((AND(ISTEXT(C27),ISTEXT(C28),C29="")),"   )",IF((AND(C27="",ISTEXT(C28),ISTEXT(C29))),"(   ",""))))</f>
        <v>#N/A</v>
      </c>
      <c r="D12" s="82" t="e">
        <f t="shared" si="6"/>
        <v>#N/A</v>
      </c>
      <c r="E12" s="79" t="e">
        <f>IF(E28="","",IF(AND(E27="",ISTEXT(E28),E29=""),"(   )",IF((AND(ISTEXT(E27),ISTEXT(E28),E29="")),"   )",IF((AND(E27="",ISTEXT(E28),ISTEXT(E29))),"(   ",""))))</f>
        <v>#N/A</v>
      </c>
      <c r="F12" s="82" t="e">
        <f t="shared" si="6"/>
        <v>#N/A</v>
      </c>
      <c r="G12" s="79" t="e">
        <f>IF(G28="","",IF(AND(G27="",ISTEXT(G28),G29=""),"(   )",IF((AND(ISTEXT(G27),ISTEXT(G28),G29="")),"   )",IF((AND(G27="",ISTEXT(G28),ISTEXT(G29))),"(   ",""))))</f>
        <v>#N/A</v>
      </c>
      <c r="H12" s="82" t="e">
        <f t="shared" si="6"/>
        <v>#N/A</v>
      </c>
      <c r="I12" s="79" t="e">
        <f>IF(I28="","",IF(AND(I27="",ISTEXT(I28),I29=""),"(   )",IF((AND(ISTEXT(I27),ISTEXT(I28),I29="")),"   )",IF((AND(I27="",ISTEXT(I28),ISTEXT(I29))),"(   ",""))))</f>
        <v>#N/A</v>
      </c>
      <c r="J12" s="82" t="e">
        <f t="shared" si="6"/>
        <v>#N/A</v>
      </c>
      <c r="K12" s="79" t="e">
        <f>IF(K28="","",IF(AND(K27="",ISTEXT(K28),K29=""),"(   )",IF((AND(ISTEXT(K27),ISTEXT(K28),K29="")),"   )",IF((AND(K27="",ISTEXT(K28),ISTEXT(K29))),"(   ",""))))</f>
        <v>#N/A</v>
      </c>
      <c r="L12" s="82" t="e">
        <f t="shared" si="6"/>
        <v>#N/A</v>
      </c>
      <c r="M12" s="79" t="e">
        <f>IF(M28="","",IF(AND(M27="",ISTEXT(M28),M29=""),"(   )",IF((AND(ISTEXT(M27),ISTEXT(M28),M29="")),"   )",IF((AND(M27="",ISTEXT(M28),ISTEXT(M29))),"(   ",""))))</f>
        <v>#N/A</v>
      </c>
      <c r="N12" s="82" t="e">
        <f t="shared" si="6"/>
        <v>#N/A</v>
      </c>
      <c r="O12" s="79" t="e">
        <f>IF(O28="","",IF(AND(O27="",ISTEXT(O28),O29=""),"(   )",IF((AND(ISTEXT(O27),ISTEXT(O28),O29="")),"   )",IF((AND(O27="",ISTEXT(O28),ISTEXT(O29))),"(   ",""))))</f>
        <v>#N/A</v>
      </c>
      <c r="P12" s="93"/>
    </row>
    <row r="13" spans="2:16" ht="102.6" customHeight="1">
      <c r="B13" s="82" t="e">
        <f t="shared" si="6"/>
        <v>#N/A</v>
      </c>
      <c r="C13" s="79" t="e">
        <f t="shared" ref="C13:C14" si="7">IF(C29="","",IF(AND(C28="",ISTEXT(C29),C30=""),"(   )",IF((AND(ISTEXT(C28),ISTEXT(C29),C30="")),"   )",IF((AND(C28="",ISTEXT(C29),ISTEXT(C30))),"(   ",""))))</f>
        <v>#N/A</v>
      </c>
      <c r="D13" s="82" t="e">
        <f t="shared" si="6"/>
        <v>#N/A</v>
      </c>
      <c r="E13" s="79" t="e">
        <f t="shared" ref="E13:E14" si="8">IF(E29="","",IF(AND(E28="",ISTEXT(E29),E30=""),"(   )",IF((AND(ISTEXT(E28),ISTEXT(E29),E30="")),"   )",IF((AND(E28="",ISTEXT(E29),ISTEXT(E30))),"(   ",""))))</f>
        <v>#N/A</v>
      </c>
      <c r="F13" s="82" t="e">
        <f t="shared" si="6"/>
        <v>#N/A</v>
      </c>
      <c r="G13" s="79" t="e">
        <f t="shared" ref="G13:G14" si="9">IF(G29="","",IF(AND(G28="",ISTEXT(G29),G30=""),"(   )",IF((AND(ISTEXT(G28),ISTEXT(G29),G30="")),"   )",IF((AND(G28="",ISTEXT(G29),ISTEXT(G30))),"(   ",""))))</f>
        <v>#N/A</v>
      </c>
      <c r="H13" s="82" t="e">
        <f t="shared" si="6"/>
        <v>#N/A</v>
      </c>
      <c r="I13" s="79" t="e">
        <f t="shared" ref="I13:I14" si="10">IF(I29="","",IF(AND(I28="",ISTEXT(I29),I30=""),"(   )",IF((AND(ISTEXT(I28),ISTEXT(I29),I30="")),"   )",IF((AND(I28="",ISTEXT(I29),ISTEXT(I30))),"(   ",""))))</f>
        <v>#N/A</v>
      </c>
      <c r="J13" s="82" t="e">
        <f t="shared" si="6"/>
        <v>#N/A</v>
      </c>
      <c r="K13" s="79" t="e">
        <f t="shared" ref="K13:K14" si="11">IF(K29="","",IF(AND(K28="",ISTEXT(K29),K30=""),"(   )",IF((AND(ISTEXT(K28),ISTEXT(K29),K30="")),"   )",IF((AND(K28="",ISTEXT(K29),ISTEXT(K30))),"(   ",""))))</f>
        <v>#N/A</v>
      </c>
      <c r="L13" s="82" t="e">
        <f t="shared" si="6"/>
        <v>#N/A</v>
      </c>
      <c r="M13" s="79" t="e">
        <f t="shared" ref="M13:O14" si="12">IF(M29="","",IF(AND(M28="",ISTEXT(M29),M30=""),"(   )",IF((AND(ISTEXT(M28),ISTEXT(M29),M30="")),"   )",IF((AND(M28="",ISTEXT(M29),ISTEXT(M30))),"(   ",""))))</f>
        <v>#N/A</v>
      </c>
      <c r="N13" s="82" t="e">
        <f t="shared" si="6"/>
        <v>#N/A</v>
      </c>
      <c r="O13" s="79" t="e">
        <f t="shared" si="12"/>
        <v>#N/A</v>
      </c>
      <c r="P13" s="94" t="s">
        <v>431</v>
      </c>
    </row>
    <row r="14" spans="2:16" ht="102.6" customHeight="1">
      <c r="B14" s="82" t="e">
        <f t="shared" si="6"/>
        <v>#N/A</v>
      </c>
      <c r="C14" s="79" t="e">
        <f t="shared" si="7"/>
        <v>#N/A</v>
      </c>
      <c r="D14" s="82" t="e">
        <f t="shared" si="6"/>
        <v>#N/A</v>
      </c>
      <c r="E14" s="79" t="e">
        <f t="shared" si="8"/>
        <v>#N/A</v>
      </c>
      <c r="F14" s="82" t="e">
        <f t="shared" si="6"/>
        <v>#N/A</v>
      </c>
      <c r="G14" s="79" t="e">
        <f t="shared" si="9"/>
        <v>#N/A</v>
      </c>
      <c r="H14" s="82" t="e">
        <f t="shared" si="6"/>
        <v>#N/A</v>
      </c>
      <c r="I14" s="79" t="e">
        <f t="shared" si="10"/>
        <v>#N/A</v>
      </c>
      <c r="J14" s="82" t="e">
        <f t="shared" si="6"/>
        <v>#N/A</v>
      </c>
      <c r="K14" s="79" t="e">
        <f t="shared" si="11"/>
        <v>#N/A</v>
      </c>
      <c r="L14" s="82" t="e">
        <f t="shared" si="6"/>
        <v>#N/A</v>
      </c>
      <c r="M14" s="79" t="e">
        <f t="shared" si="12"/>
        <v>#N/A</v>
      </c>
      <c r="N14" s="82" t="e">
        <f t="shared" si="6"/>
        <v>#N/A</v>
      </c>
      <c r="O14" s="79" t="e">
        <f t="shared" si="12"/>
        <v>#N/A</v>
      </c>
      <c r="P14" s="94"/>
    </row>
    <row r="15" spans="2:16" ht="60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2"/>
      <c r="O15" s="11"/>
      <c r="P15" s="94"/>
    </row>
    <row r="16" spans="2:16" ht="60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2"/>
      <c r="O16" s="11"/>
      <c r="P16" s="94"/>
    </row>
    <row r="18" spans="2:16" ht="26.4" customHeight="1">
      <c r="B18" s="3" t="s">
        <v>423</v>
      </c>
      <c r="C18" s="3"/>
      <c r="D18" s="3" t="s">
        <v>424</v>
      </c>
      <c r="E18" s="3"/>
      <c r="F18" s="3" t="s">
        <v>425</v>
      </c>
      <c r="G18" s="3"/>
      <c r="H18" s="3" t="s">
        <v>426</v>
      </c>
      <c r="I18" s="3"/>
      <c r="J18" s="3" t="s">
        <v>427</v>
      </c>
      <c r="K18" s="3"/>
      <c r="L18" s="3" t="s">
        <v>428</v>
      </c>
      <c r="M18" s="3"/>
      <c r="N18" s="3" t="s">
        <v>429</v>
      </c>
      <c r="P18" s="93" t="s">
        <v>430</v>
      </c>
    </row>
    <row r="19" spans="2:16" ht="102.6" customHeight="1">
      <c r="B19" s="83" t="e">
        <f t="shared" ref="B19:O22" si="13">B27</f>
        <v>#N/A</v>
      </c>
      <c r="C19" s="80" t="e">
        <f t="shared" si="13"/>
        <v>#N/A</v>
      </c>
      <c r="D19" s="83" t="e">
        <f t="shared" si="13"/>
        <v>#N/A</v>
      </c>
      <c r="E19" s="80" t="e">
        <f t="shared" si="13"/>
        <v>#N/A</v>
      </c>
      <c r="F19" s="83" t="e">
        <f t="shared" si="13"/>
        <v>#N/A</v>
      </c>
      <c r="G19" s="80" t="e">
        <f t="shared" si="13"/>
        <v>#N/A</v>
      </c>
      <c r="H19" s="83" t="e">
        <f t="shared" si="13"/>
        <v>#N/A</v>
      </c>
      <c r="I19" s="80" t="e">
        <f t="shared" si="13"/>
        <v>#N/A</v>
      </c>
      <c r="J19" s="83" t="e">
        <f t="shared" si="13"/>
        <v>#N/A</v>
      </c>
      <c r="K19" s="80" t="e">
        <f t="shared" si="13"/>
        <v>#N/A</v>
      </c>
      <c r="L19" s="83" t="e">
        <f t="shared" si="13"/>
        <v>#N/A</v>
      </c>
      <c r="M19" s="80" t="e">
        <f t="shared" si="13"/>
        <v>#N/A</v>
      </c>
      <c r="N19" s="83" t="e">
        <f t="shared" si="13"/>
        <v>#N/A</v>
      </c>
      <c r="O19" s="80" t="e">
        <f t="shared" si="13"/>
        <v>#N/A</v>
      </c>
      <c r="P19" s="93"/>
    </row>
    <row r="20" spans="2:16" ht="102.6" customHeight="1">
      <c r="B20" s="84" t="e">
        <f t="shared" si="13"/>
        <v>#N/A</v>
      </c>
      <c r="C20" s="81" t="e">
        <f t="shared" si="13"/>
        <v>#N/A</v>
      </c>
      <c r="D20" s="84" t="e">
        <f t="shared" si="13"/>
        <v>#N/A</v>
      </c>
      <c r="E20" s="81" t="e">
        <f t="shared" si="13"/>
        <v>#N/A</v>
      </c>
      <c r="F20" s="84" t="e">
        <f t="shared" si="13"/>
        <v>#N/A</v>
      </c>
      <c r="G20" s="81" t="e">
        <f t="shared" si="13"/>
        <v>#N/A</v>
      </c>
      <c r="H20" s="84" t="e">
        <f t="shared" si="13"/>
        <v>#N/A</v>
      </c>
      <c r="I20" s="81" t="e">
        <f t="shared" si="13"/>
        <v>#N/A</v>
      </c>
      <c r="J20" s="84" t="e">
        <f t="shared" si="13"/>
        <v>#N/A</v>
      </c>
      <c r="K20" s="81" t="e">
        <f t="shared" si="13"/>
        <v>#N/A</v>
      </c>
      <c r="L20" s="84" t="e">
        <f t="shared" si="13"/>
        <v>#N/A</v>
      </c>
      <c r="M20" s="81" t="e">
        <f t="shared" si="13"/>
        <v>#N/A</v>
      </c>
      <c r="N20" s="84" t="e">
        <f t="shared" si="13"/>
        <v>#N/A</v>
      </c>
      <c r="O20" s="81" t="e">
        <f t="shared" si="13"/>
        <v>#N/A</v>
      </c>
      <c r="P20" s="93"/>
    </row>
    <row r="21" spans="2:16" ht="102.6" customHeight="1">
      <c r="B21" s="84" t="e">
        <f t="shared" si="13"/>
        <v>#N/A</v>
      </c>
      <c r="C21" s="81" t="e">
        <f t="shared" si="13"/>
        <v>#N/A</v>
      </c>
      <c r="D21" s="84" t="e">
        <f t="shared" si="13"/>
        <v>#N/A</v>
      </c>
      <c r="E21" s="81" t="e">
        <f t="shared" si="13"/>
        <v>#N/A</v>
      </c>
      <c r="F21" s="84" t="e">
        <f t="shared" si="13"/>
        <v>#N/A</v>
      </c>
      <c r="G21" s="81" t="e">
        <f t="shared" si="13"/>
        <v>#N/A</v>
      </c>
      <c r="H21" s="84" t="e">
        <f t="shared" si="13"/>
        <v>#N/A</v>
      </c>
      <c r="I21" s="81" t="e">
        <f t="shared" si="13"/>
        <v>#N/A</v>
      </c>
      <c r="J21" s="84" t="e">
        <f t="shared" si="13"/>
        <v>#N/A</v>
      </c>
      <c r="K21" s="81" t="e">
        <f t="shared" si="13"/>
        <v>#N/A</v>
      </c>
      <c r="L21" s="84" t="e">
        <f t="shared" si="13"/>
        <v>#N/A</v>
      </c>
      <c r="M21" s="81" t="e">
        <f t="shared" si="13"/>
        <v>#N/A</v>
      </c>
      <c r="N21" s="84" t="e">
        <f t="shared" si="13"/>
        <v>#N/A</v>
      </c>
      <c r="O21" s="81" t="e">
        <f t="shared" si="13"/>
        <v>#N/A</v>
      </c>
      <c r="P21" s="94" t="s">
        <v>431</v>
      </c>
    </row>
    <row r="22" spans="2:16" ht="102.6" customHeight="1">
      <c r="B22" s="84" t="e">
        <f t="shared" si="13"/>
        <v>#N/A</v>
      </c>
      <c r="C22" s="81" t="e">
        <f t="shared" si="13"/>
        <v>#N/A</v>
      </c>
      <c r="D22" s="84" t="e">
        <f t="shared" si="13"/>
        <v>#N/A</v>
      </c>
      <c r="E22" s="81" t="e">
        <f t="shared" si="13"/>
        <v>#N/A</v>
      </c>
      <c r="F22" s="84" t="e">
        <f t="shared" si="13"/>
        <v>#N/A</v>
      </c>
      <c r="G22" s="81" t="e">
        <f t="shared" si="13"/>
        <v>#N/A</v>
      </c>
      <c r="H22" s="84" t="e">
        <f t="shared" si="13"/>
        <v>#N/A</v>
      </c>
      <c r="I22" s="81" t="e">
        <f t="shared" si="13"/>
        <v>#N/A</v>
      </c>
      <c r="J22" s="84" t="e">
        <f t="shared" si="13"/>
        <v>#N/A</v>
      </c>
      <c r="K22" s="81" t="e">
        <f t="shared" si="13"/>
        <v>#N/A</v>
      </c>
      <c r="L22" s="84" t="e">
        <f t="shared" si="13"/>
        <v>#N/A</v>
      </c>
      <c r="M22" s="81" t="e">
        <f t="shared" si="13"/>
        <v>#N/A</v>
      </c>
      <c r="N22" s="84" t="e">
        <f t="shared" si="13"/>
        <v>#N/A</v>
      </c>
      <c r="O22" s="81" t="e">
        <f t="shared" si="13"/>
        <v>#N/A</v>
      </c>
      <c r="P22" s="94"/>
    </row>
    <row r="23" spans="2:16" ht="60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2"/>
      <c r="O23" s="11"/>
      <c r="P23" s="94"/>
    </row>
    <row r="24" spans="2:16" ht="60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2"/>
      <c r="O24" s="11"/>
      <c r="P24" s="94"/>
    </row>
    <row r="26" spans="2:16" ht="26.4" hidden="1" customHeight="1">
      <c r="B26" s="3" t="s">
        <v>423</v>
      </c>
      <c r="C26" s="3"/>
      <c r="D26" s="3" t="s">
        <v>424</v>
      </c>
      <c r="E26" s="3"/>
      <c r="F26" s="3" t="s">
        <v>425</v>
      </c>
      <c r="G26" s="3"/>
      <c r="H26" s="3" t="s">
        <v>426</v>
      </c>
      <c r="I26" s="3"/>
      <c r="J26" s="3" t="s">
        <v>427</v>
      </c>
      <c r="K26" s="3"/>
      <c r="L26" s="3" t="s">
        <v>428</v>
      </c>
      <c r="M26" s="3"/>
      <c r="N26" s="3" t="s">
        <v>429</v>
      </c>
    </row>
    <row r="27" spans="2:16" ht="48" hidden="1" customHeight="1">
      <c r="B27" s="7" t="e">
        <f t="shared" ref="B27:O31" si="14">IF(B35=0,"",B35)</f>
        <v>#N/A</v>
      </c>
      <c r="C27" s="10" t="e">
        <f t="shared" si="14"/>
        <v>#N/A</v>
      </c>
      <c r="D27" s="7" t="e">
        <f t="shared" si="14"/>
        <v>#N/A</v>
      </c>
      <c r="E27" s="10" t="e">
        <f t="shared" si="14"/>
        <v>#N/A</v>
      </c>
      <c r="F27" s="7" t="e">
        <f t="shared" si="14"/>
        <v>#N/A</v>
      </c>
      <c r="G27" s="10" t="e">
        <f t="shared" si="14"/>
        <v>#N/A</v>
      </c>
      <c r="H27" s="7" t="e">
        <f t="shared" si="14"/>
        <v>#N/A</v>
      </c>
      <c r="I27" s="10" t="e">
        <f t="shared" si="14"/>
        <v>#N/A</v>
      </c>
      <c r="J27" s="7" t="e">
        <f t="shared" si="14"/>
        <v>#N/A</v>
      </c>
      <c r="K27" s="10" t="e">
        <f t="shared" si="14"/>
        <v>#N/A</v>
      </c>
      <c r="L27" s="7" t="e">
        <f t="shared" si="14"/>
        <v>#N/A</v>
      </c>
      <c r="M27" s="10" t="e">
        <f t="shared" si="14"/>
        <v>#N/A</v>
      </c>
      <c r="N27" s="7" t="e">
        <f t="shared" si="14"/>
        <v>#N/A</v>
      </c>
      <c r="O27" s="10" t="e">
        <f t="shared" si="14"/>
        <v>#N/A</v>
      </c>
    </row>
    <row r="28" spans="2:16" ht="48" hidden="1" customHeight="1">
      <c r="B28" s="7" t="e">
        <f t="shared" si="14"/>
        <v>#N/A</v>
      </c>
      <c r="C28" s="10" t="e">
        <f t="shared" si="14"/>
        <v>#N/A</v>
      </c>
      <c r="D28" s="7" t="e">
        <f t="shared" si="14"/>
        <v>#N/A</v>
      </c>
      <c r="E28" s="10" t="e">
        <f t="shared" si="14"/>
        <v>#N/A</v>
      </c>
      <c r="F28" s="7" t="e">
        <f t="shared" si="14"/>
        <v>#N/A</v>
      </c>
      <c r="G28" s="10" t="e">
        <f t="shared" si="14"/>
        <v>#N/A</v>
      </c>
      <c r="H28" s="7" t="e">
        <f t="shared" si="14"/>
        <v>#N/A</v>
      </c>
      <c r="I28" s="10" t="e">
        <f t="shared" si="14"/>
        <v>#N/A</v>
      </c>
      <c r="J28" s="7" t="e">
        <f t="shared" si="14"/>
        <v>#N/A</v>
      </c>
      <c r="K28" s="10" t="e">
        <f t="shared" si="14"/>
        <v>#N/A</v>
      </c>
      <c r="L28" s="7" t="e">
        <f t="shared" si="14"/>
        <v>#N/A</v>
      </c>
      <c r="M28" s="10" t="e">
        <f t="shared" si="14"/>
        <v>#N/A</v>
      </c>
      <c r="N28" s="7" t="e">
        <f t="shared" si="14"/>
        <v>#N/A</v>
      </c>
      <c r="O28" s="10" t="e">
        <f t="shared" si="14"/>
        <v>#N/A</v>
      </c>
    </row>
    <row r="29" spans="2:16" ht="48" hidden="1" customHeight="1">
      <c r="B29" s="7" t="e">
        <f t="shared" si="14"/>
        <v>#N/A</v>
      </c>
      <c r="C29" s="10" t="e">
        <f t="shared" si="14"/>
        <v>#N/A</v>
      </c>
      <c r="D29" s="7" t="e">
        <f t="shared" si="14"/>
        <v>#N/A</v>
      </c>
      <c r="E29" s="10" t="e">
        <f t="shared" si="14"/>
        <v>#N/A</v>
      </c>
      <c r="F29" s="7" t="e">
        <f t="shared" si="14"/>
        <v>#N/A</v>
      </c>
      <c r="G29" s="10" t="e">
        <f t="shared" si="14"/>
        <v>#N/A</v>
      </c>
      <c r="H29" s="7" t="e">
        <f t="shared" si="14"/>
        <v>#N/A</v>
      </c>
      <c r="I29" s="10" t="e">
        <f t="shared" si="14"/>
        <v>#N/A</v>
      </c>
      <c r="J29" s="7" t="e">
        <f t="shared" si="14"/>
        <v>#N/A</v>
      </c>
      <c r="K29" s="10" t="e">
        <f t="shared" si="14"/>
        <v>#N/A</v>
      </c>
      <c r="L29" s="7" t="e">
        <f t="shared" si="14"/>
        <v>#N/A</v>
      </c>
      <c r="M29" s="10" t="e">
        <f t="shared" si="14"/>
        <v>#N/A</v>
      </c>
      <c r="N29" s="7" t="e">
        <f t="shared" si="14"/>
        <v>#N/A</v>
      </c>
      <c r="O29" s="10" t="e">
        <f t="shared" si="14"/>
        <v>#N/A</v>
      </c>
    </row>
    <row r="30" spans="2:16" ht="48" hidden="1" customHeight="1">
      <c r="B30" s="7" t="e">
        <f>IF(B38=0,"",B38)</f>
        <v>#N/A</v>
      </c>
      <c r="C30" s="10" t="e">
        <f t="shared" si="14"/>
        <v>#N/A</v>
      </c>
      <c r="D30" s="7" t="e">
        <f>IF(D38=0,"",D38)</f>
        <v>#N/A</v>
      </c>
      <c r="E30" s="10" t="e">
        <f t="shared" si="14"/>
        <v>#N/A</v>
      </c>
      <c r="F30" s="7" t="e">
        <f>IF(F38=0,"",F38)</f>
        <v>#N/A</v>
      </c>
      <c r="G30" s="10" t="e">
        <f t="shared" si="14"/>
        <v>#N/A</v>
      </c>
      <c r="H30" s="7" t="e">
        <f>IF(H38=0,"",H38)</f>
        <v>#N/A</v>
      </c>
      <c r="I30" s="10" t="e">
        <f t="shared" si="14"/>
        <v>#N/A</v>
      </c>
      <c r="J30" s="7" t="e">
        <f>IF(J38=0,"",J38)</f>
        <v>#N/A</v>
      </c>
      <c r="K30" s="10" t="e">
        <f t="shared" si="14"/>
        <v>#N/A</v>
      </c>
      <c r="L30" s="7" t="e">
        <f>IF(L38=0,"",L38)</f>
        <v>#N/A</v>
      </c>
      <c r="M30" s="10" t="e">
        <f t="shared" si="14"/>
        <v>#N/A</v>
      </c>
      <c r="N30" s="7" t="e">
        <f>IF(N38=0,"",N38)</f>
        <v>#N/A</v>
      </c>
      <c r="O30" s="10" t="e">
        <f t="shared" si="14"/>
        <v>#N/A</v>
      </c>
    </row>
    <row r="31" spans="2:16" ht="48" hidden="1" customHeight="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O31" s="10" t="str">
        <f t="shared" si="14"/>
        <v/>
      </c>
    </row>
    <row r="32" spans="2:16" ht="48" hidden="1" customHeigh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5" hidden="1"/>
    <row r="34" spans="2:15" ht="26.4" hidden="1" customHeight="1">
      <c r="B34" s="3" t="s">
        <v>423</v>
      </c>
      <c r="C34" s="3"/>
      <c r="D34" s="3" t="s">
        <v>424</v>
      </c>
      <c r="E34" s="3"/>
      <c r="F34" s="3" t="s">
        <v>425</v>
      </c>
      <c r="G34" s="3"/>
      <c r="H34" s="3" t="s">
        <v>426</v>
      </c>
      <c r="I34" s="3"/>
      <c r="J34" s="3" t="s">
        <v>427</v>
      </c>
      <c r="K34" s="3"/>
      <c r="L34" s="3" t="s">
        <v>428</v>
      </c>
      <c r="M34" s="3"/>
      <c r="N34" s="3" t="s">
        <v>429</v>
      </c>
    </row>
    <row r="35" spans="2:15" ht="48" hidden="1" customHeight="1">
      <c r="B35" s="5" t="e">
        <f>VLOOKUP(7,問題選択３!$C$3:$I$111,3,FALSE)</f>
        <v>#N/A</v>
      </c>
      <c r="C35" s="8" t="e">
        <f>VLOOKUP(1007,問題選択３!$C$2:$I$111,3,FALSE)</f>
        <v>#N/A</v>
      </c>
      <c r="D35" s="5" t="e">
        <f>VLOOKUP(6,問題選択３!$C$3:$I$111,3,FALSE)</f>
        <v>#N/A</v>
      </c>
      <c r="E35" s="8" t="e">
        <f>VLOOKUP(1006,問題選択３!$C$2:$I$111,3,FALSE)</f>
        <v>#N/A</v>
      </c>
      <c r="F35" s="5" t="e">
        <f>VLOOKUP(5,問題選択３!$C$3:$I$111,3,FALSE)</f>
        <v>#N/A</v>
      </c>
      <c r="G35" s="8" t="e">
        <f>VLOOKUP(1005,問題選択３!$C$2:$I$111,3,FALSE)</f>
        <v>#N/A</v>
      </c>
      <c r="H35" s="5" t="e">
        <f>VLOOKUP(4,問題選択３!$C$3:$I$111,3,FALSE)</f>
        <v>#N/A</v>
      </c>
      <c r="I35" s="8" t="e">
        <f>VLOOKUP(1004,問題選択３!$C$2:$I$111,3,FALSE)</f>
        <v>#N/A</v>
      </c>
      <c r="J35" s="5" t="e">
        <f>VLOOKUP(3,問題選択３!$C$3:$I$111,3,FALSE)</f>
        <v>#N/A</v>
      </c>
      <c r="K35" s="8" t="e">
        <f>VLOOKUP(1003,問題選択３!$C$2:$I$111,3,FALSE)</f>
        <v>#N/A</v>
      </c>
      <c r="L35" s="5" t="e">
        <f>VLOOKUP(2,問題選択３!$C$3:$I$111,3,FALSE)</f>
        <v>#N/A</v>
      </c>
      <c r="M35" s="8" t="e">
        <f>VLOOKUP(1002,問題選択３!$C$2:$I$111,3,FALSE)</f>
        <v>#N/A</v>
      </c>
      <c r="N35" s="5" t="e">
        <f>VLOOKUP(1,問題選択３!$C$3:$I$111,3,FALSE)</f>
        <v>#N/A</v>
      </c>
      <c r="O35" s="8" t="e">
        <f>VLOOKUP(1001,問題選択３!$C$2:$I$111,3,FALSE)</f>
        <v>#N/A</v>
      </c>
    </row>
    <row r="36" spans="2:15" ht="48" hidden="1" customHeight="1">
      <c r="B36" s="6" t="e">
        <f>VLOOKUP(7,問題選択３!$C$3:$I$111,4,FALSE)</f>
        <v>#N/A</v>
      </c>
      <c r="C36" s="9" t="e">
        <f>VLOOKUP(1007,問題選択３!$C$2:$I$111,4,FALSE)</f>
        <v>#N/A</v>
      </c>
      <c r="D36" s="6" t="e">
        <f>VLOOKUP(6,問題選択３!$C$3:$I$111,4,FALSE)</f>
        <v>#N/A</v>
      </c>
      <c r="E36" s="9" t="e">
        <f>VLOOKUP(1006,問題選択３!$C$2:$I$111,4,FALSE)</f>
        <v>#N/A</v>
      </c>
      <c r="F36" s="6" t="e">
        <f>VLOOKUP(5,問題選択３!$C$3:$I$111,4,FALSE)</f>
        <v>#N/A</v>
      </c>
      <c r="G36" s="9" t="e">
        <f>VLOOKUP(1005,問題選択３!$C$2:$I$111,4,FALSE)</f>
        <v>#N/A</v>
      </c>
      <c r="H36" s="6" t="e">
        <f>VLOOKUP(4,問題選択３!$C$3:$I$111,4,FALSE)</f>
        <v>#N/A</v>
      </c>
      <c r="I36" s="9" t="e">
        <f>VLOOKUP(1004,問題選択３!$C$2:$I$111,4,FALSE)</f>
        <v>#N/A</v>
      </c>
      <c r="J36" s="6" t="e">
        <f>VLOOKUP(3,問題選択３!$C$3:$I$111,4,FALSE)</f>
        <v>#N/A</v>
      </c>
      <c r="K36" s="9" t="e">
        <f>VLOOKUP(1003,問題選択３!$C$2:$I$111,4,FALSE)</f>
        <v>#N/A</v>
      </c>
      <c r="L36" s="6" t="e">
        <f>VLOOKUP(2,問題選択３!$C$3:$I$111,4,FALSE)</f>
        <v>#N/A</v>
      </c>
      <c r="M36" s="9" t="e">
        <f>VLOOKUP(1002,問題選択３!$C$2:$I$111,4,FALSE)</f>
        <v>#N/A</v>
      </c>
      <c r="N36" s="6" t="e">
        <f>VLOOKUP(1,問題選択３!$C$3:$I$111,4,FALSE)</f>
        <v>#N/A</v>
      </c>
      <c r="O36" s="9" t="e">
        <f>VLOOKUP(1001,問題選択３!$C$2:$I$111,4,FALSE)</f>
        <v>#N/A</v>
      </c>
    </row>
    <row r="37" spans="2:15" ht="48" hidden="1" customHeight="1">
      <c r="B37" s="6" t="e">
        <f>VLOOKUP(7,問題選択３!$C$3:$I$111,5,FALSE)</f>
        <v>#N/A</v>
      </c>
      <c r="C37" s="9" t="e">
        <f>VLOOKUP(1007,問題選択３!$C$2:$I$111,5,FALSE)</f>
        <v>#N/A</v>
      </c>
      <c r="D37" s="6" t="e">
        <f>VLOOKUP(6,問題選択３!$C$3:$I$111,5,FALSE)</f>
        <v>#N/A</v>
      </c>
      <c r="E37" s="9" t="e">
        <f>VLOOKUP(1006,問題選択３!$C$2:$I$111,5,FALSE)</f>
        <v>#N/A</v>
      </c>
      <c r="F37" s="6" t="e">
        <f>VLOOKUP(5,問題選択３!$C$3:$I$111,5,FALSE)</f>
        <v>#N/A</v>
      </c>
      <c r="G37" s="9" t="e">
        <f>VLOOKUP(1005,問題選択３!$C$2:$I$111,5,FALSE)</f>
        <v>#N/A</v>
      </c>
      <c r="H37" s="6" t="e">
        <f>VLOOKUP(4,問題選択３!$C$3:$I$111,5,FALSE)</f>
        <v>#N/A</v>
      </c>
      <c r="I37" s="9" t="e">
        <f>VLOOKUP(1004,問題選択３!$C$2:$I$111,5,FALSE)</f>
        <v>#N/A</v>
      </c>
      <c r="J37" s="6" t="e">
        <f>VLOOKUP(3,問題選択３!$C$3:$I$111,5,FALSE)</f>
        <v>#N/A</v>
      </c>
      <c r="K37" s="9" t="e">
        <f>VLOOKUP(1003,問題選択３!$C$2:$I$111,5,FALSE)</f>
        <v>#N/A</v>
      </c>
      <c r="L37" s="6" t="e">
        <f>VLOOKUP(2,問題選択３!$C$3:$I$111,5,FALSE)</f>
        <v>#N/A</v>
      </c>
      <c r="M37" s="9" t="e">
        <f>VLOOKUP(1002,問題選択３!$C$2:$I$111,5,FALSE)</f>
        <v>#N/A</v>
      </c>
      <c r="N37" s="6" t="e">
        <f>VLOOKUP(1,問題選択３!$C$3:$I$111,5,FALSE)</f>
        <v>#N/A</v>
      </c>
      <c r="O37" s="9" t="e">
        <f>VLOOKUP(1001,問題選択３!$C$2:$I$111,5,FALSE)</f>
        <v>#N/A</v>
      </c>
    </row>
    <row r="38" spans="2:15" ht="48" hidden="1" customHeight="1">
      <c r="B38" s="6" t="e">
        <f>VLOOKUP(7,問題選択３!$C$3:$I$111,6,FALSE)</f>
        <v>#N/A</v>
      </c>
      <c r="C38" s="9" t="e">
        <f>VLOOKUP(1007,問題選択３!$C$2:$I$111,6,FALSE)</f>
        <v>#N/A</v>
      </c>
      <c r="D38" s="6" t="e">
        <f>VLOOKUP(6,問題選択３!$C$3:$I$111,6,FALSE)</f>
        <v>#N/A</v>
      </c>
      <c r="E38" s="9" t="e">
        <f>VLOOKUP(1006,問題選択３!$C$2:$I$111,6,FALSE)</f>
        <v>#N/A</v>
      </c>
      <c r="F38" s="6" t="e">
        <f>VLOOKUP(5,問題選択３!$C$3:$I$111,6,FALSE)</f>
        <v>#N/A</v>
      </c>
      <c r="G38" s="9" t="e">
        <f>VLOOKUP(1005,問題選択３!$C$2:$I$111,6,FALSE)</f>
        <v>#N/A</v>
      </c>
      <c r="H38" s="6" t="e">
        <f>VLOOKUP(4,問題選択３!$C$3:$I$111,6,FALSE)</f>
        <v>#N/A</v>
      </c>
      <c r="I38" s="9" t="e">
        <f>VLOOKUP(1004,問題選択３!$C$2:$I$111,6,FALSE)</f>
        <v>#N/A</v>
      </c>
      <c r="J38" s="6" t="e">
        <f>VLOOKUP(3,問題選択３!$C$3:$I$111,6,FALSE)</f>
        <v>#N/A</v>
      </c>
      <c r="K38" s="9" t="e">
        <f>VLOOKUP(1003,問題選択３!$C$2:$I$111,6,FALSE)</f>
        <v>#N/A</v>
      </c>
      <c r="L38" s="6" t="e">
        <f>VLOOKUP(2,問題選択３!$C$3:$I$111,6,FALSE)</f>
        <v>#N/A</v>
      </c>
      <c r="M38" s="9" t="e">
        <f>VLOOKUP(1002,問題選択３!$C$2:$I$111,6,FALSE)</f>
        <v>#N/A</v>
      </c>
      <c r="N38" s="6" t="e">
        <f>VLOOKUP(1,問題選択３!$C$3:$I$111,6,FALSE)</f>
        <v>#N/A</v>
      </c>
      <c r="O38" s="9" t="e">
        <f>VLOOKUP(1001,問題選択３!$C$2:$I$111,6,FALSE)</f>
        <v>#N/A</v>
      </c>
    </row>
    <row r="39" spans="2:15" ht="48" hidden="1" customHeight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</sheetData>
  <sheetProtection sheet="1" objects="1" scenarios="1" selectLockedCells="1" selectUnlockedCells="1"/>
  <mergeCells count="6">
    <mergeCell ref="P21:P24"/>
    <mergeCell ref="P2:P4"/>
    <mergeCell ref="P5:P8"/>
    <mergeCell ref="P10:P12"/>
    <mergeCell ref="P13:P16"/>
    <mergeCell ref="P18:P20"/>
  </mergeCells>
  <phoneticPr fontId="1"/>
  <conditionalFormatting sqref="N19">
    <cfRule type="expression" dxfId="315" priority="49">
      <formula>ISERROR(N19)</formula>
    </cfRule>
    <cfRule type="expression" dxfId="314" priority="117">
      <formula>LEN(O19)&gt;0</formula>
    </cfRule>
  </conditionalFormatting>
  <conditionalFormatting sqref="N20:N22">
    <cfRule type="expression" dxfId="313" priority="116">
      <formula>LEN(O20)&gt;0</formula>
    </cfRule>
  </conditionalFormatting>
  <conditionalFormatting sqref="O3">
    <cfRule type="expression" dxfId="312" priority="115">
      <formula>ISERROR(O3)</formula>
    </cfRule>
  </conditionalFormatting>
  <conditionalFormatting sqref="M3">
    <cfRule type="expression" dxfId="311" priority="114">
      <formula>ISERROR(M3)</formula>
    </cfRule>
  </conditionalFormatting>
  <conditionalFormatting sqref="K3">
    <cfRule type="expression" dxfId="310" priority="113">
      <formula>ISERROR(K3)</formula>
    </cfRule>
  </conditionalFormatting>
  <conditionalFormatting sqref="I3">
    <cfRule type="expression" dxfId="309" priority="112">
      <formula>ISERROR(I3)</formula>
    </cfRule>
  </conditionalFormatting>
  <conditionalFormatting sqref="G3">
    <cfRule type="expression" dxfId="308" priority="111">
      <formula>ISERROR(G3)</formula>
    </cfRule>
  </conditionalFormatting>
  <conditionalFormatting sqref="E3">
    <cfRule type="expression" dxfId="307" priority="110">
      <formula>ISERROR(E3)</formula>
    </cfRule>
  </conditionalFormatting>
  <conditionalFormatting sqref="C3">
    <cfRule type="expression" dxfId="306" priority="109">
      <formula>ISERROR(C3)</formula>
    </cfRule>
  </conditionalFormatting>
  <conditionalFormatting sqref="N3">
    <cfRule type="expression" dxfId="297" priority="100">
      <formula>ISERROR(N3)</formula>
    </cfRule>
  </conditionalFormatting>
  <conditionalFormatting sqref="L3">
    <cfRule type="expression" dxfId="296" priority="99">
      <formula>ISERROR(L3)</formula>
    </cfRule>
  </conditionalFormatting>
  <conditionalFormatting sqref="J3">
    <cfRule type="expression" dxfId="295" priority="98">
      <formula>ISERROR(J3)</formula>
    </cfRule>
  </conditionalFormatting>
  <conditionalFormatting sqref="H3">
    <cfRule type="expression" dxfId="294" priority="97">
      <formula>ISERROR(H3)</formula>
    </cfRule>
  </conditionalFormatting>
  <conditionalFormatting sqref="F3">
    <cfRule type="expression" dxfId="293" priority="96">
      <formula>ISERROR(F3)</formula>
    </cfRule>
  </conditionalFormatting>
  <conditionalFormatting sqref="D3">
    <cfRule type="expression" dxfId="292" priority="95">
      <formula>ISERROR(D3)</formula>
    </cfRule>
  </conditionalFormatting>
  <conditionalFormatting sqref="B3">
    <cfRule type="expression" dxfId="291" priority="94">
      <formula>ISERROR(B3)</formula>
    </cfRule>
  </conditionalFormatting>
  <conditionalFormatting sqref="N4:N6">
    <cfRule type="expression" dxfId="290" priority="93">
      <formula>ISERROR(N4)</formula>
    </cfRule>
  </conditionalFormatting>
  <conditionalFormatting sqref="L4:L6">
    <cfRule type="expression" dxfId="289" priority="92">
      <formula>ISERROR(L4)</formula>
    </cfRule>
  </conditionalFormatting>
  <conditionalFormatting sqref="J4:J6">
    <cfRule type="expression" dxfId="288" priority="91">
      <formula>ISERROR(J4)</formula>
    </cfRule>
  </conditionalFormatting>
  <conditionalFormatting sqref="H4:H6">
    <cfRule type="expression" dxfId="287" priority="90">
      <formula>ISERROR(H4)</formula>
    </cfRule>
  </conditionalFormatting>
  <conditionalFormatting sqref="F4:F6">
    <cfRule type="expression" dxfId="286" priority="89">
      <formula>ISERROR(F4)</formula>
    </cfRule>
  </conditionalFormatting>
  <conditionalFormatting sqref="D4:D6">
    <cfRule type="expression" dxfId="285" priority="88">
      <formula>ISERROR(D4)</formula>
    </cfRule>
  </conditionalFormatting>
  <conditionalFormatting sqref="B4:B6">
    <cfRule type="expression" dxfId="284" priority="87">
      <formula>ISERROR(B4)</formula>
    </cfRule>
  </conditionalFormatting>
  <conditionalFormatting sqref="O11">
    <cfRule type="expression" dxfId="283" priority="86">
      <formula>ISERROR(O11)</formula>
    </cfRule>
  </conditionalFormatting>
  <conditionalFormatting sqref="M11">
    <cfRule type="expression" dxfId="282" priority="85">
      <formula>ISERROR(M11)</formula>
    </cfRule>
  </conditionalFormatting>
  <conditionalFormatting sqref="K11">
    <cfRule type="expression" dxfId="281" priority="84">
      <formula>ISERROR(K11)</formula>
    </cfRule>
  </conditionalFormatting>
  <conditionalFormatting sqref="I11">
    <cfRule type="expression" dxfId="280" priority="83">
      <formula>ISERROR(I11)</formula>
    </cfRule>
  </conditionalFormatting>
  <conditionalFormatting sqref="G11">
    <cfRule type="expression" dxfId="279" priority="82">
      <formula>ISERROR(G11)</formula>
    </cfRule>
  </conditionalFormatting>
  <conditionalFormatting sqref="E11">
    <cfRule type="expression" dxfId="278" priority="81">
      <formula>ISERROR(E11)</formula>
    </cfRule>
  </conditionalFormatting>
  <conditionalFormatting sqref="C11">
    <cfRule type="expression" dxfId="277" priority="80">
      <formula>ISERROR(C11)</formula>
    </cfRule>
  </conditionalFormatting>
  <conditionalFormatting sqref="N11">
    <cfRule type="expression" dxfId="276" priority="79">
      <formula>ISERROR(N11)</formula>
    </cfRule>
  </conditionalFormatting>
  <conditionalFormatting sqref="L11">
    <cfRule type="expression" dxfId="275" priority="78">
      <formula>ISERROR(L11)</formula>
    </cfRule>
  </conditionalFormatting>
  <conditionalFormatting sqref="J11">
    <cfRule type="expression" dxfId="274" priority="77">
      <formula>ISERROR(J11)</formula>
    </cfRule>
  </conditionalFormatting>
  <conditionalFormatting sqref="H11">
    <cfRule type="expression" dxfId="273" priority="76">
      <formula>ISERROR(H11)</formula>
    </cfRule>
  </conditionalFormatting>
  <conditionalFormatting sqref="F11">
    <cfRule type="expression" dxfId="272" priority="75">
      <formula>ISERROR(F11)</formula>
    </cfRule>
  </conditionalFormatting>
  <conditionalFormatting sqref="D11">
    <cfRule type="expression" dxfId="271" priority="74">
      <formula>ISERROR(D11)</formula>
    </cfRule>
  </conditionalFormatting>
  <conditionalFormatting sqref="B11">
    <cfRule type="expression" dxfId="270" priority="73">
      <formula>ISERROR(B11)</formula>
    </cfRule>
  </conditionalFormatting>
  <conditionalFormatting sqref="O12">
    <cfRule type="expression" dxfId="269" priority="72">
      <formula>ISERROR(O12)</formula>
    </cfRule>
  </conditionalFormatting>
  <conditionalFormatting sqref="O13:O14">
    <cfRule type="expression" dxfId="268" priority="71">
      <formula>ISERROR(O13)</formula>
    </cfRule>
  </conditionalFormatting>
  <conditionalFormatting sqref="M12:M14">
    <cfRule type="expression" dxfId="267" priority="70">
      <formula>ISERROR(M12)</formula>
    </cfRule>
  </conditionalFormatting>
  <conditionalFormatting sqref="K12:K14">
    <cfRule type="expression" dxfId="266" priority="69">
      <formula>ISERROR(K12)</formula>
    </cfRule>
  </conditionalFormatting>
  <conditionalFormatting sqref="I12:I14">
    <cfRule type="expression" dxfId="265" priority="68">
      <formula>ISERROR(I12)</formula>
    </cfRule>
  </conditionalFormatting>
  <conditionalFormatting sqref="G12:G14">
    <cfRule type="expression" dxfId="264" priority="67">
      <formula>ISERROR(G12)</formula>
    </cfRule>
  </conditionalFormatting>
  <conditionalFormatting sqref="E12:E14">
    <cfRule type="expression" dxfId="263" priority="66">
      <formula>ISERROR(E12)</formula>
    </cfRule>
  </conditionalFormatting>
  <conditionalFormatting sqref="C12:C14">
    <cfRule type="expression" dxfId="262" priority="65">
      <formula>ISERROR(C12)</formula>
    </cfRule>
  </conditionalFormatting>
  <conditionalFormatting sqref="N12">
    <cfRule type="expression" dxfId="261" priority="64">
      <formula>ISERROR(N12)</formula>
    </cfRule>
  </conditionalFormatting>
  <conditionalFormatting sqref="N13:N14">
    <cfRule type="expression" dxfId="260" priority="63">
      <formula>ISERROR(N13)</formula>
    </cfRule>
  </conditionalFormatting>
  <conditionalFormatting sqref="L12:L14">
    <cfRule type="expression" dxfId="259" priority="62">
      <formula>ISERROR(L12)</formula>
    </cfRule>
  </conditionalFormatting>
  <conditionalFormatting sqref="J12:J14">
    <cfRule type="expression" dxfId="258" priority="61">
      <formula>ISERROR(J12)</formula>
    </cfRule>
  </conditionalFormatting>
  <conditionalFormatting sqref="H12:H14">
    <cfRule type="expression" dxfId="257" priority="60">
      <formula>ISERROR(H12)</formula>
    </cfRule>
  </conditionalFormatting>
  <conditionalFormatting sqref="F12:F14">
    <cfRule type="expression" dxfId="256" priority="59">
      <formula>ISERROR(F12)</formula>
    </cfRule>
  </conditionalFormatting>
  <conditionalFormatting sqref="D12:D14">
    <cfRule type="expression" dxfId="255" priority="58">
      <formula>ISERROR(D12)</formula>
    </cfRule>
  </conditionalFormatting>
  <conditionalFormatting sqref="B12:B14">
    <cfRule type="expression" dxfId="254" priority="57">
      <formula>ISERROR(B12)</formula>
    </cfRule>
  </conditionalFormatting>
  <conditionalFormatting sqref="O19">
    <cfRule type="expression" dxfId="253" priority="56">
      <formula>ISERROR(O19)</formula>
    </cfRule>
  </conditionalFormatting>
  <conditionalFormatting sqref="M19">
    <cfRule type="expression" dxfId="252" priority="55">
      <formula>ISERROR(M19)</formula>
    </cfRule>
  </conditionalFormatting>
  <conditionalFormatting sqref="K19">
    <cfRule type="expression" dxfId="251" priority="54">
      <formula>ISERROR(K19)</formula>
    </cfRule>
  </conditionalFormatting>
  <conditionalFormatting sqref="I19">
    <cfRule type="expression" dxfId="250" priority="53">
      <formula>ISERROR(I19)</formula>
    </cfRule>
  </conditionalFormatting>
  <conditionalFormatting sqref="G19">
    <cfRule type="expression" dxfId="249" priority="52">
      <formula>ISERROR(G19)</formula>
    </cfRule>
  </conditionalFormatting>
  <conditionalFormatting sqref="E19">
    <cfRule type="expression" dxfId="248" priority="51">
      <formula>ISERROR(E19)</formula>
    </cfRule>
  </conditionalFormatting>
  <conditionalFormatting sqref="C19">
    <cfRule type="expression" dxfId="247" priority="50">
      <formula>ISERROR(C19)</formula>
    </cfRule>
  </conditionalFormatting>
  <conditionalFormatting sqref="L19">
    <cfRule type="expression" dxfId="246" priority="47">
      <formula>ISERROR(L19)</formula>
    </cfRule>
    <cfRule type="expression" dxfId="245" priority="48">
      <formula>LEN(M19)&gt;0</formula>
    </cfRule>
  </conditionalFormatting>
  <conditionalFormatting sqref="J19">
    <cfRule type="expression" dxfId="244" priority="45">
      <formula>ISERROR(J19)</formula>
    </cfRule>
    <cfRule type="expression" dxfId="243" priority="46">
      <formula>LEN(K19)&gt;0</formula>
    </cfRule>
  </conditionalFormatting>
  <conditionalFormatting sqref="H19">
    <cfRule type="expression" dxfId="242" priority="43">
      <formula>ISERROR(H19)</formula>
    </cfRule>
    <cfRule type="expression" dxfId="241" priority="44">
      <formula>LEN(I19)&gt;0</formula>
    </cfRule>
  </conditionalFormatting>
  <conditionalFormatting sqref="F19">
    <cfRule type="expression" dxfId="240" priority="41">
      <formula>ISERROR(F19)</formula>
    </cfRule>
    <cfRule type="expression" dxfId="239" priority="42">
      <formula>LEN(G19)&gt;0</formula>
    </cfRule>
  </conditionalFormatting>
  <conditionalFormatting sqref="D19">
    <cfRule type="expression" dxfId="238" priority="39">
      <formula>ISERROR(D19)</formula>
    </cfRule>
    <cfRule type="expression" dxfId="237" priority="40">
      <formula>LEN(E19)&gt;0</formula>
    </cfRule>
  </conditionalFormatting>
  <conditionalFormatting sqref="B19">
    <cfRule type="expression" dxfId="236" priority="37">
      <formula>ISERROR(B19)</formula>
    </cfRule>
    <cfRule type="expression" dxfId="235" priority="38">
      <formula>LEN(C19)&gt;0</formula>
    </cfRule>
  </conditionalFormatting>
  <conditionalFormatting sqref="O20">
    <cfRule type="expression" dxfId="234" priority="36">
      <formula>ISERROR(O20)</formula>
    </cfRule>
  </conditionalFormatting>
  <conditionalFormatting sqref="O21:O22">
    <cfRule type="expression" dxfId="233" priority="35">
      <formula>ISERROR(O21)</formula>
    </cfRule>
  </conditionalFormatting>
  <conditionalFormatting sqref="M20:M22">
    <cfRule type="expression" dxfId="232" priority="34">
      <formula>ISERROR(M20)</formula>
    </cfRule>
  </conditionalFormatting>
  <conditionalFormatting sqref="K20:K22">
    <cfRule type="expression" dxfId="231" priority="33">
      <formula>ISERROR(K20)</formula>
    </cfRule>
  </conditionalFormatting>
  <conditionalFormatting sqref="I20:I22">
    <cfRule type="expression" dxfId="230" priority="32">
      <formula>ISERROR(I20)</formula>
    </cfRule>
  </conditionalFormatting>
  <conditionalFormatting sqref="G20:G22">
    <cfRule type="expression" dxfId="229" priority="31">
      <formula>ISERROR(G20)</formula>
    </cfRule>
  </conditionalFormatting>
  <conditionalFormatting sqref="E20:E22">
    <cfRule type="expression" dxfId="228" priority="30">
      <formula>ISERROR(E20)</formula>
    </cfRule>
  </conditionalFormatting>
  <conditionalFormatting sqref="C20:C22">
    <cfRule type="expression" dxfId="227" priority="29">
      <formula>ISERROR(C20)</formula>
    </cfRule>
  </conditionalFormatting>
  <conditionalFormatting sqref="N20">
    <cfRule type="expression" dxfId="226" priority="28">
      <formula>ISERROR(N20)</formula>
    </cfRule>
  </conditionalFormatting>
  <conditionalFormatting sqref="N21:N22">
    <cfRule type="expression" dxfId="225" priority="27">
      <formula>ISERROR(N21)</formula>
    </cfRule>
  </conditionalFormatting>
  <conditionalFormatting sqref="L20:L22">
    <cfRule type="expression" dxfId="224" priority="26">
      <formula>LEN(M20)&gt;0</formula>
    </cfRule>
  </conditionalFormatting>
  <conditionalFormatting sqref="L20:L22">
    <cfRule type="expression" dxfId="223" priority="25">
      <formula>ISERROR(L20)</formula>
    </cfRule>
  </conditionalFormatting>
  <conditionalFormatting sqref="J20:J22">
    <cfRule type="expression" dxfId="222" priority="24">
      <formula>LEN(K20)&gt;0</formula>
    </cfRule>
  </conditionalFormatting>
  <conditionalFormatting sqref="J20:J22">
    <cfRule type="expression" dxfId="221" priority="23">
      <formula>ISERROR(J20)</formula>
    </cfRule>
  </conditionalFormatting>
  <conditionalFormatting sqref="H20:H22">
    <cfRule type="expression" dxfId="220" priority="22">
      <formula>LEN(I20)&gt;0</formula>
    </cfRule>
  </conditionalFormatting>
  <conditionalFormatting sqref="H20:H22">
    <cfRule type="expression" dxfId="219" priority="21">
      <formula>ISERROR(H20)</formula>
    </cfRule>
  </conditionalFormatting>
  <conditionalFormatting sqref="F20:F22">
    <cfRule type="expression" dxfId="218" priority="20">
      <formula>LEN(G20)&gt;0</formula>
    </cfRule>
  </conditionalFormatting>
  <conditionalFormatting sqref="F20:F22">
    <cfRule type="expression" dxfId="217" priority="19">
      <formula>ISERROR(F20)</formula>
    </cfRule>
  </conditionalFormatting>
  <conditionalFormatting sqref="D20:D22">
    <cfRule type="expression" dxfId="216" priority="18">
      <formula>LEN(E20)&gt;0</formula>
    </cfRule>
  </conditionalFormatting>
  <conditionalFormatting sqref="D20:D22">
    <cfRule type="expression" dxfId="215" priority="17">
      <formula>ISERROR(D20)</formula>
    </cfRule>
  </conditionalFormatting>
  <conditionalFormatting sqref="B20:B22">
    <cfRule type="expression" dxfId="214" priority="16">
      <formula>LEN(C20)&gt;0</formula>
    </cfRule>
  </conditionalFormatting>
  <conditionalFormatting sqref="B20:B22">
    <cfRule type="expression" dxfId="213" priority="15">
      <formula>ISERROR(B20)</formula>
    </cfRule>
  </conditionalFormatting>
  <conditionalFormatting sqref="M4">
    <cfRule type="expression" dxfId="41" priority="14">
      <formula>ISERROR(M4)</formula>
    </cfRule>
  </conditionalFormatting>
  <conditionalFormatting sqref="M5:M6">
    <cfRule type="expression" dxfId="40" priority="13">
      <formula>ISERROR(M5)</formula>
    </cfRule>
  </conditionalFormatting>
  <conditionalFormatting sqref="O4">
    <cfRule type="expression" dxfId="39" priority="12">
      <formula>ISERROR(O4)</formula>
    </cfRule>
  </conditionalFormatting>
  <conditionalFormatting sqref="O5:O6">
    <cfRule type="expression" dxfId="38" priority="11">
      <formula>ISERROR(O5)</formula>
    </cfRule>
  </conditionalFormatting>
  <conditionalFormatting sqref="K4">
    <cfRule type="expression" dxfId="37" priority="10">
      <formula>ISERROR(K4)</formula>
    </cfRule>
  </conditionalFormatting>
  <conditionalFormatting sqref="K5:K6">
    <cfRule type="expression" dxfId="36" priority="9">
      <formula>ISERROR(K5)</formula>
    </cfRule>
  </conditionalFormatting>
  <conditionalFormatting sqref="I4">
    <cfRule type="expression" dxfId="35" priority="8">
      <formula>ISERROR(I4)</formula>
    </cfRule>
  </conditionalFormatting>
  <conditionalFormatting sqref="I5:I6">
    <cfRule type="expression" dxfId="34" priority="7">
      <formula>ISERROR(I5)</formula>
    </cfRule>
  </conditionalFormatting>
  <conditionalFormatting sqref="G4">
    <cfRule type="expression" dxfId="33" priority="6">
      <formula>ISERROR(G4)</formula>
    </cfRule>
  </conditionalFormatting>
  <conditionalFormatting sqref="G5:G6">
    <cfRule type="expression" dxfId="32" priority="5">
      <formula>ISERROR(G5)</formula>
    </cfRule>
  </conditionalFormatting>
  <conditionalFormatting sqref="E4">
    <cfRule type="expression" dxfId="31" priority="4">
      <formula>ISERROR(E4)</formula>
    </cfRule>
  </conditionalFormatting>
  <conditionalFormatting sqref="E5:E6">
    <cfRule type="expression" dxfId="30" priority="3">
      <formula>ISERROR(E5)</formula>
    </cfRule>
  </conditionalFormatting>
  <conditionalFormatting sqref="C4">
    <cfRule type="expression" dxfId="29" priority="2">
      <formula>ISERROR(C4)</formula>
    </cfRule>
  </conditionalFormatting>
  <conditionalFormatting sqref="C5:C6">
    <cfRule type="expression" dxfId="28" priority="1">
      <formula>ISERROR(C5)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P39"/>
  <sheetViews>
    <sheetView view="pageBreakPreview" zoomScale="60" zoomScaleNormal="60" workbookViewId="0">
      <selection activeCell="C4" sqref="C4:C6"/>
    </sheetView>
  </sheetViews>
  <sheetFormatPr defaultRowHeight="13.2"/>
  <cols>
    <col min="1" max="1" width="1.6640625" customWidth="1"/>
    <col min="2" max="2" width="12.88671875" customWidth="1"/>
    <col min="3" max="3" width="6.109375" customWidth="1"/>
    <col min="4" max="4" width="12.88671875" customWidth="1"/>
    <col min="5" max="5" width="6.109375" customWidth="1"/>
    <col min="6" max="6" width="12.88671875" customWidth="1"/>
    <col min="7" max="7" width="6.109375" customWidth="1"/>
    <col min="8" max="8" width="12.88671875" customWidth="1"/>
    <col min="9" max="9" width="6.109375" customWidth="1"/>
    <col min="10" max="10" width="12.88671875" customWidth="1"/>
    <col min="11" max="11" width="6.109375" customWidth="1"/>
    <col min="12" max="12" width="12.88671875" customWidth="1"/>
    <col min="13" max="13" width="6.109375" customWidth="1"/>
    <col min="14" max="14" width="12.88671875" customWidth="1"/>
    <col min="15" max="15" width="6.109375" customWidth="1"/>
  </cols>
  <sheetData>
    <row r="1" spans="2:16" ht="5.4" customHeight="1"/>
    <row r="2" spans="2:16" ht="26.4" customHeight="1">
      <c r="B2" s="3" t="s">
        <v>411</v>
      </c>
      <c r="C2" s="3"/>
      <c r="D2" s="3" t="s">
        <v>412</v>
      </c>
      <c r="E2" s="3"/>
      <c r="F2" s="3" t="s">
        <v>413</v>
      </c>
      <c r="G2" s="3"/>
      <c r="H2" s="3" t="s">
        <v>29</v>
      </c>
      <c r="I2" s="3"/>
      <c r="J2" s="3" t="s">
        <v>414</v>
      </c>
      <c r="K2" s="3"/>
      <c r="L2" s="3" t="s">
        <v>415</v>
      </c>
      <c r="M2" s="3"/>
      <c r="N2" s="78" t="s">
        <v>26</v>
      </c>
      <c r="P2" s="93" t="s">
        <v>432</v>
      </c>
    </row>
    <row r="3" spans="2:16" ht="117" customHeight="1">
      <c r="B3" s="85" t="str">
        <f ca="1">IF(C3="",B27,"□")</f>
        <v>□</v>
      </c>
      <c r="C3" s="80" t="str">
        <f ca="1">C27</f>
        <v>に</v>
      </c>
      <c r="D3" s="85" t="str">
        <f ca="1">IF(E3="",D27,"□")</f>
        <v>□</v>
      </c>
      <c r="E3" s="80" t="str">
        <f ca="1">E27</f>
        <v>きゅう</v>
      </c>
      <c r="F3" s="85" t="str">
        <f ca="1">IF(G3="",F27,"□")</f>
        <v>□</v>
      </c>
      <c r="G3" s="80" t="str">
        <f ca="1">G27</f>
        <v>たけ</v>
      </c>
      <c r="H3" s="85" t="str">
        <f ca="1">IF(I3="",H27,"□")</f>
        <v>□</v>
      </c>
      <c r="I3" s="80" t="str">
        <f ca="1">I27</f>
        <v>ひ</v>
      </c>
      <c r="J3" s="85" t="str">
        <f ca="1">IF(K3="",J27,"□")</f>
        <v>□</v>
      </c>
      <c r="K3" s="80" t="str">
        <f ca="1">K27</f>
        <v>おお</v>
      </c>
      <c r="L3" s="85" t="str">
        <f ca="1">IF(M3="",L27,"□")</f>
        <v>□</v>
      </c>
      <c r="M3" s="80" t="str">
        <f ca="1">M27</f>
        <v>ご</v>
      </c>
      <c r="N3" s="85" t="str">
        <f ca="1">IF(O3="",N27,"□")</f>
        <v>□</v>
      </c>
      <c r="O3" s="80" t="str">
        <f ca="1">O27</f>
        <v>いつ</v>
      </c>
      <c r="P3" s="93"/>
    </row>
    <row r="4" spans="2:16" ht="117" customHeight="1">
      <c r="B4" s="86" t="str">
        <f ca="1">IF(C4="",B28,"□")</f>
        <v>□</v>
      </c>
      <c r="C4" s="116" t="str">
        <f t="shared" ref="C4:C6" ca="1" si="0">C28</f>
        <v>じゅう</v>
      </c>
      <c r="D4" s="86" t="str">
        <f ca="1">IF(E4="",D28,"□")</f>
        <v>ひき</v>
      </c>
      <c r="E4" s="116" t="str">
        <f t="shared" ref="E4:G6" ca="1" si="1">E28</f>
        <v/>
      </c>
      <c r="F4" s="86" t="str">
        <f ca="1">IF(G4="",F28,"□")</f>
        <v>の　</v>
      </c>
      <c r="G4" s="116" t="str">
        <f t="shared" ca="1" si="1"/>
        <v/>
      </c>
      <c r="H4" s="86" t="str">
        <f ca="1">IF(I4="",H28,"□")</f>
        <v>が　</v>
      </c>
      <c r="I4" s="116" t="str">
        <f t="shared" ref="I4:I6" ca="1" si="2">I28</f>
        <v/>
      </c>
      <c r="J4" s="86" t="str">
        <f ca="1">IF(K4="",J28,"□")</f>
        <v>きな</v>
      </c>
      <c r="K4" s="116" t="str">
        <f t="shared" ref="K4:K6" ca="1" si="3">K28</f>
        <v/>
      </c>
      <c r="L4" s="86" t="str">
        <f ca="1">IF(M4="",L28,"□")</f>
        <v>□</v>
      </c>
      <c r="M4" s="116" t="str">
        <f ca="1">M28</f>
        <v>がつ</v>
      </c>
      <c r="N4" s="86" t="str">
        <f ca="1">IF(O4="",N28,"□")</f>
        <v>つ、</v>
      </c>
      <c r="O4" s="116" t="str">
        <f ca="1">O28</f>
        <v/>
      </c>
      <c r="P4" s="93"/>
    </row>
    <row r="5" spans="2:16" ht="117" customHeight="1">
      <c r="B5" s="86" t="str">
        <f ca="1">IF(C5="",B29,"□")</f>
        <v>□</v>
      </c>
      <c r="C5" s="116" t="str">
        <f t="shared" ca="1" si="0"/>
        <v>ご</v>
      </c>
      <c r="D5" s="86" t="str">
        <f ca="1">IF(E5="",D29,"□")</f>
        <v>の　</v>
      </c>
      <c r="E5" s="116" t="str">
        <f t="shared" ca="1" si="1"/>
        <v/>
      </c>
      <c r="F5" s="86" t="str">
        <f ca="1">IF(G5="",F29,"□")</f>
        <v>ぼう</v>
      </c>
      <c r="G5" s="116" t="str">
        <f t="shared" ca="1" si="1"/>
        <v/>
      </c>
      <c r="H5" s="86" t="str">
        <f ca="1">IF(I5="",H29,"□")</f>
        <v>のぼる</v>
      </c>
      <c r="I5" s="116" t="str">
        <f t="shared" ca="1" si="2"/>
        <v/>
      </c>
      <c r="J5" s="86" t="str">
        <f ca="1">IF(K5="",J29,"□")</f>
        <v>こえ</v>
      </c>
      <c r="K5" s="116" t="str">
        <f t="shared" ca="1" si="3"/>
        <v/>
      </c>
      <c r="L5" s="86" t="str">
        <f ca="1">IF(M5="",L29,"□")</f>
        <v>□</v>
      </c>
      <c r="M5" s="116" t="str">
        <f ca="1">M29</f>
        <v>ここの</v>
      </c>
      <c r="N5" s="86" t="str">
        <f ca="1">IF(O5="",N29,"□")</f>
        <v>□</v>
      </c>
      <c r="O5" s="116" t="str">
        <f ca="1">O29</f>
        <v>むっ</v>
      </c>
      <c r="P5" s="94" t="s">
        <v>431</v>
      </c>
    </row>
    <row r="6" spans="2:16" ht="117" customHeight="1">
      <c r="B6" s="86" t="str">
        <f ca="1">IF(C6="",B30,"□")</f>
        <v>にち</v>
      </c>
      <c r="C6" s="116" t="str">
        <f t="shared" ca="1" si="0"/>
        <v/>
      </c>
      <c r="D6" s="86" t="str">
        <f ca="1">IF(E6="",D30,"□")</f>
        <v>ねこ</v>
      </c>
      <c r="E6" s="116" t="str">
        <f t="shared" ca="1" si="1"/>
        <v/>
      </c>
      <c r="F6" s="86" t="str">
        <f ca="1">IF(G6="",F30,"□")</f>
        <v/>
      </c>
      <c r="G6" s="116" t="str">
        <f t="shared" ca="1" si="1"/>
        <v/>
      </c>
      <c r="H6" s="86" t="str">
        <f ca="1">IF(I6="",H30,"□")</f>
        <v/>
      </c>
      <c r="I6" s="116" t="str">
        <f t="shared" ca="1" si="2"/>
        <v/>
      </c>
      <c r="J6" s="86" t="str">
        <f ca="1">IF(K6="",J30,"□")</f>
        <v/>
      </c>
      <c r="K6" s="116" t="str">
        <f t="shared" ca="1" si="3"/>
        <v/>
      </c>
      <c r="L6" s="86" t="str">
        <f ca="1">IF(M6="",L30,"□")</f>
        <v>□</v>
      </c>
      <c r="M6" s="116" t="str">
        <f ca="1">M30</f>
        <v>か</v>
      </c>
      <c r="N6" s="86" t="str">
        <f ca="1">IF(O6="",N30,"□")</f>
        <v>つ　</v>
      </c>
      <c r="O6" s="116" t="str">
        <f ca="1">O30</f>
        <v/>
      </c>
      <c r="P6" s="94"/>
    </row>
    <row r="7" spans="2:16" ht="30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2"/>
      <c r="O7" s="11" t="str">
        <f t="shared" ref="O7" si="4">O31</f>
        <v/>
      </c>
      <c r="P7" s="94"/>
    </row>
    <row r="8" spans="2:16" ht="30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2"/>
      <c r="O8" s="11"/>
      <c r="P8" s="94"/>
    </row>
    <row r="9" spans="2:16" ht="5.4" customHeight="1"/>
    <row r="10" spans="2:16" ht="26.4" customHeight="1">
      <c r="B10" s="3" t="s">
        <v>416</v>
      </c>
      <c r="C10" s="3"/>
      <c r="D10" s="3" t="s">
        <v>417</v>
      </c>
      <c r="E10" s="3"/>
      <c r="F10" s="3" t="s">
        <v>418</v>
      </c>
      <c r="G10" s="3"/>
      <c r="H10" s="3" t="s">
        <v>419</v>
      </c>
      <c r="I10" s="3"/>
      <c r="J10" s="3" t="s">
        <v>420</v>
      </c>
      <c r="K10" s="3"/>
      <c r="L10" s="3" t="s">
        <v>421</v>
      </c>
      <c r="M10" s="3"/>
      <c r="N10" s="3" t="s">
        <v>422</v>
      </c>
      <c r="P10" s="93" t="s">
        <v>430</v>
      </c>
    </row>
    <row r="11" spans="2:16" ht="102.6" customHeight="1">
      <c r="B11" s="82" t="str">
        <f t="shared" ref="B11:N14" ca="1" si="5">B19</f>
        <v>二</v>
      </c>
      <c r="C11" s="79" t="str">
        <f ca="1">IF(C27="","",IF((AND(ISTEXT(C27),C28="")),"(   )","(    "))</f>
        <v xml:space="preserve">(    </v>
      </c>
      <c r="D11" s="82" t="str">
        <f t="shared" ca="1" si="5"/>
        <v>九</v>
      </c>
      <c r="E11" s="79" t="str">
        <f ca="1">IF(E27="","",IF((AND(ISTEXT(E27),E28="")),"(   )","(    "))</f>
        <v>(   )</v>
      </c>
      <c r="F11" s="82" t="str">
        <f t="shared" ca="1" si="5"/>
        <v>竹</v>
      </c>
      <c r="G11" s="79" t="str">
        <f ca="1">IF(G27="","",IF((AND(ISTEXT(G27),G28="")),"(   )","(    "))</f>
        <v>(   )</v>
      </c>
      <c r="H11" s="82" t="str">
        <f t="shared" ca="1" si="5"/>
        <v>日</v>
      </c>
      <c r="I11" s="79" t="str">
        <f ca="1">IF(I27="","",IF((AND(ISTEXT(I27),I28="")),"(   )","(    "))</f>
        <v>(   )</v>
      </c>
      <c r="J11" s="82" t="str">
        <f t="shared" ca="1" si="5"/>
        <v>大</v>
      </c>
      <c r="K11" s="79" t="str">
        <f ca="1">IF(K27="","",IF((AND(ISTEXT(K27),K28="")),"(   )","(    "))</f>
        <v>(   )</v>
      </c>
      <c r="L11" s="82" t="str">
        <f t="shared" ca="1" si="5"/>
        <v>五</v>
      </c>
      <c r="M11" s="79" t="str">
        <f ca="1">IF(M27="","",IF((AND(ISTEXT(M27),M28="")),"(   )","(    "))</f>
        <v xml:space="preserve">(    </v>
      </c>
      <c r="N11" s="82" t="str">
        <f t="shared" ca="1" si="5"/>
        <v>五</v>
      </c>
      <c r="O11" s="79" t="str">
        <f ca="1">IF(O27="","",IF((AND(ISTEXT(O27),O28="")),"(   )","(    "))</f>
        <v>(   )</v>
      </c>
      <c r="P11" s="93"/>
    </row>
    <row r="12" spans="2:16" ht="102.6" customHeight="1">
      <c r="B12" s="82" t="str">
        <f t="shared" ca="1" si="5"/>
        <v>十</v>
      </c>
      <c r="C12" s="79" t="str">
        <f ca="1">IF(C28="","",IF(AND(C27="",ISTEXT(C28),C29=""),"(   )",IF((AND(ISTEXT(C27),ISTEXT(C28),C29="")),"   )",IF((AND(C27="",ISTEXT(C28),ISTEXT(C29))),"(   ",""))))</f>
        <v/>
      </c>
      <c r="D12" s="82" t="str">
        <f t="shared" ca="1" si="5"/>
        <v>ひき</v>
      </c>
      <c r="E12" s="79" t="str">
        <f ca="1">IF(E28="","",IF(AND(E27="",ISTEXT(E28),E29=""),"(   )",IF((AND(ISTEXT(E27),ISTEXT(E28),E29="")),"   )",IF((AND(E27="",ISTEXT(E28),ISTEXT(E29))),"(   ",""))))</f>
        <v/>
      </c>
      <c r="F12" s="82" t="str">
        <f t="shared" ca="1" si="5"/>
        <v>の　</v>
      </c>
      <c r="G12" s="79" t="str">
        <f ca="1">IF(G28="","",IF(AND(G27="",ISTEXT(G28),G29=""),"(   )",IF((AND(ISTEXT(G27),ISTEXT(G28),G29="")),"   )",IF((AND(G27="",ISTEXT(G28),ISTEXT(G29))),"(   ",""))))</f>
        <v/>
      </c>
      <c r="H12" s="82" t="str">
        <f t="shared" ca="1" si="5"/>
        <v>が　</v>
      </c>
      <c r="I12" s="79" t="str">
        <f ca="1">IF(I28="","",IF(AND(I27="",ISTEXT(I28),I29=""),"(   )",IF((AND(ISTEXT(I27),ISTEXT(I28),I29="")),"   )",IF((AND(I27="",ISTEXT(I28),ISTEXT(I29))),"(   ",""))))</f>
        <v/>
      </c>
      <c r="J12" s="82" t="str">
        <f t="shared" ca="1" si="5"/>
        <v>きな</v>
      </c>
      <c r="K12" s="79" t="str">
        <f ca="1">IF(K28="","",IF(AND(K27="",ISTEXT(K28),K29=""),"(   )",IF((AND(ISTEXT(K27),ISTEXT(K28),K29="")),"   )",IF((AND(K27="",ISTEXT(K28),ISTEXT(K29))),"(   ",""))))</f>
        <v/>
      </c>
      <c r="L12" s="82" t="str">
        <f t="shared" ca="1" si="5"/>
        <v>月</v>
      </c>
      <c r="M12" s="79" t="str">
        <f ca="1">IF(M28="","",IF(AND(M27="",ISTEXT(M28),M29=""),"(   )",IF((AND(ISTEXT(M27),ISTEXT(M28),M29="")),"   )",IF((AND(M27="",ISTEXT(M28),ISTEXT(M29))),"(   ",""))))</f>
        <v/>
      </c>
      <c r="N12" s="82" t="str">
        <f t="shared" ca="1" si="5"/>
        <v>つ、</v>
      </c>
      <c r="O12" s="79" t="str">
        <f ca="1">IF(O28="","",IF(AND(O27="",ISTEXT(O28),O29=""),"(   )",IF((AND(ISTEXT(O27),ISTEXT(O28),O29="")),"   )",IF((AND(O27="",ISTEXT(O28),ISTEXT(O29))),"(   ",""))))</f>
        <v/>
      </c>
      <c r="P12" s="93"/>
    </row>
    <row r="13" spans="2:16" ht="102.6" customHeight="1">
      <c r="B13" s="82" t="str">
        <f t="shared" ca="1" si="5"/>
        <v>五</v>
      </c>
      <c r="C13" s="79" t="str">
        <f t="shared" ref="C13:C14" ca="1" si="6">IF(C29="","",IF(AND(C28="",ISTEXT(C29),C30=""),"(   )",IF((AND(ISTEXT(C28),ISTEXT(C29),C30="")),"   )",IF((AND(C28="",ISTEXT(C29),ISTEXT(C30))),"(   ",""))))</f>
        <v xml:space="preserve">   )</v>
      </c>
      <c r="D13" s="82" t="str">
        <f t="shared" ca="1" si="5"/>
        <v>の　</v>
      </c>
      <c r="E13" s="79" t="str">
        <f t="shared" ref="E13:E14" ca="1" si="7">IF(E29="","",IF(AND(E28="",ISTEXT(E29),E30=""),"(   )",IF((AND(ISTEXT(E28),ISTEXT(E29),E30="")),"   )",IF((AND(E28="",ISTEXT(E29),ISTEXT(E30))),"(   ",""))))</f>
        <v/>
      </c>
      <c r="F13" s="82" t="str">
        <f t="shared" ca="1" si="5"/>
        <v>ぼう</v>
      </c>
      <c r="G13" s="79" t="str">
        <f t="shared" ref="G13:G14" ca="1" si="8">IF(G29="","",IF(AND(G28="",ISTEXT(G29),G30=""),"(   )",IF((AND(ISTEXT(G28),ISTEXT(G29),G30="")),"   )",IF((AND(G28="",ISTEXT(G29),ISTEXT(G30))),"(   ",""))))</f>
        <v/>
      </c>
      <c r="H13" s="82" t="str">
        <f t="shared" ca="1" si="5"/>
        <v>のぼる</v>
      </c>
      <c r="I13" s="79" t="str">
        <f t="shared" ref="I13:I14" ca="1" si="9">IF(I29="","",IF(AND(I28="",ISTEXT(I29),I30=""),"(   )",IF((AND(ISTEXT(I28),ISTEXT(I29),I30="")),"   )",IF((AND(I28="",ISTEXT(I29),ISTEXT(I30))),"(   ",""))))</f>
        <v/>
      </c>
      <c r="J13" s="82" t="str">
        <f t="shared" ca="1" si="5"/>
        <v>こえ</v>
      </c>
      <c r="K13" s="79" t="str">
        <f t="shared" ref="K13:K14" ca="1" si="10">IF(K29="","",IF(AND(K28="",ISTEXT(K29),K30=""),"(   )",IF((AND(ISTEXT(K28),ISTEXT(K29),K30="")),"   )",IF((AND(K28="",ISTEXT(K29),ISTEXT(K30))),"(   ",""))))</f>
        <v/>
      </c>
      <c r="L13" s="82" t="str">
        <f t="shared" ca="1" si="5"/>
        <v>九</v>
      </c>
      <c r="M13" s="79" t="str">
        <f t="shared" ref="M13:O14" ca="1" si="11">IF(M29="","",IF(AND(M28="",ISTEXT(M29),M30=""),"(   )",IF((AND(ISTEXT(M28),ISTEXT(M29),M30="")),"   )",IF((AND(M28="",ISTEXT(M29),ISTEXT(M30))),"(   ",""))))</f>
        <v/>
      </c>
      <c r="N13" s="82" t="str">
        <f t="shared" ca="1" si="5"/>
        <v>六</v>
      </c>
      <c r="O13" s="79" t="str">
        <f t="shared" ca="1" si="11"/>
        <v>(   )</v>
      </c>
      <c r="P13" s="94" t="s">
        <v>431</v>
      </c>
    </row>
    <row r="14" spans="2:16" ht="102.6" customHeight="1">
      <c r="B14" s="82" t="str">
        <f t="shared" ca="1" si="5"/>
        <v>にち</v>
      </c>
      <c r="C14" s="79" t="str">
        <f t="shared" ca="1" si="6"/>
        <v/>
      </c>
      <c r="D14" s="82" t="str">
        <f t="shared" ca="1" si="5"/>
        <v>ねこ</v>
      </c>
      <c r="E14" s="79" t="str">
        <f t="shared" ca="1" si="7"/>
        <v/>
      </c>
      <c r="F14" s="82" t="str">
        <f t="shared" ca="1" si="5"/>
        <v/>
      </c>
      <c r="G14" s="79" t="str">
        <f t="shared" ca="1" si="8"/>
        <v/>
      </c>
      <c r="H14" s="82" t="str">
        <f t="shared" ca="1" si="5"/>
        <v/>
      </c>
      <c r="I14" s="79" t="str">
        <f t="shared" ca="1" si="9"/>
        <v/>
      </c>
      <c r="J14" s="82" t="str">
        <f t="shared" ca="1" si="5"/>
        <v/>
      </c>
      <c r="K14" s="79" t="str">
        <f t="shared" ca="1" si="10"/>
        <v/>
      </c>
      <c r="L14" s="82" t="str">
        <f t="shared" ca="1" si="5"/>
        <v>日</v>
      </c>
      <c r="M14" s="79" t="str">
        <f t="shared" ca="1" si="11"/>
        <v xml:space="preserve">   )</v>
      </c>
      <c r="N14" s="82" t="str">
        <f t="shared" ca="1" si="5"/>
        <v>つ　</v>
      </c>
      <c r="O14" s="79" t="str">
        <f t="shared" ca="1" si="11"/>
        <v/>
      </c>
      <c r="P14" s="94"/>
    </row>
    <row r="15" spans="2:16" ht="60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2"/>
      <c r="O15" s="11"/>
      <c r="P15" s="94"/>
    </row>
    <row r="16" spans="2:16" ht="60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2"/>
      <c r="O16" s="11"/>
      <c r="P16" s="94"/>
    </row>
    <row r="18" spans="2:16" ht="26.4" customHeight="1">
      <c r="B18" s="3" t="s">
        <v>423</v>
      </c>
      <c r="C18" s="3"/>
      <c r="D18" s="3" t="s">
        <v>424</v>
      </c>
      <c r="E18" s="3"/>
      <c r="F18" s="3" t="s">
        <v>425</v>
      </c>
      <c r="G18" s="3"/>
      <c r="H18" s="3" t="s">
        <v>426</v>
      </c>
      <c r="I18" s="3"/>
      <c r="J18" s="3" t="s">
        <v>427</v>
      </c>
      <c r="K18" s="3"/>
      <c r="L18" s="3" t="s">
        <v>428</v>
      </c>
      <c r="M18" s="3"/>
      <c r="N18" s="3" t="s">
        <v>429</v>
      </c>
      <c r="P18" s="93" t="s">
        <v>430</v>
      </c>
    </row>
    <row r="19" spans="2:16" ht="102.6" customHeight="1">
      <c r="B19" s="83" t="str">
        <f t="shared" ref="B19:O22" ca="1" si="12">B27</f>
        <v>二</v>
      </c>
      <c r="C19" s="80" t="str">
        <f t="shared" ca="1" si="12"/>
        <v>に</v>
      </c>
      <c r="D19" s="83" t="str">
        <f t="shared" ca="1" si="12"/>
        <v>九</v>
      </c>
      <c r="E19" s="80" t="str">
        <f t="shared" ca="1" si="12"/>
        <v>きゅう</v>
      </c>
      <c r="F19" s="83" t="str">
        <f t="shared" ca="1" si="12"/>
        <v>竹</v>
      </c>
      <c r="G19" s="80" t="str">
        <f t="shared" ca="1" si="12"/>
        <v>たけ</v>
      </c>
      <c r="H19" s="83" t="str">
        <f t="shared" ca="1" si="12"/>
        <v>日</v>
      </c>
      <c r="I19" s="80" t="str">
        <f t="shared" ca="1" si="12"/>
        <v>ひ</v>
      </c>
      <c r="J19" s="83" t="str">
        <f t="shared" ca="1" si="12"/>
        <v>大</v>
      </c>
      <c r="K19" s="80" t="str">
        <f t="shared" ca="1" si="12"/>
        <v>おお</v>
      </c>
      <c r="L19" s="83" t="str">
        <f t="shared" ca="1" si="12"/>
        <v>五</v>
      </c>
      <c r="M19" s="80" t="str">
        <f t="shared" ca="1" si="12"/>
        <v>ご</v>
      </c>
      <c r="N19" s="83" t="str">
        <f t="shared" ca="1" si="12"/>
        <v>五</v>
      </c>
      <c r="O19" s="80" t="str">
        <f t="shared" ca="1" si="12"/>
        <v>いつ</v>
      </c>
      <c r="P19" s="93"/>
    </row>
    <row r="20" spans="2:16" ht="102.6" customHeight="1">
      <c r="B20" s="84" t="str">
        <f t="shared" ca="1" si="12"/>
        <v>十</v>
      </c>
      <c r="C20" s="81" t="str">
        <f t="shared" ca="1" si="12"/>
        <v>じゅう</v>
      </c>
      <c r="D20" s="84" t="str">
        <f t="shared" ca="1" si="12"/>
        <v>ひき</v>
      </c>
      <c r="E20" s="81" t="str">
        <f t="shared" ca="1" si="12"/>
        <v/>
      </c>
      <c r="F20" s="84" t="str">
        <f t="shared" ca="1" si="12"/>
        <v>の　</v>
      </c>
      <c r="G20" s="81" t="str">
        <f t="shared" ca="1" si="12"/>
        <v/>
      </c>
      <c r="H20" s="84" t="str">
        <f t="shared" ca="1" si="12"/>
        <v>が　</v>
      </c>
      <c r="I20" s="81" t="str">
        <f t="shared" ca="1" si="12"/>
        <v/>
      </c>
      <c r="J20" s="84" t="str">
        <f t="shared" ca="1" si="12"/>
        <v>きな</v>
      </c>
      <c r="K20" s="81" t="str">
        <f t="shared" ca="1" si="12"/>
        <v/>
      </c>
      <c r="L20" s="84" t="str">
        <f t="shared" ca="1" si="12"/>
        <v>月</v>
      </c>
      <c r="M20" s="81" t="str">
        <f t="shared" ca="1" si="12"/>
        <v>がつ</v>
      </c>
      <c r="N20" s="84" t="str">
        <f t="shared" ca="1" si="12"/>
        <v>つ、</v>
      </c>
      <c r="O20" s="81" t="str">
        <f t="shared" ca="1" si="12"/>
        <v/>
      </c>
      <c r="P20" s="93"/>
    </row>
    <row r="21" spans="2:16" ht="102.6" customHeight="1">
      <c r="B21" s="84" t="str">
        <f t="shared" ca="1" si="12"/>
        <v>五</v>
      </c>
      <c r="C21" s="81" t="str">
        <f t="shared" ca="1" si="12"/>
        <v>ご</v>
      </c>
      <c r="D21" s="84" t="str">
        <f t="shared" ca="1" si="12"/>
        <v>の　</v>
      </c>
      <c r="E21" s="81" t="str">
        <f t="shared" ca="1" si="12"/>
        <v/>
      </c>
      <c r="F21" s="84" t="str">
        <f t="shared" ca="1" si="12"/>
        <v>ぼう</v>
      </c>
      <c r="G21" s="81" t="str">
        <f t="shared" ca="1" si="12"/>
        <v/>
      </c>
      <c r="H21" s="84" t="str">
        <f t="shared" ca="1" si="12"/>
        <v>のぼる</v>
      </c>
      <c r="I21" s="81" t="str">
        <f t="shared" ca="1" si="12"/>
        <v/>
      </c>
      <c r="J21" s="84" t="str">
        <f t="shared" ca="1" si="12"/>
        <v>こえ</v>
      </c>
      <c r="K21" s="81" t="str">
        <f t="shared" ca="1" si="12"/>
        <v/>
      </c>
      <c r="L21" s="84" t="str">
        <f t="shared" ca="1" si="12"/>
        <v>九</v>
      </c>
      <c r="M21" s="81" t="str">
        <f t="shared" ca="1" si="12"/>
        <v>ここの</v>
      </c>
      <c r="N21" s="84" t="str">
        <f t="shared" ca="1" si="12"/>
        <v>六</v>
      </c>
      <c r="O21" s="81" t="str">
        <f t="shared" ca="1" si="12"/>
        <v>むっ</v>
      </c>
      <c r="P21" s="94" t="s">
        <v>431</v>
      </c>
    </row>
    <row r="22" spans="2:16" ht="102.6" customHeight="1">
      <c r="B22" s="84" t="str">
        <f t="shared" ca="1" si="12"/>
        <v>にち</v>
      </c>
      <c r="C22" s="81" t="str">
        <f t="shared" ca="1" si="12"/>
        <v/>
      </c>
      <c r="D22" s="84" t="str">
        <f t="shared" ca="1" si="12"/>
        <v>ねこ</v>
      </c>
      <c r="E22" s="81" t="str">
        <f t="shared" ca="1" si="12"/>
        <v/>
      </c>
      <c r="F22" s="84" t="str">
        <f t="shared" ca="1" si="12"/>
        <v/>
      </c>
      <c r="G22" s="81" t="str">
        <f t="shared" ca="1" si="12"/>
        <v/>
      </c>
      <c r="H22" s="84" t="str">
        <f t="shared" ca="1" si="12"/>
        <v/>
      </c>
      <c r="I22" s="81" t="str">
        <f t="shared" ca="1" si="12"/>
        <v/>
      </c>
      <c r="J22" s="84" t="str">
        <f t="shared" ca="1" si="12"/>
        <v/>
      </c>
      <c r="K22" s="81" t="str">
        <f t="shared" ca="1" si="12"/>
        <v/>
      </c>
      <c r="L22" s="84" t="str">
        <f t="shared" ca="1" si="12"/>
        <v>日</v>
      </c>
      <c r="M22" s="81" t="str">
        <f t="shared" ca="1" si="12"/>
        <v>か</v>
      </c>
      <c r="N22" s="84" t="str">
        <f t="shared" ca="1" si="12"/>
        <v>つ　</v>
      </c>
      <c r="O22" s="81" t="str">
        <f t="shared" ca="1" si="12"/>
        <v/>
      </c>
      <c r="P22" s="94"/>
    </row>
    <row r="23" spans="2:16" ht="60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2"/>
      <c r="O23" s="11"/>
      <c r="P23" s="94"/>
    </row>
    <row r="24" spans="2:16" ht="60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2"/>
      <c r="O24" s="11"/>
      <c r="P24" s="94"/>
    </row>
    <row r="26" spans="2:16" ht="26.4" hidden="1" customHeight="1">
      <c r="B26" s="3" t="s">
        <v>423</v>
      </c>
      <c r="C26" s="3"/>
      <c r="D26" s="3" t="s">
        <v>424</v>
      </c>
      <c r="E26" s="3"/>
      <c r="F26" s="3" t="s">
        <v>425</v>
      </c>
      <c r="G26" s="3"/>
      <c r="H26" s="3" t="s">
        <v>426</v>
      </c>
      <c r="I26" s="3"/>
      <c r="J26" s="3" t="s">
        <v>427</v>
      </c>
      <c r="K26" s="3"/>
      <c r="L26" s="3" t="s">
        <v>428</v>
      </c>
      <c r="M26" s="3"/>
      <c r="N26" s="3" t="s">
        <v>429</v>
      </c>
    </row>
    <row r="27" spans="2:16" ht="48" hidden="1" customHeight="1">
      <c r="B27" s="7" t="str">
        <f t="shared" ref="B27:O31" ca="1" si="13">IF(B35=0,"",B35)</f>
        <v>二</v>
      </c>
      <c r="C27" s="10" t="str">
        <f t="shared" ca="1" si="13"/>
        <v>に</v>
      </c>
      <c r="D27" s="7" t="str">
        <f t="shared" ca="1" si="13"/>
        <v>九</v>
      </c>
      <c r="E27" s="10" t="str">
        <f t="shared" ca="1" si="13"/>
        <v>きゅう</v>
      </c>
      <c r="F27" s="7" t="str">
        <f t="shared" ca="1" si="13"/>
        <v>竹</v>
      </c>
      <c r="G27" s="10" t="str">
        <f t="shared" ca="1" si="13"/>
        <v>たけ</v>
      </c>
      <c r="H27" s="7" t="str">
        <f t="shared" ca="1" si="13"/>
        <v>日</v>
      </c>
      <c r="I27" s="10" t="str">
        <f t="shared" ca="1" si="13"/>
        <v>ひ</v>
      </c>
      <c r="J27" s="7" t="str">
        <f t="shared" ca="1" si="13"/>
        <v>大</v>
      </c>
      <c r="K27" s="10" t="str">
        <f t="shared" ca="1" si="13"/>
        <v>おお</v>
      </c>
      <c r="L27" s="7" t="str">
        <f t="shared" ca="1" si="13"/>
        <v>五</v>
      </c>
      <c r="M27" s="10" t="str">
        <f t="shared" ca="1" si="13"/>
        <v>ご</v>
      </c>
      <c r="N27" s="7" t="str">
        <f t="shared" ca="1" si="13"/>
        <v>五</v>
      </c>
      <c r="O27" s="10" t="str">
        <f t="shared" ca="1" si="13"/>
        <v>いつ</v>
      </c>
    </row>
    <row r="28" spans="2:16" ht="48" hidden="1" customHeight="1">
      <c r="B28" s="7" t="str">
        <f t="shared" ca="1" si="13"/>
        <v>十</v>
      </c>
      <c r="C28" s="10" t="str">
        <f t="shared" ca="1" si="13"/>
        <v>じゅう</v>
      </c>
      <c r="D28" s="7" t="str">
        <f t="shared" ca="1" si="13"/>
        <v>ひき</v>
      </c>
      <c r="E28" s="10" t="str">
        <f t="shared" ca="1" si="13"/>
        <v/>
      </c>
      <c r="F28" s="7" t="str">
        <f t="shared" ca="1" si="13"/>
        <v>の　</v>
      </c>
      <c r="G28" s="10" t="str">
        <f t="shared" ca="1" si="13"/>
        <v/>
      </c>
      <c r="H28" s="7" t="str">
        <f t="shared" ca="1" si="13"/>
        <v>が　</v>
      </c>
      <c r="I28" s="10" t="str">
        <f t="shared" ca="1" si="13"/>
        <v/>
      </c>
      <c r="J28" s="7" t="str">
        <f t="shared" ca="1" si="13"/>
        <v>きな</v>
      </c>
      <c r="K28" s="10" t="str">
        <f t="shared" ca="1" si="13"/>
        <v/>
      </c>
      <c r="L28" s="7" t="str">
        <f t="shared" ca="1" si="13"/>
        <v>月</v>
      </c>
      <c r="M28" s="10" t="str">
        <f t="shared" ca="1" si="13"/>
        <v>がつ</v>
      </c>
      <c r="N28" s="7" t="str">
        <f t="shared" ca="1" si="13"/>
        <v>つ、</v>
      </c>
      <c r="O28" s="10" t="str">
        <f t="shared" ca="1" si="13"/>
        <v/>
      </c>
    </row>
    <row r="29" spans="2:16" ht="48" hidden="1" customHeight="1">
      <c r="B29" s="7" t="str">
        <f t="shared" ca="1" si="13"/>
        <v>五</v>
      </c>
      <c r="C29" s="10" t="str">
        <f t="shared" ca="1" si="13"/>
        <v>ご</v>
      </c>
      <c r="D29" s="7" t="str">
        <f t="shared" ca="1" si="13"/>
        <v>の　</v>
      </c>
      <c r="E29" s="10" t="str">
        <f t="shared" ca="1" si="13"/>
        <v/>
      </c>
      <c r="F29" s="7" t="str">
        <f t="shared" ca="1" si="13"/>
        <v>ぼう</v>
      </c>
      <c r="G29" s="10" t="str">
        <f t="shared" ca="1" si="13"/>
        <v/>
      </c>
      <c r="H29" s="7" t="str">
        <f t="shared" ca="1" si="13"/>
        <v>のぼる</v>
      </c>
      <c r="I29" s="10" t="str">
        <f t="shared" ca="1" si="13"/>
        <v/>
      </c>
      <c r="J29" s="7" t="str">
        <f t="shared" ca="1" si="13"/>
        <v>こえ</v>
      </c>
      <c r="K29" s="10" t="str">
        <f t="shared" ca="1" si="13"/>
        <v/>
      </c>
      <c r="L29" s="7" t="str">
        <f t="shared" ca="1" si="13"/>
        <v>九</v>
      </c>
      <c r="M29" s="10" t="str">
        <f t="shared" ca="1" si="13"/>
        <v>ここの</v>
      </c>
      <c r="N29" s="7" t="str">
        <f t="shared" ca="1" si="13"/>
        <v>六</v>
      </c>
      <c r="O29" s="10" t="str">
        <f t="shared" ca="1" si="13"/>
        <v>むっ</v>
      </c>
    </row>
    <row r="30" spans="2:16" ht="48" hidden="1" customHeight="1">
      <c r="B30" s="7" t="str">
        <f ca="1">IF(B38=0,"",B38)</f>
        <v>にち</v>
      </c>
      <c r="C30" s="10" t="str">
        <f t="shared" ca="1" si="13"/>
        <v/>
      </c>
      <c r="D30" s="7" t="str">
        <f ca="1">IF(D38=0,"",D38)</f>
        <v>ねこ</v>
      </c>
      <c r="E30" s="10" t="str">
        <f t="shared" ca="1" si="13"/>
        <v/>
      </c>
      <c r="F30" s="7" t="str">
        <f ca="1">IF(F38=0,"",F38)</f>
        <v/>
      </c>
      <c r="G30" s="10" t="str">
        <f t="shared" ca="1" si="13"/>
        <v/>
      </c>
      <c r="H30" s="7" t="str">
        <f ca="1">IF(H38=0,"",H38)</f>
        <v/>
      </c>
      <c r="I30" s="10" t="str">
        <f t="shared" ca="1" si="13"/>
        <v/>
      </c>
      <c r="J30" s="7" t="str">
        <f ca="1">IF(J38=0,"",J38)</f>
        <v/>
      </c>
      <c r="K30" s="10" t="str">
        <f t="shared" ca="1" si="13"/>
        <v/>
      </c>
      <c r="L30" s="7" t="str">
        <f ca="1">IF(L38=0,"",L38)</f>
        <v>日</v>
      </c>
      <c r="M30" s="10" t="str">
        <f t="shared" ca="1" si="13"/>
        <v>か</v>
      </c>
      <c r="N30" s="7" t="str">
        <f ca="1">IF(N38=0,"",N38)</f>
        <v>つ　</v>
      </c>
      <c r="O30" s="10" t="str">
        <f t="shared" ca="1" si="13"/>
        <v/>
      </c>
    </row>
    <row r="31" spans="2:16" ht="48" hidden="1" customHeight="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O31" s="10" t="str">
        <f t="shared" si="13"/>
        <v/>
      </c>
    </row>
    <row r="32" spans="2:16" ht="48" hidden="1" customHeigh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5" hidden="1"/>
    <row r="34" spans="2:15" ht="26.4" hidden="1" customHeight="1">
      <c r="B34" s="3" t="s">
        <v>423</v>
      </c>
      <c r="C34" s="3"/>
      <c r="D34" s="3" t="s">
        <v>424</v>
      </c>
      <c r="E34" s="3"/>
      <c r="F34" s="3" t="s">
        <v>425</v>
      </c>
      <c r="G34" s="3"/>
      <c r="H34" s="3" t="s">
        <v>426</v>
      </c>
      <c r="I34" s="3"/>
      <c r="J34" s="3" t="s">
        <v>427</v>
      </c>
      <c r="K34" s="3"/>
      <c r="L34" s="3" t="s">
        <v>428</v>
      </c>
      <c r="M34" s="3"/>
      <c r="N34" s="3" t="s">
        <v>429</v>
      </c>
    </row>
    <row r="35" spans="2:15" ht="48" hidden="1" customHeight="1">
      <c r="B35" s="5" t="str">
        <f ca="1">VLOOKUP(7,問題原文２・３学期!$C$3:$H$183,3,FALSE)</f>
        <v>二</v>
      </c>
      <c r="C35" s="8" t="str">
        <f ca="1">VLOOKUP(1007,問題原文２・３学期!$C$2:$H$183,3,FALSE)</f>
        <v>に</v>
      </c>
      <c r="D35" s="5" t="str">
        <f ca="1">VLOOKUP(6,問題原文２・３学期!$C$3:$H$183,3,FALSE)</f>
        <v>九</v>
      </c>
      <c r="E35" s="8" t="str">
        <f ca="1">VLOOKUP(1006,問題原文２・３学期!$C$2:$H$183,3,FALSE)</f>
        <v>きゅう</v>
      </c>
      <c r="F35" s="5" t="str">
        <f ca="1">VLOOKUP(5,問題原文２・３学期!$C$3:$H$183,3,FALSE)</f>
        <v>竹</v>
      </c>
      <c r="G35" s="8" t="str">
        <f ca="1">VLOOKUP(1005,問題原文２・３学期!$C$2:$H$183,3,FALSE)</f>
        <v>たけ</v>
      </c>
      <c r="H35" s="5" t="str">
        <f ca="1">VLOOKUP(4,問題原文２・３学期!$C$3:$H$183,3,FALSE)</f>
        <v>日</v>
      </c>
      <c r="I35" s="8" t="str">
        <f ca="1">VLOOKUP(1004,問題原文２・３学期!$C$2:$H$183,3,FALSE)</f>
        <v>ひ</v>
      </c>
      <c r="J35" s="5" t="str">
        <f ca="1">VLOOKUP(3,問題原文２・３学期!$C$3:$H$183,3,FALSE)</f>
        <v>大</v>
      </c>
      <c r="K35" s="8" t="str">
        <f ca="1">VLOOKUP(1003,問題原文２・３学期!$C$2:$H$183,3,FALSE)</f>
        <v>おお</v>
      </c>
      <c r="L35" s="5" t="str">
        <f ca="1">VLOOKUP(2,問題原文２・３学期!$C$3:$H$183,3,FALSE)</f>
        <v>五</v>
      </c>
      <c r="M35" s="8" t="str">
        <f ca="1">VLOOKUP(1002,問題原文２・３学期!$C$2:$H$183,3,FALSE)</f>
        <v>ご</v>
      </c>
      <c r="N35" s="5" t="str">
        <f ca="1">VLOOKUP(1,問題原文２・３学期!$C$3:$H$183,3,FALSE)</f>
        <v>五</v>
      </c>
      <c r="O35" s="8" t="str">
        <f ca="1">VLOOKUP(1001,問題原文２・３学期!$C$2:$H$183,3,FALSE)</f>
        <v>いつ</v>
      </c>
    </row>
    <row r="36" spans="2:15" ht="48" hidden="1" customHeight="1">
      <c r="B36" s="6" t="str">
        <f ca="1">VLOOKUP(7,問題原文２・３学期!$C$3:$H$183,4,FALSE)</f>
        <v>十</v>
      </c>
      <c r="C36" s="9" t="str">
        <f ca="1">VLOOKUP(1007,問題原文２・３学期!$C$2:$H$183,4,FALSE)</f>
        <v>じゅう</v>
      </c>
      <c r="D36" s="6" t="str">
        <f ca="1">VLOOKUP(6,問題原文２・３学期!$C$3:$H$183,4,FALSE)</f>
        <v>ひき</v>
      </c>
      <c r="E36" s="9">
        <f ca="1">VLOOKUP(1006,問題原文２・３学期!$C$2:$H$183,4,FALSE)</f>
        <v>0</v>
      </c>
      <c r="F36" s="6" t="str">
        <f ca="1">VLOOKUP(5,問題原文２・３学期!$C$3:$H$183,4,FALSE)</f>
        <v>の　</v>
      </c>
      <c r="G36" s="9">
        <f ca="1">VLOOKUP(1005,問題原文２・３学期!$C$2:$H$183,4,FALSE)</f>
        <v>0</v>
      </c>
      <c r="H36" s="6" t="str">
        <f ca="1">VLOOKUP(4,問題原文２・３学期!$C$3:$H$183,4,FALSE)</f>
        <v>が　</v>
      </c>
      <c r="I36" s="9">
        <f ca="1">VLOOKUP(1004,問題原文２・３学期!$C$2:$H$183,4,FALSE)</f>
        <v>0</v>
      </c>
      <c r="J36" s="6" t="str">
        <f ca="1">VLOOKUP(3,問題原文２・３学期!$C$3:$H$183,4,FALSE)</f>
        <v>きな</v>
      </c>
      <c r="K36" s="9">
        <f ca="1">VLOOKUP(1003,問題原文２・３学期!$C$2:$H$183,4,FALSE)</f>
        <v>0</v>
      </c>
      <c r="L36" s="6" t="str">
        <f ca="1">VLOOKUP(2,問題原文２・３学期!$C$3:$H$183,4,FALSE)</f>
        <v>月</v>
      </c>
      <c r="M36" s="9" t="str">
        <f ca="1">VLOOKUP(1002,問題原文２・３学期!$C$2:$H$183,4,FALSE)</f>
        <v>がつ</v>
      </c>
      <c r="N36" s="6" t="str">
        <f ca="1">VLOOKUP(1,問題原文２・３学期!$C$3:$H$183,4,FALSE)</f>
        <v>つ、</v>
      </c>
      <c r="O36" s="9">
        <f ca="1">VLOOKUP(1001,問題原文２・３学期!$C$2:$H$183,4,FALSE)</f>
        <v>0</v>
      </c>
    </row>
    <row r="37" spans="2:15" ht="48" hidden="1" customHeight="1">
      <c r="B37" s="6" t="str">
        <f ca="1">VLOOKUP(7,問題原文２・３学期!$C$3:$H$183,5,FALSE)</f>
        <v>五</v>
      </c>
      <c r="C37" s="9" t="str">
        <f ca="1">VLOOKUP(1007,問題原文２・３学期!$C$2:$H$183,5,FALSE)</f>
        <v>ご</v>
      </c>
      <c r="D37" s="6" t="str">
        <f ca="1">VLOOKUP(6,問題原文２・３学期!$C$3:$H$183,5,FALSE)</f>
        <v>の　</v>
      </c>
      <c r="E37" s="9">
        <f ca="1">VLOOKUP(1006,問題原文２・３学期!$C$2:$H$183,5,FALSE)</f>
        <v>0</v>
      </c>
      <c r="F37" s="6" t="str">
        <f ca="1">VLOOKUP(5,問題原文２・３学期!$C$3:$H$183,5,FALSE)</f>
        <v>ぼう</v>
      </c>
      <c r="G37" s="9">
        <f ca="1">VLOOKUP(1005,問題原文２・３学期!$C$2:$H$183,5,FALSE)</f>
        <v>0</v>
      </c>
      <c r="H37" s="6" t="str">
        <f ca="1">VLOOKUP(4,問題原文２・３学期!$C$3:$H$183,5,FALSE)</f>
        <v>のぼる</v>
      </c>
      <c r="I37" s="9">
        <f ca="1">VLOOKUP(1004,問題原文２・３学期!$C$2:$H$183,5,FALSE)</f>
        <v>0</v>
      </c>
      <c r="J37" s="6" t="str">
        <f ca="1">VLOOKUP(3,問題原文２・３学期!$C$3:$H$183,5,FALSE)</f>
        <v>こえ</v>
      </c>
      <c r="K37" s="9">
        <f ca="1">VLOOKUP(1003,問題原文２・３学期!$C$2:$H$183,5,FALSE)</f>
        <v>0</v>
      </c>
      <c r="L37" s="6" t="str">
        <f ca="1">VLOOKUP(2,問題原文２・３学期!$C$3:$H$183,5,FALSE)</f>
        <v>九</v>
      </c>
      <c r="M37" s="9" t="str">
        <f ca="1">VLOOKUP(1002,問題原文２・３学期!$C$2:$H$183,5,FALSE)</f>
        <v>ここの</v>
      </c>
      <c r="N37" s="6" t="str">
        <f ca="1">VLOOKUP(1,問題原文２・３学期!$C$3:$H$183,5,FALSE)</f>
        <v>六</v>
      </c>
      <c r="O37" s="9" t="str">
        <f ca="1">VLOOKUP(1001,問題原文２・３学期!$C$2:$H$183,5,FALSE)</f>
        <v>むっ</v>
      </c>
    </row>
    <row r="38" spans="2:15" ht="48" hidden="1" customHeight="1">
      <c r="B38" s="6" t="str">
        <f ca="1">VLOOKUP(7,問題原文２・３学期!$C$3:$H$183,6,FALSE)</f>
        <v>にち</v>
      </c>
      <c r="C38" s="9">
        <f ca="1">VLOOKUP(1007,問題原文２・３学期!$C$2:$H$183,6,FALSE)</f>
        <v>0</v>
      </c>
      <c r="D38" s="6" t="str">
        <f ca="1">VLOOKUP(6,問題原文２・３学期!$C$3:$H$183,6,FALSE)</f>
        <v>ねこ</v>
      </c>
      <c r="E38" s="9">
        <f ca="1">VLOOKUP(1006,問題原文２・３学期!$C$2:$H$183,6,FALSE)</f>
        <v>0</v>
      </c>
      <c r="F38" s="6">
        <f ca="1">VLOOKUP(5,問題原文２・３学期!$C$3:$H$183,6,FALSE)</f>
        <v>0</v>
      </c>
      <c r="G38" s="9">
        <f ca="1">VLOOKUP(1005,問題原文２・３学期!$C$2:$H$183,6,FALSE)</f>
        <v>0</v>
      </c>
      <c r="H38" s="6">
        <f ca="1">VLOOKUP(4,問題原文２・３学期!$C$3:$H$183,6,FALSE)</f>
        <v>0</v>
      </c>
      <c r="I38" s="9">
        <f ca="1">VLOOKUP(1004,問題原文２・３学期!$C$2:$H$183,6,FALSE)</f>
        <v>0</v>
      </c>
      <c r="J38" s="6">
        <f ca="1">VLOOKUP(3,問題原文２・３学期!$C$3:$H$183,6,FALSE)</f>
        <v>0</v>
      </c>
      <c r="K38" s="9">
        <f ca="1">VLOOKUP(1003,問題原文２・３学期!$C$2:$H$183,6,FALSE)</f>
        <v>0</v>
      </c>
      <c r="L38" s="6" t="str">
        <f ca="1">VLOOKUP(2,問題原文２・３学期!$C$3:$H$183,6,FALSE)</f>
        <v>日</v>
      </c>
      <c r="M38" s="9" t="str">
        <f ca="1">VLOOKUP(1002,問題原文２・３学期!$C$2:$H$183,6,FALSE)</f>
        <v>か</v>
      </c>
      <c r="N38" s="6" t="str">
        <f ca="1">VLOOKUP(1,問題原文２・３学期!$C$3:$H$183,6,FALSE)</f>
        <v>つ　</v>
      </c>
      <c r="O38" s="9">
        <f ca="1">VLOOKUP(1001,問題原文２・３学期!$C$2:$H$183,6,FALSE)</f>
        <v>0</v>
      </c>
    </row>
    <row r="39" spans="2:15" ht="48" hidden="1" customHeight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</sheetData>
  <sheetProtection sheet="1" objects="1" scenarios="1" selectLockedCells="1" selectUnlockedCells="1"/>
  <mergeCells count="6">
    <mergeCell ref="P21:P24"/>
    <mergeCell ref="P2:P4"/>
    <mergeCell ref="P5:P8"/>
    <mergeCell ref="P10:P12"/>
    <mergeCell ref="P13:P16"/>
    <mergeCell ref="P18:P20"/>
  </mergeCells>
  <phoneticPr fontId="1"/>
  <conditionalFormatting sqref="N19">
    <cfRule type="expression" dxfId="212" priority="28">
      <formula>LEN(O19)&gt;0</formula>
    </cfRule>
  </conditionalFormatting>
  <conditionalFormatting sqref="N20:N22">
    <cfRule type="expression" dxfId="211" priority="27">
      <formula>LEN(O20)&gt;0</formula>
    </cfRule>
  </conditionalFormatting>
  <conditionalFormatting sqref="L19">
    <cfRule type="expression" dxfId="210" priority="26">
      <formula>LEN(M19)&gt;0</formula>
    </cfRule>
  </conditionalFormatting>
  <conditionalFormatting sqref="J19">
    <cfRule type="expression" dxfId="209" priority="25">
      <formula>LEN(K19)&gt;0</formula>
    </cfRule>
  </conditionalFormatting>
  <conditionalFormatting sqref="H19">
    <cfRule type="expression" dxfId="208" priority="24">
      <formula>LEN(I19)&gt;0</formula>
    </cfRule>
  </conditionalFormatting>
  <conditionalFormatting sqref="F19">
    <cfRule type="expression" dxfId="207" priority="23">
      <formula>LEN(G19)&gt;0</formula>
    </cfRule>
  </conditionalFormatting>
  <conditionalFormatting sqref="D19">
    <cfRule type="expression" dxfId="206" priority="22">
      <formula>LEN(E19)&gt;0</formula>
    </cfRule>
  </conditionalFormatting>
  <conditionalFormatting sqref="B19">
    <cfRule type="expression" dxfId="205" priority="21">
      <formula>LEN(C19)&gt;0</formula>
    </cfRule>
  </conditionalFormatting>
  <conditionalFormatting sqref="L20:L22">
    <cfRule type="expression" dxfId="204" priority="20">
      <formula>LEN(M20)&gt;0</formula>
    </cfRule>
  </conditionalFormatting>
  <conditionalFormatting sqref="J20:J22">
    <cfRule type="expression" dxfId="203" priority="19">
      <formula>LEN(K20)&gt;0</formula>
    </cfRule>
  </conditionalFormatting>
  <conditionalFormatting sqref="H20:H22">
    <cfRule type="expression" dxfId="202" priority="18">
      <formula>LEN(I20)&gt;0</formula>
    </cfRule>
  </conditionalFormatting>
  <conditionalFormatting sqref="F20:F22">
    <cfRule type="expression" dxfId="201" priority="17">
      <formula>LEN(G20)&gt;0</formula>
    </cfRule>
  </conditionalFormatting>
  <conditionalFormatting sqref="D20:D22">
    <cfRule type="expression" dxfId="200" priority="16">
      <formula>LEN(E20)&gt;0</formula>
    </cfRule>
  </conditionalFormatting>
  <conditionalFormatting sqref="B20:B22">
    <cfRule type="expression" dxfId="199" priority="15">
      <formula>LEN(C20)&gt;0</formula>
    </cfRule>
  </conditionalFormatting>
  <conditionalFormatting sqref="O4">
    <cfRule type="expression" dxfId="27" priority="14">
      <formula>ISERROR(O4)</formula>
    </cfRule>
  </conditionalFormatting>
  <conditionalFormatting sqref="O5:O6">
    <cfRule type="expression" dxfId="26" priority="13">
      <formula>ISERROR(O5)</formula>
    </cfRule>
  </conditionalFormatting>
  <conditionalFormatting sqref="M4">
    <cfRule type="expression" dxfId="25" priority="12">
      <formula>ISERROR(M4)</formula>
    </cfRule>
  </conditionalFormatting>
  <conditionalFormatting sqref="M5:M6">
    <cfRule type="expression" dxfId="24" priority="11">
      <formula>ISERROR(M5)</formula>
    </cfRule>
  </conditionalFormatting>
  <conditionalFormatting sqref="K4">
    <cfRule type="expression" dxfId="23" priority="10">
      <formula>ISERROR(K4)</formula>
    </cfRule>
  </conditionalFormatting>
  <conditionalFormatting sqref="K5:K6">
    <cfRule type="expression" dxfId="22" priority="9">
      <formula>ISERROR(K5)</formula>
    </cfRule>
  </conditionalFormatting>
  <conditionalFormatting sqref="I4">
    <cfRule type="expression" dxfId="21" priority="8">
      <formula>ISERROR(I4)</formula>
    </cfRule>
  </conditionalFormatting>
  <conditionalFormatting sqref="I5:I6">
    <cfRule type="expression" dxfId="20" priority="7">
      <formula>ISERROR(I5)</formula>
    </cfRule>
  </conditionalFormatting>
  <conditionalFormatting sqref="G4">
    <cfRule type="expression" dxfId="19" priority="6">
      <formula>ISERROR(G4)</formula>
    </cfRule>
  </conditionalFormatting>
  <conditionalFormatting sqref="G5:G6">
    <cfRule type="expression" dxfId="18" priority="5">
      <formula>ISERROR(G5)</formula>
    </cfRule>
  </conditionalFormatting>
  <conditionalFormatting sqref="E4">
    <cfRule type="expression" dxfId="17" priority="4">
      <formula>ISERROR(E4)</formula>
    </cfRule>
  </conditionalFormatting>
  <conditionalFormatting sqref="E5:E6">
    <cfRule type="expression" dxfId="16" priority="3">
      <formula>ISERROR(E5)</formula>
    </cfRule>
  </conditionalFormatting>
  <conditionalFormatting sqref="C4">
    <cfRule type="expression" dxfId="15" priority="2">
      <formula>ISERROR(C4)</formula>
    </cfRule>
  </conditionalFormatting>
  <conditionalFormatting sqref="C5:C6">
    <cfRule type="expression" dxfId="14" priority="1">
      <formula>ISERROR(C5)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O183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3.109375" hidden="1" customWidth="1"/>
    <col min="3" max="3" width="5.21875" customWidth="1"/>
    <col min="4" max="4" width="3.88671875" customWidth="1"/>
    <col min="9" max="9" width="4.6640625" customWidth="1"/>
    <col min="10" max="10" width="4.44140625" customWidth="1"/>
  </cols>
  <sheetData>
    <row r="1" spans="2:15" ht="13.8" thickBot="1">
      <c r="C1" s="2"/>
      <c r="D1" s="24"/>
      <c r="E1" s="27">
        <v>1</v>
      </c>
      <c r="F1" s="25">
        <v>2</v>
      </c>
      <c r="G1" s="25">
        <v>3</v>
      </c>
      <c r="H1" s="26">
        <v>4</v>
      </c>
      <c r="I1" s="67"/>
      <c r="J1" s="1"/>
      <c r="K1" s="1"/>
    </row>
    <row r="2" spans="2:15" ht="14.4" customHeight="1" thickBot="1">
      <c r="C2" s="45">
        <f>C3+1000</f>
        <v>1000</v>
      </c>
      <c r="D2" s="58"/>
      <c r="E2" s="30" t="s">
        <v>52</v>
      </c>
      <c r="F2" s="36"/>
      <c r="G2" s="36"/>
      <c r="H2" s="37"/>
      <c r="I2" s="104" t="s">
        <v>404</v>
      </c>
      <c r="J2" s="13"/>
      <c r="K2" s="95" t="s">
        <v>399</v>
      </c>
      <c r="L2" s="96"/>
      <c r="M2" s="96"/>
      <c r="N2" s="96"/>
      <c r="O2" s="97"/>
    </row>
    <row r="3" spans="2:15" ht="18.600000000000001" customHeight="1" thickBot="1">
      <c r="B3">
        <f ca="1">RAND()</f>
        <v>0.13795347764619847</v>
      </c>
      <c r="C3" s="50"/>
      <c r="D3" s="59">
        <v>1</v>
      </c>
      <c r="E3" s="32" t="s">
        <v>0</v>
      </c>
      <c r="F3" s="38" t="s">
        <v>36</v>
      </c>
      <c r="G3" s="38" t="s">
        <v>45</v>
      </c>
      <c r="H3" s="39"/>
      <c r="I3" s="105"/>
      <c r="K3" s="98"/>
      <c r="L3" s="99"/>
      <c r="M3" s="99"/>
      <c r="N3" s="99"/>
      <c r="O3" s="100"/>
    </row>
    <row r="4" spans="2:15" ht="16.8" thickBot="1">
      <c r="C4" s="45">
        <f t="shared" ref="C4" si="0">C5+1000</f>
        <v>1000</v>
      </c>
      <c r="D4" s="60"/>
      <c r="E4" s="31" t="s">
        <v>49</v>
      </c>
      <c r="F4" s="40"/>
      <c r="G4" s="40"/>
      <c r="H4" s="41"/>
      <c r="I4" s="105"/>
      <c r="J4" s="13"/>
      <c r="K4" s="98"/>
      <c r="L4" s="99"/>
      <c r="M4" s="99"/>
      <c r="N4" s="99"/>
      <c r="O4" s="100"/>
    </row>
    <row r="5" spans="2:15" ht="18.600000000000001" customHeight="1" thickBot="1">
      <c r="B5">
        <f t="shared" ref="B5:B45" ca="1" si="1">RAND()</f>
        <v>0.3719109151306863</v>
      </c>
      <c r="C5" s="50"/>
      <c r="D5" s="59">
        <v>2</v>
      </c>
      <c r="E5" s="32" t="s">
        <v>1</v>
      </c>
      <c r="F5" s="38" t="s">
        <v>127</v>
      </c>
      <c r="G5" s="38" t="s">
        <v>128</v>
      </c>
      <c r="H5" s="39"/>
      <c r="I5" s="105"/>
      <c r="K5" s="98"/>
      <c r="L5" s="99"/>
      <c r="M5" s="99"/>
      <c r="N5" s="99"/>
      <c r="O5" s="100"/>
    </row>
    <row r="6" spans="2:15" ht="16.8" thickBot="1">
      <c r="C6" s="45">
        <f t="shared" ref="C6" si="2">C7+1000</f>
        <v>1000</v>
      </c>
      <c r="D6" s="60"/>
      <c r="E6" s="31" t="s">
        <v>47</v>
      </c>
      <c r="F6" s="40"/>
      <c r="G6" s="40"/>
      <c r="H6" s="41"/>
      <c r="I6" s="105"/>
      <c r="J6" s="19"/>
      <c r="K6" s="98"/>
      <c r="L6" s="99"/>
      <c r="M6" s="99"/>
      <c r="N6" s="99"/>
      <c r="O6" s="100"/>
    </row>
    <row r="7" spans="2:15" ht="18.600000000000001" customHeight="1" thickBot="1">
      <c r="B7">
        <f t="shared" ca="1" si="1"/>
        <v>0.15190457567881921</v>
      </c>
      <c r="C7" s="50"/>
      <c r="D7" s="59">
        <v>3</v>
      </c>
      <c r="E7" s="32" t="s">
        <v>2</v>
      </c>
      <c r="F7" s="38" t="s">
        <v>129</v>
      </c>
      <c r="G7" s="38" t="s">
        <v>130</v>
      </c>
      <c r="H7" s="39" t="s">
        <v>46</v>
      </c>
      <c r="I7" s="105"/>
      <c r="K7" s="98"/>
      <c r="L7" s="99"/>
      <c r="M7" s="99"/>
      <c r="N7" s="99"/>
      <c r="O7" s="100"/>
    </row>
    <row r="8" spans="2:15" ht="16.8" thickBot="1">
      <c r="C8" s="45">
        <f t="shared" ref="C8" si="3">C9+1000</f>
        <v>1000</v>
      </c>
      <c r="D8" s="60"/>
      <c r="E8" s="31" t="s">
        <v>95</v>
      </c>
      <c r="F8" s="40"/>
      <c r="G8" s="40"/>
      <c r="H8" s="41"/>
      <c r="I8" s="105"/>
      <c r="J8" s="13"/>
      <c r="K8" s="101"/>
      <c r="L8" s="102"/>
      <c r="M8" s="102"/>
      <c r="N8" s="102"/>
      <c r="O8" s="103"/>
    </row>
    <row r="9" spans="2:15" ht="18.600000000000001" customHeight="1" thickBot="1">
      <c r="B9">
        <f t="shared" ca="1" si="1"/>
        <v>0.61790340962658741</v>
      </c>
      <c r="C9" s="50"/>
      <c r="D9" s="59">
        <v>4</v>
      </c>
      <c r="E9" s="32" t="s">
        <v>3</v>
      </c>
      <c r="F9" s="38" t="s">
        <v>131</v>
      </c>
      <c r="G9" s="38" t="s">
        <v>132</v>
      </c>
      <c r="H9" s="39" t="s">
        <v>164</v>
      </c>
      <c r="I9" s="105"/>
    </row>
    <row r="10" spans="2:15" ht="16.8" thickBot="1">
      <c r="C10" s="45">
        <f t="shared" ref="C10" si="4">C11+1000</f>
        <v>1000</v>
      </c>
      <c r="D10" s="60"/>
      <c r="E10" s="31" t="s">
        <v>96</v>
      </c>
      <c r="F10" s="40"/>
      <c r="G10" s="40"/>
      <c r="H10" s="41"/>
      <c r="I10" s="105"/>
      <c r="J10" s="13"/>
      <c r="K10" s="95" t="s">
        <v>433</v>
      </c>
      <c r="L10" s="96"/>
      <c r="M10" s="96"/>
      <c r="N10" s="96"/>
      <c r="O10" s="97"/>
    </row>
    <row r="11" spans="2:15" ht="18.600000000000001" customHeight="1" thickBot="1">
      <c r="B11">
        <f t="shared" ca="1" si="1"/>
        <v>0.47280215516124391</v>
      </c>
      <c r="C11" s="50"/>
      <c r="D11" s="59">
        <v>5</v>
      </c>
      <c r="E11" s="32" t="s">
        <v>4</v>
      </c>
      <c r="F11" s="38" t="s">
        <v>133</v>
      </c>
      <c r="G11" s="38" t="s">
        <v>134</v>
      </c>
      <c r="H11" s="39"/>
      <c r="I11" s="105"/>
      <c r="K11" s="98"/>
      <c r="L11" s="99"/>
      <c r="M11" s="99"/>
      <c r="N11" s="99"/>
      <c r="O11" s="100"/>
    </row>
    <row r="12" spans="2:15" ht="16.8" thickBot="1">
      <c r="C12" s="45">
        <f t="shared" ref="C12" si="5">C13+1000</f>
        <v>1000</v>
      </c>
      <c r="D12" s="60"/>
      <c r="E12" s="31" t="s">
        <v>97</v>
      </c>
      <c r="F12" s="40"/>
      <c r="G12" s="40"/>
      <c r="H12" s="41"/>
      <c r="I12" s="105"/>
      <c r="J12" s="13"/>
      <c r="K12" s="98"/>
      <c r="L12" s="99"/>
      <c r="M12" s="99"/>
      <c r="N12" s="99"/>
      <c r="O12" s="100"/>
    </row>
    <row r="13" spans="2:15" ht="18.600000000000001" customHeight="1" thickBot="1">
      <c r="B13">
        <f t="shared" ca="1" si="1"/>
        <v>0.21544467112185184</v>
      </c>
      <c r="C13" s="50"/>
      <c r="D13" s="59">
        <v>6</v>
      </c>
      <c r="E13" s="32" t="s">
        <v>5</v>
      </c>
      <c r="F13" s="38" t="s">
        <v>135</v>
      </c>
      <c r="G13" s="38" t="s">
        <v>136</v>
      </c>
      <c r="H13" s="39"/>
      <c r="I13" s="105"/>
      <c r="K13" s="98"/>
      <c r="L13" s="99"/>
      <c r="M13" s="99"/>
      <c r="N13" s="99"/>
      <c r="O13" s="100"/>
    </row>
    <row r="14" spans="2:15" ht="16.8" thickBot="1">
      <c r="C14" s="45">
        <f t="shared" ref="C14" si="6">C15+1000</f>
        <v>1000</v>
      </c>
      <c r="D14" s="60"/>
      <c r="E14" s="31" t="s">
        <v>98</v>
      </c>
      <c r="F14" s="40"/>
      <c r="G14" s="40"/>
      <c r="H14" s="41"/>
      <c r="I14" s="105"/>
      <c r="J14" s="13"/>
      <c r="K14" s="98"/>
      <c r="L14" s="99"/>
      <c r="M14" s="99"/>
      <c r="N14" s="99"/>
      <c r="O14" s="100"/>
    </row>
    <row r="15" spans="2:15" ht="18.600000000000001" customHeight="1" thickBot="1">
      <c r="B15">
        <f t="shared" ca="1" si="1"/>
        <v>0.7062580561551961</v>
      </c>
      <c r="C15" s="50"/>
      <c r="D15" s="59">
        <v>7</v>
      </c>
      <c r="E15" s="32" t="s">
        <v>6</v>
      </c>
      <c r="F15" s="38" t="s">
        <v>137</v>
      </c>
      <c r="G15" s="38" t="s">
        <v>138</v>
      </c>
      <c r="H15" s="39" t="s">
        <v>236</v>
      </c>
      <c r="I15" s="105"/>
      <c r="K15" s="98"/>
      <c r="L15" s="99"/>
      <c r="M15" s="99"/>
      <c r="N15" s="99"/>
      <c r="O15" s="100"/>
    </row>
    <row r="16" spans="2:15" ht="16.8" thickBot="1">
      <c r="C16" s="45">
        <f t="shared" ref="C16" si="7">C17+1000</f>
        <v>1000</v>
      </c>
      <c r="D16" s="60"/>
      <c r="E16" s="31" t="s">
        <v>99</v>
      </c>
      <c r="F16" s="40"/>
      <c r="G16" s="40"/>
      <c r="H16" s="41"/>
      <c r="I16" s="105"/>
      <c r="J16" s="13"/>
      <c r="K16" s="98"/>
      <c r="L16" s="99"/>
      <c r="M16" s="99"/>
      <c r="N16" s="99"/>
      <c r="O16" s="100"/>
    </row>
    <row r="17" spans="2:15" ht="18.600000000000001" customHeight="1" thickBot="1">
      <c r="B17">
        <f t="shared" ca="1" si="1"/>
        <v>0.82984290393690707</v>
      </c>
      <c r="C17" s="50"/>
      <c r="D17" s="59">
        <v>8</v>
      </c>
      <c r="E17" s="32" t="s">
        <v>7</v>
      </c>
      <c r="F17" s="38" t="s">
        <v>139</v>
      </c>
      <c r="G17" s="38" t="s">
        <v>140</v>
      </c>
      <c r="H17" s="39" t="s">
        <v>165</v>
      </c>
      <c r="I17" s="105"/>
      <c r="K17" s="98"/>
      <c r="L17" s="99"/>
      <c r="M17" s="99"/>
      <c r="N17" s="99"/>
      <c r="O17" s="100"/>
    </row>
    <row r="18" spans="2:15" ht="16.8" thickBot="1">
      <c r="C18" s="45">
        <f t="shared" ref="C18" si="8">C19+1000</f>
        <v>1000</v>
      </c>
      <c r="D18" s="60"/>
      <c r="E18" s="31" t="s">
        <v>100</v>
      </c>
      <c r="F18" s="40"/>
      <c r="G18" s="40"/>
      <c r="H18" s="41"/>
      <c r="I18" s="105"/>
      <c r="J18" s="13"/>
      <c r="K18" s="98"/>
      <c r="L18" s="99"/>
      <c r="M18" s="99"/>
      <c r="N18" s="99"/>
      <c r="O18" s="100"/>
    </row>
    <row r="19" spans="2:15" ht="18.600000000000001" customHeight="1" thickBot="1">
      <c r="B19">
        <f t="shared" ca="1" si="1"/>
        <v>0.55441556774696754</v>
      </c>
      <c r="C19" s="50"/>
      <c r="D19" s="59">
        <v>9</v>
      </c>
      <c r="E19" s="32" t="s">
        <v>8</v>
      </c>
      <c r="F19" s="38" t="s">
        <v>141</v>
      </c>
      <c r="G19" s="38" t="s">
        <v>142</v>
      </c>
      <c r="H19" s="39"/>
      <c r="I19" s="105"/>
      <c r="K19" s="98"/>
      <c r="L19" s="99"/>
      <c r="M19" s="99"/>
      <c r="N19" s="99"/>
      <c r="O19" s="100"/>
    </row>
    <row r="20" spans="2:15" ht="16.8" thickBot="1">
      <c r="C20" s="45">
        <f t="shared" ref="C20" si="9">C21+1000</f>
        <v>1000</v>
      </c>
      <c r="D20" s="60"/>
      <c r="E20" s="31" t="s">
        <v>101</v>
      </c>
      <c r="F20" s="40"/>
      <c r="G20" s="40"/>
      <c r="H20" s="41"/>
      <c r="I20" s="105"/>
      <c r="J20" s="13"/>
      <c r="K20" s="98"/>
      <c r="L20" s="99"/>
      <c r="M20" s="99"/>
      <c r="N20" s="99"/>
      <c r="O20" s="100"/>
    </row>
    <row r="21" spans="2:15" ht="18.600000000000001" customHeight="1" thickBot="1">
      <c r="B21">
        <f t="shared" ca="1" si="1"/>
        <v>0.94391106179258488</v>
      </c>
      <c r="C21" s="50"/>
      <c r="D21" s="59">
        <v>10</v>
      </c>
      <c r="E21" s="32" t="s">
        <v>9</v>
      </c>
      <c r="F21" s="38" t="s">
        <v>143</v>
      </c>
      <c r="G21" s="38" t="s">
        <v>144</v>
      </c>
      <c r="H21" s="39" t="s">
        <v>166</v>
      </c>
      <c r="I21" s="105"/>
      <c r="K21" s="98"/>
      <c r="L21" s="99"/>
      <c r="M21" s="99"/>
      <c r="N21" s="99"/>
      <c r="O21" s="100"/>
    </row>
    <row r="22" spans="2:15" ht="16.8" thickBot="1">
      <c r="C22" s="45">
        <f t="shared" ref="C22" si="10">C23+1000</f>
        <v>1000</v>
      </c>
      <c r="D22" s="60"/>
      <c r="E22" s="31" t="s">
        <v>102</v>
      </c>
      <c r="F22" s="40"/>
      <c r="G22" s="40"/>
      <c r="H22" s="41"/>
      <c r="I22" s="105"/>
      <c r="J22" s="13"/>
      <c r="K22" s="98"/>
      <c r="L22" s="99"/>
      <c r="M22" s="99"/>
      <c r="N22" s="99"/>
      <c r="O22" s="100"/>
    </row>
    <row r="23" spans="2:15" ht="18.600000000000001" customHeight="1" thickBot="1">
      <c r="B23">
        <f t="shared" ca="1" si="1"/>
        <v>0.29062902003809121</v>
      </c>
      <c r="C23" s="50"/>
      <c r="D23" s="59">
        <v>11</v>
      </c>
      <c r="E23" s="32" t="s">
        <v>10</v>
      </c>
      <c r="F23" s="38" t="s">
        <v>145</v>
      </c>
      <c r="G23" s="38" t="s">
        <v>146</v>
      </c>
      <c r="H23" s="39" t="s">
        <v>237</v>
      </c>
      <c r="I23" s="105"/>
      <c r="K23" s="98"/>
      <c r="L23" s="99"/>
      <c r="M23" s="99"/>
      <c r="N23" s="99"/>
      <c r="O23" s="100"/>
    </row>
    <row r="24" spans="2:15" ht="16.8" thickBot="1">
      <c r="C24" s="45">
        <f t="shared" ref="C24" si="11">C25+1000</f>
        <v>1000</v>
      </c>
      <c r="D24" s="60"/>
      <c r="E24" s="31" t="s">
        <v>103</v>
      </c>
      <c r="F24" s="40"/>
      <c r="G24" s="40" t="s">
        <v>37</v>
      </c>
      <c r="H24" s="41"/>
      <c r="I24" s="105"/>
      <c r="J24" s="13"/>
      <c r="K24" s="98"/>
      <c r="L24" s="99"/>
      <c r="M24" s="99"/>
      <c r="N24" s="99"/>
      <c r="O24" s="100"/>
    </row>
    <row r="25" spans="2:15" ht="18.600000000000001" customHeight="1" thickBot="1">
      <c r="B25">
        <f t="shared" ca="1" si="1"/>
        <v>0.1695396654128617</v>
      </c>
      <c r="C25" s="50"/>
      <c r="D25" s="59">
        <v>12</v>
      </c>
      <c r="E25" s="32" t="s">
        <v>11</v>
      </c>
      <c r="F25" s="38" t="s">
        <v>147</v>
      </c>
      <c r="G25" s="38" t="s">
        <v>11</v>
      </c>
      <c r="H25" s="39" t="s">
        <v>238</v>
      </c>
      <c r="I25" s="105"/>
      <c r="K25" s="98"/>
      <c r="L25" s="99"/>
      <c r="M25" s="99"/>
      <c r="N25" s="99"/>
      <c r="O25" s="100"/>
    </row>
    <row r="26" spans="2:15" ht="16.8" thickBot="1">
      <c r="C26" s="45">
        <f t="shared" ref="C26" si="12">C27+1000</f>
        <v>1000</v>
      </c>
      <c r="D26" s="60"/>
      <c r="E26" s="31" t="s">
        <v>48</v>
      </c>
      <c r="F26" s="40"/>
      <c r="G26" s="40"/>
      <c r="H26" s="41"/>
      <c r="I26" s="105"/>
      <c r="J26" s="13"/>
      <c r="K26" s="98"/>
      <c r="L26" s="99"/>
      <c r="M26" s="99"/>
      <c r="N26" s="99"/>
      <c r="O26" s="100"/>
    </row>
    <row r="27" spans="2:15" ht="18" customHeight="1" thickBot="1">
      <c r="B27">
        <f t="shared" ca="1" si="1"/>
        <v>0.65444197417994021</v>
      </c>
      <c r="C27" s="50"/>
      <c r="D27" s="62">
        <v>13</v>
      </c>
      <c r="E27" s="33" t="s">
        <v>5</v>
      </c>
      <c r="F27" s="43" t="s">
        <v>148</v>
      </c>
      <c r="G27" s="43" t="s">
        <v>149</v>
      </c>
      <c r="H27" s="44"/>
      <c r="I27" s="106"/>
      <c r="K27" s="98"/>
      <c r="L27" s="99"/>
      <c r="M27" s="99"/>
      <c r="N27" s="99"/>
      <c r="O27" s="100"/>
    </row>
    <row r="28" spans="2:15" ht="16.8" thickBot="1">
      <c r="C28" s="45">
        <f t="shared" ref="C28" si="13">C29+1000</f>
        <v>1000</v>
      </c>
      <c r="D28" s="61"/>
      <c r="E28" s="69" t="s">
        <v>104</v>
      </c>
      <c r="F28" s="68"/>
      <c r="G28" s="68" t="s">
        <v>38</v>
      </c>
      <c r="H28" s="70"/>
      <c r="I28" s="107" t="s">
        <v>405</v>
      </c>
      <c r="J28" s="13"/>
      <c r="K28" s="101"/>
      <c r="L28" s="102"/>
      <c r="M28" s="102"/>
      <c r="N28" s="102"/>
      <c r="O28" s="103"/>
    </row>
    <row r="29" spans="2:15" ht="18" customHeight="1" thickBot="1">
      <c r="B29">
        <f t="shared" ca="1" si="1"/>
        <v>4.6604907097596238E-2</v>
      </c>
      <c r="C29" s="50"/>
      <c r="D29" s="59">
        <v>14</v>
      </c>
      <c r="E29" s="32" t="s">
        <v>12</v>
      </c>
      <c r="F29" s="38" t="s">
        <v>150</v>
      </c>
      <c r="G29" s="38" t="s">
        <v>13</v>
      </c>
      <c r="H29" s="39"/>
      <c r="I29" s="108"/>
    </row>
    <row r="30" spans="2:15" ht="16.8" thickBot="1">
      <c r="C30" s="45">
        <f t="shared" ref="C30" si="14">C31+1000</f>
        <v>1000</v>
      </c>
      <c r="D30" s="60"/>
      <c r="E30" s="31" t="s">
        <v>105</v>
      </c>
      <c r="F30" s="40"/>
      <c r="G30" s="40" t="s">
        <v>38</v>
      </c>
      <c r="H30" s="41"/>
      <c r="I30" s="108"/>
      <c r="J30" s="13"/>
    </row>
    <row r="31" spans="2:15" ht="18" customHeight="1" thickBot="1">
      <c r="B31">
        <f t="shared" ca="1" si="1"/>
        <v>0.35020576483685173</v>
      </c>
      <c r="C31" s="50"/>
      <c r="D31" s="59">
        <v>15</v>
      </c>
      <c r="E31" s="32" t="s">
        <v>14</v>
      </c>
      <c r="F31" s="38" t="s">
        <v>150</v>
      </c>
      <c r="G31" s="38" t="s">
        <v>13</v>
      </c>
      <c r="H31" s="39"/>
      <c r="I31" s="108"/>
    </row>
    <row r="32" spans="2:15" ht="16.8" thickBot="1">
      <c r="C32" s="45">
        <f t="shared" ref="C32" si="15">C33+1000</f>
        <v>1000</v>
      </c>
      <c r="D32" s="60"/>
      <c r="E32" s="31" t="s">
        <v>49</v>
      </c>
      <c r="F32" s="40"/>
      <c r="G32" s="40" t="s">
        <v>39</v>
      </c>
      <c r="H32" s="41"/>
      <c r="I32" s="108"/>
      <c r="J32" s="13"/>
    </row>
    <row r="33" spans="2:10" ht="18" customHeight="1" thickBot="1">
      <c r="B33">
        <f t="shared" ca="1" si="1"/>
        <v>0.10386059215596266</v>
      </c>
      <c r="C33" s="50"/>
      <c r="D33" s="59">
        <v>16</v>
      </c>
      <c r="E33" s="32" t="s">
        <v>1</v>
      </c>
      <c r="F33" s="38" t="s">
        <v>151</v>
      </c>
      <c r="G33" s="38" t="s">
        <v>15</v>
      </c>
      <c r="H33" s="39"/>
      <c r="I33" s="108"/>
    </row>
    <row r="34" spans="2:10" ht="16.8" thickBot="1">
      <c r="C34" s="45">
        <f t="shared" ref="C34" si="16">C35+1000</f>
        <v>1000</v>
      </c>
      <c r="D34" s="60"/>
      <c r="E34" s="31" t="s">
        <v>50</v>
      </c>
      <c r="F34" s="40"/>
      <c r="G34" s="40"/>
      <c r="H34" s="41"/>
      <c r="I34" s="108"/>
      <c r="J34" s="13"/>
    </row>
    <row r="35" spans="2:10" ht="18" customHeight="1" thickBot="1">
      <c r="B35">
        <f t="shared" ca="1" si="1"/>
        <v>0.95003462577616726</v>
      </c>
      <c r="C35" s="50"/>
      <c r="D35" s="59">
        <v>17</v>
      </c>
      <c r="E35" s="32" t="s">
        <v>16</v>
      </c>
      <c r="F35" s="38" t="s">
        <v>152</v>
      </c>
      <c r="G35" s="38" t="s">
        <v>153</v>
      </c>
      <c r="H35" s="39"/>
      <c r="I35" s="108"/>
    </row>
    <row r="36" spans="2:10" ht="16.8" thickBot="1">
      <c r="C36" s="45">
        <f t="shared" ref="C36" si="17">C37+1000</f>
        <v>1000</v>
      </c>
      <c r="D36" s="60"/>
      <c r="E36" s="31" t="s">
        <v>106</v>
      </c>
      <c r="F36" s="40"/>
      <c r="G36" s="40" t="s">
        <v>40</v>
      </c>
      <c r="H36" s="41"/>
      <c r="I36" s="108"/>
      <c r="J36" s="13"/>
    </row>
    <row r="37" spans="2:10" ht="18" customHeight="1" thickBot="1">
      <c r="B37">
        <f t="shared" ca="1" si="1"/>
        <v>0.28175959649330051</v>
      </c>
      <c r="C37" s="50"/>
      <c r="D37" s="59">
        <v>18</v>
      </c>
      <c r="E37" s="32" t="s">
        <v>17</v>
      </c>
      <c r="F37" s="38" t="s">
        <v>154</v>
      </c>
      <c r="G37" s="38" t="s">
        <v>18</v>
      </c>
      <c r="H37" s="39"/>
      <c r="I37" s="108"/>
    </row>
    <row r="38" spans="2:10" ht="16.8" thickBot="1">
      <c r="C38" s="45">
        <f t="shared" ref="C38" si="18">C39+1000</f>
        <v>1000</v>
      </c>
      <c r="D38" s="60"/>
      <c r="E38" s="31" t="s">
        <v>107</v>
      </c>
      <c r="F38" s="40"/>
      <c r="G38" s="40" t="s">
        <v>41</v>
      </c>
      <c r="H38" s="41"/>
      <c r="I38" s="108"/>
      <c r="J38" s="13"/>
    </row>
    <row r="39" spans="2:10" ht="18" customHeight="1" thickBot="1">
      <c r="B39">
        <f t="shared" ca="1" si="1"/>
        <v>0.7194863714941</v>
      </c>
      <c r="C39" s="50"/>
      <c r="D39" s="59">
        <v>19</v>
      </c>
      <c r="E39" s="32" t="s">
        <v>19</v>
      </c>
      <c r="F39" s="38" t="s">
        <v>155</v>
      </c>
      <c r="G39" s="38" t="s">
        <v>20</v>
      </c>
      <c r="H39" s="39" t="s">
        <v>167</v>
      </c>
      <c r="I39" s="108"/>
    </row>
    <row r="40" spans="2:10" ht="16.8" thickBot="1">
      <c r="C40" s="45">
        <f t="shared" ref="C40" si="19">C41+1000</f>
        <v>1000</v>
      </c>
      <c r="D40" s="60"/>
      <c r="E40" s="31" t="s">
        <v>51</v>
      </c>
      <c r="F40" s="40" t="s">
        <v>42</v>
      </c>
      <c r="G40" s="40"/>
      <c r="H40" s="41"/>
      <c r="I40" s="108"/>
      <c r="J40" s="13"/>
    </row>
    <row r="41" spans="2:10" ht="18" customHeight="1" thickBot="1">
      <c r="B41">
        <f t="shared" ca="1" si="1"/>
        <v>8.7264199084265304E-2</v>
      </c>
      <c r="C41" s="50"/>
      <c r="D41" s="59">
        <v>20</v>
      </c>
      <c r="E41" s="32" t="s">
        <v>21</v>
      </c>
      <c r="F41" s="38" t="s">
        <v>22</v>
      </c>
      <c r="G41" s="38" t="s">
        <v>156</v>
      </c>
      <c r="H41" s="39" t="s">
        <v>168</v>
      </c>
      <c r="I41" s="108"/>
    </row>
    <row r="42" spans="2:10" ht="16.8" thickBot="1">
      <c r="C42" s="45">
        <f t="shared" ref="C42" si="20">C43+1000</f>
        <v>1000</v>
      </c>
      <c r="D42" s="60"/>
      <c r="E42" s="31" t="s">
        <v>108</v>
      </c>
      <c r="F42" s="40"/>
      <c r="G42" s="40" t="s">
        <v>43</v>
      </c>
      <c r="H42" s="41"/>
      <c r="I42" s="108"/>
      <c r="J42" s="13"/>
    </row>
    <row r="43" spans="2:10" ht="18" customHeight="1" thickBot="1">
      <c r="B43">
        <f t="shared" ca="1" si="1"/>
        <v>0.84624812644391301</v>
      </c>
      <c r="C43" s="50"/>
      <c r="D43" s="59">
        <v>21</v>
      </c>
      <c r="E43" s="32" t="s">
        <v>23</v>
      </c>
      <c r="F43" s="38" t="s">
        <v>157</v>
      </c>
      <c r="G43" s="38" t="s">
        <v>24</v>
      </c>
      <c r="H43" s="39" t="s">
        <v>158</v>
      </c>
      <c r="I43" s="108"/>
    </row>
    <row r="44" spans="2:10" ht="16.8" thickBot="1">
      <c r="C44" s="45">
        <f t="shared" ref="C44" si="21">C45+1000</f>
        <v>1000</v>
      </c>
      <c r="D44" s="60"/>
      <c r="E44" s="31"/>
      <c r="F44" s="40" t="s">
        <v>44</v>
      </c>
      <c r="G44" s="40"/>
      <c r="H44" s="41"/>
      <c r="I44" s="108"/>
      <c r="J44" s="13"/>
    </row>
    <row r="45" spans="2:10" ht="18" customHeight="1" thickBot="1">
      <c r="B45">
        <f t="shared" ca="1" si="1"/>
        <v>0.77172036811339106</v>
      </c>
      <c r="C45" s="50"/>
      <c r="D45" s="59">
        <v>22</v>
      </c>
      <c r="E45" s="32" t="s">
        <v>159</v>
      </c>
      <c r="F45" s="38" t="s">
        <v>25</v>
      </c>
      <c r="G45" s="38" t="s">
        <v>160</v>
      </c>
      <c r="H45" s="39" t="s">
        <v>161</v>
      </c>
      <c r="I45" s="108"/>
    </row>
    <row r="46" spans="2:10" ht="16.8" thickBot="1">
      <c r="C46" s="45">
        <f t="shared" ref="C46" si="22">C47+1000</f>
        <v>1000</v>
      </c>
      <c r="D46" s="60"/>
      <c r="E46" s="31" t="s">
        <v>95</v>
      </c>
      <c r="F46" s="40" t="s">
        <v>57</v>
      </c>
      <c r="G46" s="40" t="s">
        <v>58</v>
      </c>
      <c r="H46" s="41"/>
      <c r="I46" s="108"/>
      <c r="J46" s="13"/>
    </row>
    <row r="47" spans="2:10" ht="18" customHeight="1" thickBot="1">
      <c r="B47">
        <f ca="1">RAND()</f>
        <v>0.96821861091410588</v>
      </c>
      <c r="C47" s="50"/>
      <c r="D47" s="59">
        <v>23</v>
      </c>
      <c r="E47" s="32" t="s">
        <v>3</v>
      </c>
      <c r="F47" s="38" t="s">
        <v>11</v>
      </c>
      <c r="G47" s="38" t="s">
        <v>6</v>
      </c>
      <c r="H47" s="39" t="s">
        <v>169</v>
      </c>
      <c r="I47" s="108"/>
    </row>
    <row r="48" spans="2:10" ht="16.8" thickBot="1">
      <c r="C48" s="45">
        <f t="shared" ref="C48" si="23">C49+1000</f>
        <v>1000</v>
      </c>
      <c r="D48" s="60"/>
      <c r="E48" s="31"/>
      <c r="F48" s="40" t="s">
        <v>60</v>
      </c>
      <c r="G48" s="40"/>
      <c r="H48" s="41"/>
      <c r="I48" s="108"/>
      <c r="J48" s="13"/>
    </row>
    <row r="49" spans="2:10" ht="18" customHeight="1" thickBot="1">
      <c r="B49">
        <f t="shared" ref="B49:B89" ca="1" si="24">RAND()</f>
        <v>0.23725785417505585</v>
      </c>
      <c r="C49" s="50"/>
      <c r="D49" s="59">
        <v>24</v>
      </c>
      <c r="E49" s="32" t="s">
        <v>162</v>
      </c>
      <c r="F49" s="38" t="s">
        <v>24</v>
      </c>
      <c r="G49" s="38" t="s">
        <v>163</v>
      </c>
      <c r="H49" s="39" t="s">
        <v>170</v>
      </c>
      <c r="I49" s="108"/>
    </row>
    <row r="50" spans="2:10" ht="16.8" thickBot="1">
      <c r="C50" s="45">
        <f t="shared" ref="C50" si="25">C51+1000</f>
        <v>1000</v>
      </c>
      <c r="D50" s="60"/>
      <c r="E50" s="31" t="s">
        <v>109</v>
      </c>
      <c r="F50" s="40"/>
      <c r="G50" s="40"/>
      <c r="H50" s="41"/>
      <c r="I50" s="108"/>
      <c r="J50" s="13"/>
    </row>
    <row r="51" spans="2:10" ht="18" customHeight="1" thickBot="1">
      <c r="B51">
        <f t="shared" ca="1" si="24"/>
        <v>0.71723724588434712</v>
      </c>
      <c r="C51" s="50"/>
      <c r="D51" s="62">
        <v>25</v>
      </c>
      <c r="E51" s="33" t="s">
        <v>61</v>
      </c>
      <c r="F51" s="43" t="s">
        <v>171</v>
      </c>
      <c r="G51" s="43" t="s">
        <v>172</v>
      </c>
      <c r="H51" s="44"/>
      <c r="I51" s="109"/>
    </row>
    <row r="52" spans="2:10" ht="16.8" thickBot="1">
      <c r="C52" s="45">
        <f t="shared" ref="C52" si="26">C53+1000</f>
        <v>1000</v>
      </c>
      <c r="D52" s="61"/>
      <c r="E52" s="69" t="s">
        <v>110</v>
      </c>
      <c r="F52" s="68"/>
      <c r="G52" s="68"/>
      <c r="H52" s="70"/>
      <c r="I52" s="110" t="s">
        <v>406</v>
      </c>
      <c r="J52" s="13"/>
    </row>
    <row r="53" spans="2:10" ht="18" customHeight="1" thickBot="1">
      <c r="B53">
        <f t="shared" ca="1" si="24"/>
        <v>0.15518453376116825</v>
      </c>
      <c r="C53" s="50"/>
      <c r="D53" s="59">
        <v>26</v>
      </c>
      <c r="E53" s="32" t="s">
        <v>62</v>
      </c>
      <c r="F53" s="38" t="s">
        <v>173</v>
      </c>
      <c r="G53" s="38" t="s">
        <v>174</v>
      </c>
      <c r="H53" s="39"/>
      <c r="I53" s="111"/>
    </row>
    <row r="54" spans="2:10" ht="16.8" thickBot="1">
      <c r="C54" s="45">
        <f t="shared" ref="C54" si="27">C55+1000</f>
        <v>1000</v>
      </c>
      <c r="D54" s="60"/>
      <c r="E54" s="31" t="s">
        <v>111</v>
      </c>
      <c r="F54" s="40"/>
      <c r="G54" s="40" t="s">
        <v>65</v>
      </c>
      <c r="H54" s="41"/>
      <c r="I54" s="111"/>
      <c r="J54" s="13"/>
    </row>
    <row r="55" spans="2:10" ht="18" customHeight="1" thickBot="1">
      <c r="B55">
        <f t="shared" ca="1" si="24"/>
        <v>0.31189448116766205</v>
      </c>
      <c r="C55" s="50"/>
      <c r="D55" s="59">
        <v>27</v>
      </c>
      <c r="E55" s="32" t="s">
        <v>63</v>
      </c>
      <c r="F55" s="38" t="s">
        <v>175</v>
      </c>
      <c r="G55" s="38" t="s">
        <v>64</v>
      </c>
      <c r="H55" s="39"/>
      <c r="I55" s="111"/>
    </row>
    <row r="56" spans="2:10" ht="16.8" thickBot="1">
      <c r="C56" s="45">
        <f t="shared" ref="C56" si="28">C57+1000</f>
        <v>1000</v>
      </c>
      <c r="D56" s="60"/>
      <c r="E56" s="31"/>
      <c r="F56" s="40"/>
      <c r="G56" s="40" t="s">
        <v>67</v>
      </c>
      <c r="H56" s="41"/>
      <c r="I56" s="111"/>
      <c r="J56" s="13"/>
    </row>
    <row r="57" spans="2:10" ht="18" customHeight="1" thickBot="1">
      <c r="B57">
        <f t="shared" ca="1" si="24"/>
        <v>0.59925090127702185</v>
      </c>
      <c r="C57" s="50"/>
      <c r="D57" s="59">
        <v>28</v>
      </c>
      <c r="E57" s="32" t="s">
        <v>176</v>
      </c>
      <c r="F57" s="38" t="s">
        <v>177</v>
      </c>
      <c r="G57" s="38" t="s">
        <v>66</v>
      </c>
      <c r="H57" s="39"/>
      <c r="I57" s="111"/>
    </row>
    <row r="58" spans="2:10" ht="16.8" thickBot="1">
      <c r="C58" s="45">
        <f t="shared" ref="C58" si="29">C59+1000</f>
        <v>1000</v>
      </c>
      <c r="D58" s="60"/>
      <c r="E58" s="31" t="s">
        <v>112</v>
      </c>
      <c r="F58" s="40"/>
      <c r="G58" s="40"/>
      <c r="H58" s="41"/>
      <c r="I58" s="111"/>
      <c r="J58" s="13"/>
    </row>
    <row r="59" spans="2:10" ht="18" customHeight="1" thickBot="1">
      <c r="B59">
        <f t="shared" ca="1" si="24"/>
        <v>0.1116004369739747</v>
      </c>
      <c r="C59" s="50"/>
      <c r="D59" s="59">
        <v>29</v>
      </c>
      <c r="E59" s="32" t="s">
        <v>68</v>
      </c>
      <c r="F59" s="38" t="s">
        <v>178</v>
      </c>
      <c r="G59" s="38" t="s">
        <v>179</v>
      </c>
      <c r="H59" s="39"/>
      <c r="I59" s="111"/>
    </row>
    <row r="60" spans="2:10" ht="16.8" thickBot="1">
      <c r="C60" s="45">
        <f t="shared" ref="C60" si="30">C61+1000</f>
        <v>1000</v>
      </c>
      <c r="D60" s="60"/>
      <c r="E60" s="31" t="s">
        <v>52</v>
      </c>
      <c r="F60" s="40"/>
      <c r="G60" s="40" t="s">
        <v>70</v>
      </c>
      <c r="H60" s="41"/>
      <c r="I60" s="111"/>
      <c r="J60" s="13"/>
    </row>
    <row r="61" spans="2:10" ht="18" customHeight="1" thickBot="1">
      <c r="B61">
        <f t="shared" ca="1" si="24"/>
        <v>0.64712533648242665</v>
      </c>
      <c r="C61" s="50"/>
      <c r="D61" s="59">
        <v>30</v>
      </c>
      <c r="E61" s="32" t="s">
        <v>0</v>
      </c>
      <c r="F61" s="38" t="s">
        <v>180</v>
      </c>
      <c r="G61" s="38" t="s">
        <v>69</v>
      </c>
      <c r="H61" s="39"/>
      <c r="I61" s="111"/>
    </row>
    <row r="62" spans="2:10" ht="16.8" thickBot="1">
      <c r="C62" s="45">
        <f t="shared" ref="C62" si="31">C63+1000</f>
        <v>1000</v>
      </c>
      <c r="D62" s="60"/>
      <c r="E62" s="31" t="s">
        <v>49</v>
      </c>
      <c r="F62" s="40"/>
      <c r="G62" s="40" t="s">
        <v>72</v>
      </c>
      <c r="H62" s="41"/>
      <c r="I62" s="111"/>
      <c r="J62" s="13"/>
    </row>
    <row r="63" spans="2:10" ht="18" customHeight="1" thickBot="1">
      <c r="B63">
        <f t="shared" ca="1" si="24"/>
        <v>0.38456936646117201</v>
      </c>
      <c r="C63" s="50"/>
      <c r="D63" s="59">
        <v>31</v>
      </c>
      <c r="E63" s="32" t="s">
        <v>73</v>
      </c>
      <c r="F63" s="38" t="s">
        <v>181</v>
      </c>
      <c r="G63" s="38" t="s">
        <v>71</v>
      </c>
      <c r="H63" s="39" t="s">
        <v>182</v>
      </c>
      <c r="I63" s="111"/>
    </row>
    <row r="64" spans="2:10" ht="16.8" thickBot="1">
      <c r="C64" s="45">
        <f t="shared" ref="C64" si="32">C65+1000</f>
        <v>1000</v>
      </c>
      <c r="D64" s="60"/>
      <c r="E64" s="31" t="s">
        <v>113</v>
      </c>
      <c r="F64" s="40"/>
      <c r="G64" s="40"/>
      <c r="H64" s="41"/>
      <c r="I64" s="111"/>
      <c r="J64" s="13"/>
    </row>
    <row r="65" spans="2:10" ht="18" customHeight="1" thickBot="1">
      <c r="B65">
        <f t="shared" ca="1" si="24"/>
        <v>2.6543681232664817E-2</v>
      </c>
      <c r="C65" s="50"/>
      <c r="D65" s="59">
        <v>32</v>
      </c>
      <c r="E65" s="32" t="s">
        <v>74</v>
      </c>
      <c r="F65" s="38" t="s">
        <v>183</v>
      </c>
      <c r="G65" s="38" t="s">
        <v>184</v>
      </c>
      <c r="H65" s="39"/>
      <c r="I65" s="111"/>
    </row>
    <row r="66" spans="2:10" ht="16.8" thickBot="1">
      <c r="C66" s="45">
        <f t="shared" ref="C66" si="33">C67+1000</f>
        <v>1000</v>
      </c>
      <c r="D66" s="60"/>
      <c r="E66" s="31" t="s">
        <v>114</v>
      </c>
      <c r="F66" s="40"/>
      <c r="G66" s="40"/>
      <c r="H66" s="41"/>
      <c r="I66" s="111"/>
      <c r="J66" s="13"/>
    </row>
    <row r="67" spans="2:10" ht="18" customHeight="1" thickBot="1">
      <c r="B67">
        <f t="shared" ca="1" si="24"/>
        <v>0.89604122126140406</v>
      </c>
      <c r="C67" s="50"/>
      <c r="D67" s="59">
        <v>33</v>
      </c>
      <c r="E67" s="32" t="s">
        <v>77</v>
      </c>
      <c r="F67" s="38" t="s">
        <v>185</v>
      </c>
      <c r="G67" s="38" t="s">
        <v>186</v>
      </c>
      <c r="H67" s="39"/>
      <c r="I67" s="111"/>
    </row>
    <row r="68" spans="2:10" ht="16.8" thickBot="1">
      <c r="C68" s="45">
        <f t="shared" ref="C68" si="34">C69+1000</f>
        <v>1000</v>
      </c>
      <c r="D68" s="60"/>
      <c r="E68" s="31" t="s">
        <v>115</v>
      </c>
      <c r="F68" s="40"/>
      <c r="G68" s="40" t="s">
        <v>78</v>
      </c>
      <c r="H68" s="41"/>
      <c r="I68" s="111"/>
      <c r="J68" s="13"/>
    </row>
    <row r="69" spans="2:10" ht="18" customHeight="1" thickBot="1">
      <c r="B69">
        <f t="shared" ca="1" si="24"/>
        <v>6.3533704559700865E-2</v>
      </c>
      <c r="C69" s="50"/>
      <c r="D69" s="59">
        <v>34</v>
      </c>
      <c r="E69" s="32" t="s">
        <v>76</v>
      </c>
      <c r="F69" s="38" t="s">
        <v>187</v>
      </c>
      <c r="G69" s="38" t="s">
        <v>77</v>
      </c>
      <c r="H69" s="39"/>
      <c r="I69" s="111"/>
    </row>
    <row r="70" spans="2:10" ht="16.8" thickBot="1">
      <c r="C70" s="45">
        <f t="shared" ref="C70" si="35">C71+1000</f>
        <v>1000</v>
      </c>
      <c r="D70" s="60"/>
      <c r="E70" s="31" t="s">
        <v>116</v>
      </c>
      <c r="F70" s="40"/>
      <c r="G70" s="40" t="s">
        <v>87</v>
      </c>
      <c r="H70" s="41"/>
      <c r="I70" s="111"/>
      <c r="J70" s="13"/>
    </row>
    <row r="71" spans="2:10" ht="18" customHeight="1" thickBot="1">
      <c r="B71">
        <f t="shared" ca="1" si="24"/>
        <v>0.25670847130376229</v>
      </c>
      <c r="C71" s="50"/>
      <c r="D71" s="59">
        <v>35</v>
      </c>
      <c r="E71" s="32" t="s">
        <v>79</v>
      </c>
      <c r="F71" s="38" t="s">
        <v>188</v>
      </c>
      <c r="G71" s="38" t="s">
        <v>189</v>
      </c>
      <c r="H71" s="39" t="s">
        <v>190</v>
      </c>
      <c r="I71" s="111"/>
    </row>
    <row r="72" spans="2:10" ht="16.8" thickBot="1">
      <c r="C72" s="45">
        <f t="shared" ref="C72" si="36">C73+1000</f>
        <v>1000</v>
      </c>
      <c r="D72" s="60"/>
      <c r="E72" s="31"/>
      <c r="F72" s="40" t="s">
        <v>80</v>
      </c>
      <c r="G72" s="40"/>
      <c r="H72" s="41"/>
      <c r="I72" s="111"/>
      <c r="J72" s="13"/>
    </row>
    <row r="73" spans="2:10" ht="18" customHeight="1" thickBot="1">
      <c r="B73">
        <f t="shared" ca="1" si="24"/>
        <v>0.77177415517677139</v>
      </c>
      <c r="C73" s="50"/>
      <c r="D73" s="59">
        <v>36</v>
      </c>
      <c r="E73" s="32" t="s">
        <v>191</v>
      </c>
      <c r="F73" s="38" t="s">
        <v>192</v>
      </c>
      <c r="G73" s="38" t="s">
        <v>392</v>
      </c>
      <c r="H73" s="39" t="s">
        <v>393</v>
      </c>
      <c r="I73" s="111"/>
    </row>
    <row r="74" spans="2:10" ht="16.8" thickBot="1">
      <c r="C74" s="45">
        <f t="shared" ref="C74" si="37">C75+1000</f>
        <v>1000</v>
      </c>
      <c r="D74" s="60"/>
      <c r="E74" s="31" t="s">
        <v>117</v>
      </c>
      <c r="F74" s="40"/>
      <c r="G74" s="40"/>
      <c r="H74" s="41"/>
      <c r="I74" s="111"/>
      <c r="J74" s="13"/>
    </row>
    <row r="75" spans="2:10" ht="18" customHeight="1" thickBot="1">
      <c r="B75">
        <f t="shared" ca="1" si="24"/>
        <v>0.8116136491821021</v>
      </c>
      <c r="C75" s="50"/>
      <c r="D75" s="59">
        <v>37</v>
      </c>
      <c r="E75" s="32" t="s">
        <v>193</v>
      </c>
      <c r="F75" s="38" t="s">
        <v>194</v>
      </c>
      <c r="G75" s="38" t="s">
        <v>195</v>
      </c>
      <c r="H75" s="39"/>
      <c r="I75" s="111"/>
    </row>
    <row r="76" spans="2:10" ht="16.8" thickBot="1">
      <c r="C76" s="45">
        <f t="shared" ref="C76" si="38">C77+1000</f>
        <v>1000</v>
      </c>
      <c r="D76" s="60"/>
      <c r="E76" s="31"/>
      <c r="F76" s="40"/>
      <c r="G76" s="40" t="s">
        <v>82</v>
      </c>
      <c r="H76" s="41"/>
      <c r="I76" s="111"/>
      <c r="J76" s="13"/>
    </row>
    <row r="77" spans="2:10" ht="18" customHeight="1" thickBot="1">
      <c r="B77">
        <f t="shared" ca="1" si="24"/>
        <v>0.24847728777111067</v>
      </c>
      <c r="C77" s="50"/>
      <c r="D77" s="62">
        <v>38</v>
      </c>
      <c r="E77" s="33" t="s">
        <v>196</v>
      </c>
      <c r="F77" s="43" t="s">
        <v>197</v>
      </c>
      <c r="G77" s="43" t="s">
        <v>64</v>
      </c>
      <c r="H77" s="44" t="s">
        <v>81</v>
      </c>
      <c r="I77" s="112"/>
    </row>
    <row r="78" spans="2:10" ht="16.8" thickBot="1">
      <c r="C78" s="45">
        <f t="shared" ref="C78" si="39">C79+1000</f>
        <v>1000</v>
      </c>
      <c r="D78" s="61"/>
      <c r="E78" s="69" t="s">
        <v>118</v>
      </c>
      <c r="F78" s="68"/>
      <c r="G78" s="68"/>
      <c r="H78" s="70"/>
      <c r="I78" s="104" t="s">
        <v>407</v>
      </c>
      <c r="J78" s="13"/>
    </row>
    <row r="79" spans="2:10" ht="18" customHeight="1" thickBot="1">
      <c r="B79">
        <f t="shared" ca="1" si="24"/>
        <v>0.70697915977660175</v>
      </c>
      <c r="C79" s="50"/>
      <c r="D79" s="59">
        <v>39</v>
      </c>
      <c r="E79" s="32" t="s">
        <v>198</v>
      </c>
      <c r="F79" s="38" t="s">
        <v>199</v>
      </c>
      <c r="G79" s="38" t="s">
        <v>200</v>
      </c>
      <c r="H79" s="39"/>
      <c r="I79" s="105"/>
    </row>
    <row r="80" spans="2:10" ht="16.8" thickBot="1">
      <c r="C80" s="45">
        <f t="shared" ref="C80" si="40">C81+1000</f>
        <v>1000</v>
      </c>
      <c r="D80" s="60"/>
      <c r="E80" s="31" t="s">
        <v>119</v>
      </c>
      <c r="F80" s="40"/>
      <c r="G80" s="40" t="s">
        <v>83</v>
      </c>
      <c r="H80" s="41"/>
      <c r="I80" s="105"/>
      <c r="J80" s="13"/>
    </row>
    <row r="81" spans="2:11" ht="18" customHeight="1" thickBot="1">
      <c r="B81">
        <f t="shared" ca="1" si="24"/>
        <v>0.84235181722657915</v>
      </c>
      <c r="C81" s="50"/>
      <c r="D81" s="59">
        <v>40</v>
      </c>
      <c r="E81" s="32" t="s">
        <v>201</v>
      </c>
      <c r="F81" s="38" t="s">
        <v>202</v>
      </c>
      <c r="G81" s="38" t="s">
        <v>203</v>
      </c>
      <c r="H81" s="39"/>
      <c r="I81" s="105"/>
    </row>
    <row r="82" spans="2:11" ht="16.8" thickBot="1">
      <c r="C82" s="45">
        <f t="shared" ref="C82" si="41">C83+1000</f>
        <v>1000</v>
      </c>
      <c r="D82" s="60"/>
      <c r="E82" s="31" t="s">
        <v>120</v>
      </c>
      <c r="F82" s="40" t="s">
        <v>85</v>
      </c>
      <c r="G82" s="40" t="s">
        <v>86</v>
      </c>
      <c r="H82" s="41"/>
      <c r="I82" s="105"/>
      <c r="J82" s="13"/>
    </row>
    <row r="83" spans="2:11" ht="18" customHeight="1" thickBot="1">
      <c r="B83">
        <f t="shared" ca="1" si="24"/>
        <v>1.6108800291789738E-2</v>
      </c>
      <c r="C83" s="50"/>
      <c r="D83" s="59">
        <v>41</v>
      </c>
      <c r="E83" s="32" t="s">
        <v>23</v>
      </c>
      <c r="F83" s="38" t="s">
        <v>204</v>
      </c>
      <c r="G83" s="38" t="s">
        <v>205</v>
      </c>
      <c r="H83" s="39" t="s">
        <v>84</v>
      </c>
      <c r="I83" s="105"/>
    </row>
    <row r="84" spans="2:11" ht="16.8" thickBot="1">
      <c r="C84" s="45">
        <f t="shared" ref="C84" si="42">C85+1000</f>
        <v>1000</v>
      </c>
      <c r="D84" s="60"/>
      <c r="E84" s="31" t="s">
        <v>121</v>
      </c>
      <c r="F84" s="40"/>
      <c r="G84" s="40"/>
      <c r="H84" s="41"/>
      <c r="I84" s="105"/>
      <c r="J84" s="13"/>
    </row>
    <row r="85" spans="2:11" ht="18" customHeight="1" thickBot="1">
      <c r="B85">
        <f t="shared" ca="1" si="24"/>
        <v>0.64677467076407158</v>
      </c>
      <c r="C85" s="50"/>
      <c r="D85" s="59">
        <v>42</v>
      </c>
      <c r="E85" s="32" t="s">
        <v>206</v>
      </c>
      <c r="F85" s="38" t="s">
        <v>207</v>
      </c>
      <c r="G85" s="38" t="s">
        <v>208</v>
      </c>
      <c r="H85" s="39"/>
      <c r="I85" s="105"/>
    </row>
    <row r="86" spans="2:11" ht="16.8" thickBot="1">
      <c r="C86" s="45">
        <f t="shared" ref="C86" si="43">C87+1000</f>
        <v>1000</v>
      </c>
      <c r="D86" s="60"/>
      <c r="E86" s="31"/>
      <c r="F86" s="40"/>
      <c r="G86" s="40" t="s">
        <v>87</v>
      </c>
      <c r="H86" s="41"/>
      <c r="I86" s="105"/>
      <c r="J86" s="13"/>
    </row>
    <row r="87" spans="2:11" ht="18" customHeight="1" thickBot="1">
      <c r="B87">
        <f t="shared" ca="1" si="24"/>
        <v>0.96241733815500219</v>
      </c>
      <c r="C87" s="50"/>
      <c r="D87" s="59">
        <v>43</v>
      </c>
      <c r="E87" s="32" t="s">
        <v>209</v>
      </c>
      <c r="F87" s="38" t="s">
        <v>207</v>
      </c>
      <c r="G87" s="38" t="s">
        <v>189</v>
      </c>
      <c r="H87" s="39" t="s">
        <v>210</v>
      </c>
      <c r="I87" s="105"/>
      <c r="J87" s="22"/>
    </row>
    <row r="88" spans="2:11" ht="13.8" thickBot="1">
      <c r="C88" s="45">
        <f t="shared" ref="C88" si="44">C89+1000</f>
        <v>1000</v>
      </c>
      <c r="D88" s="60"/>
      <c r="E88" s="31" t="s">
        <v>96</v>
      </c>
      <c r="F88" s="40" t="s">
        <v>85</v>
      </c>
      <c r="G88" s="40" t="s">
        <v>89</v>
      </c>
      <c r="H88" s="42" t="s">
        <v>239</v>
      </c>
      <c r="I88" s="105"/>
      <c r="J88" s="34"/>
    </row>
    <row r="89" spans="2:11" ht="18" customHeight="1" thickBot="1">
      <c r="B89">
        <f t="shared" ca="1" si="24"/>
        <v>0.43684043805414607</v>
      </c>
      <c r="C89" s="50"/>
      <c r="D89" s="59">
        <v>44</v>
      </c>
      <c r="E89" s="32" t="s">
        <v>4</v>
      </c>
      <c r="F89" s="38" t="s">
        <v>204</v>
      </c>
      <c r="G89" s="38" t="s">
        <v>9</v>
      </c>
      <c r="H89" s="39" t="s">
        <v>88</v>
      </c>
      <c r="I89" s="105"/>
    </row>
    <row r="90" spans="2:11" ht="13.8" thickBot="1">
      <c r="C90" s="45">
        <f t="shared" ref="C90" si="45">C91+1000</f>
        <v>1000</v>
      </c>
      <c r="D90" s="60"/>
      <c r="E90" s="31" t="s">
        <v>98</v>
      </c>
      <c r="F90" s="40" t="s">
        <v>85</v>
      </c>
      <c r="G90" s="40" t="s">
        <v>90</v>
      </c>
      <c r="H90" s="42" t="s">
        <v>240</v>
      </c>
      <c r="I90" s="105"/>
      <c r="J90" s="13"/>
      <c r="K90" s="35"/>
    </row>
    <row r="91" spans="2:11" ht="18" customHeight="1" thickBot="1">
      <c r="B91">
        <f ca="1">RAND()</f>
        <v>0.20905706445142702</v>
      </c>
      <c r="C91" s="50"/>
      <c r="D91" s="59">
        <v>45</v>
      </c>
      <c r="E91" s="32" t="s">
        <v>6</v>
      </c>
      <c r="F91" s="38" t="s">
        <v>204</v>
      </c>
      <c r="G91" s="38" t="s">
        <v>10</v>
      </c>
      <c r="H91" s="39" t="s">
        <v>88</v>
      </c>
      <c r="I91" s="105"/>
      <c r="K91" s="34"/>
    </row>
    <row r="92" spans="2:11" ht="13.8" thickBot="1">
      <c r="C92" s="45">
        <f t="shared" ref="C92" si="46">C93+1000</f>
        <v>1000</v>
      </c>
      <c r="D92" s="60"/>
      <c r="E92" s="31" t="s">
        <v>100</v>
      </c>
      <c r="F92" s="40" t="s">
        <v>85</v>
      </c>
      <c r="G92" s="40" t="s">
        <v>91</v>
      </c>
      <c r="H92" s="42" t="s">
        <v>240</v>
      </c>
      <c r="I92" s="105"/>
      <c r="J92" s="13"/>
    </row>
    <row r="93" spans="2:11" ht="18" customHeight="1" thickBot="1">
      <c r="B93">
        <f t="shared" ref="B93:B111" ca="1" si="47">RAND()</f>
        <v>0.8311508383387356</v>
      </c>
      <c r="C93" s="50"/>
      <c r="D93" s="59">
        <v>46</v>
      </c>
      <c r="E93" s="32" t="s">
        <v>8</v>
      </c>
      <c r="F93" s="38" t="s">
        <v>204</v>
      </c>
      <c r="G93" s="38" t="s">
        <v>8</v>
      </c>
      <c r="H93" s="39" t="s">
        <v>88</v>
      </c>
      <c r="I93" s="105"/>
    </row>
    <row r="94" spans="2:11" ht="13.8" thickBot="1">
      <c r="C94" s="45">
        <f t="shared" ref="C94" si="48">C95+1000</f>
        <v>1000</v>
      </c>
      <c r="D94" s="60"/>
      <c r="E94" s="31" t="s">
        <v>97</v>
      </c>
      <c r="F94" s="40" t="s">
        <v>85</v>
      </c>
      <c r="G94" s="40" t="s">
        <v>92</v>
      </c>
      <c r="H94" s="42" t="s">
        <v>241</v>
      </c>
      <c r="I94" s="105"/>
      <c r="J94" s="13"/>
    </row>
    <row r="95" spans="2:11" ht="18" customHeight="1" thickBot="1">
      <c r="B95">
        <f t="shared" ca="1" si="47"/>
        <v>0.74694537098262792</v>
      </c>
      <c r="C95" s="50"/>
      <c r="D95" s="59">
        <v>47</v>
      </c>
      <c r="E95" s="32" t="s">
        <v>5</v>
      </c>
      <c r="F95" s="38" t="s">
        <v>204</v>
      </c>
      <c r="G95" s="38" t="s">
        <v>7</v>
      </c>
      <c r="H95" s="39" t="s">
        <v>88</v>
      </c>
      <c r="I95" s="105"/>
    </row>
    <row r="96" spans="2:11" ht="16.8" thickBot="1">
      <c r="C96" s="45">
        <f t="shared" ref="C96" si="49">C97+1000</f>
        <v>1000</v>
      </c>
      <c r="D96" s="60"/>
      <c r="E96" s="31"/>
      <c r="F96" s="40" t="s">
        <v>93</v>
      </c>
      <c r="G96" s="40"/>
      <c r="H96" s="41"/>
      <c r="I96" s="105"/>
      <c r="J96" s="13"/>
    </row>
    <row r="97" spans="2:15" ht="18" customHeight="1" thickBot="1">
      <c r="B97">
        <f t="shared" ca="1" si="47"/>
        <v>0.88685766485826545</v>
      </c>
      <c r="C97" s="50"/>
      <c r="D97" s="59">
        <v>48</v>
      </c>
      <c r="E97" s="32" t="s">
        <v>211</v>
      </c>
      <c r="F97" s="38" t="s">
        <v>212</v>
      </c>
      <c r="G97" s="38" t="s">
        <v>213</v>
      </c>
      <c r="H97" s="39" t="s">
        <v>214</v>
      </c>
      <c r="I97" s="105"/>
    </row>
    <row r="98" spans="2:15" ht="16.8" thickBot="1">
      <c r="C98" s="45">
        <f t="shared" ref="C98" si="50">C99+1000</f>
        <v>1000</v>
      </c>
      <c r="D98" s="60"/>
      <c r="E98" s="31" t="s">
        <v>122</v>
      </c>
      <c r="F98" s="40"/>
      <c r="G98" s="40"/>
      <c r="H98" s="41"/>
      <c r="I98" s="105"/>
      <c r="J98" s="13"/>
    </row>
    <row r="99" spans="2:15" ht="18" customHeight="1" thickBot="1">
      <c r="B99">
        <f t="shared" ca="1" si="47"/>
        <v>0.42371699094293547</v>
      </c>
      <c r="C99" s="50"/>
      <c r="D99" s="59">
        <v>49</v>
      </c>
      <c r="E99" s="32" t="s">
        <v>215</v>
      </c>
      <c r="F99" s="38" t="s">
        <v>216</v>
      </c>
      <c r="G99" s="38" t="s">
        <v>217</v>
      </c>
      <c r="H99" s="39"/>
      <c r="I99" s="105"/>
    </row>
    <row r="100" spans="2:15" ht="16.8" thickBot="1">
      <c r="C100" s="45">
        <f t="shared" ref="C100" si="51">C101+1000</f>
        <v>1000</v>
      </c>
      <c r="D100" s="60"/>
      <c r="E100" s="31" t="s">
        <v>112</v>
      </c>
      <c r="F100" s="40"/>
      <c r="G100" s="40"/>
      <c r="H100" s="41"/>
      <c r="I100" s="105"/>
      <c r="J100" s="13"/>
    </row>
    <row r="101" spans="2:15" ht="18" customHeight="1" thickBot="1">
      <c r="B101">
        <f t="shared" ca="1" si="47"/>
        <v>0.23023191785241126</v>
      </c>
      <c r="C101" s="50"/>
      <c r="D101" s="59">
        <v>50</v>
      </c>
      <c r="E101" s="32" t="s">
        <v>218</v>
      </c>
      <c r="F101" s="38" t="s">
        <v>194</v>
      </c>
      <c r="G101" s="38" t="s">
        <v>219</v>
      </c>
      <c r="H101" s="39"/>
      <c r="I101" s="105"/>
    </row>
    <row r="102" spans="2:15" ht="16.8" thickBot="1">
      <c r="C102" s="45">
        <f t="shared" ref="C102" si="52">C103+1000</f>
        <v>1000</v>
      </c>
      <c r="D102" s="60"/>
      <c r="E102" s="31" t="s">
        <v>123</v>
      </c>
      <c r="F102" s="40"/>
      <c r="G102" s="40"/>
      <c r="H102" s="41"/>
      <c r="I102" s="105"/>
      <c r="J102" s="13"/>
    </row>
    <row r="103" spans="2:15" ht="18" customHeight="1" thickBot="1">
      <c r="B103">
        <f t="shared" ca="1" si="47"/>
        <v>0.19384402735298356</v>
      </c>
      <c r="C103" s="50"/>
      <c r="D103" s="59">
        <v>51</v>
      </c>
      <c r="E103" s="32" t="s">
        <v>220</v>
      </c>
      <c r="F103" s="38" t="s">
        <v>221</v>
      </c>
      <c r="G103" s="38" t="s">
        <v>222</v>
      </c>
      <c r="H103" s="39"/>
      <c r="I103" s="105"/>
    </row>
    <row r="104" spans="2:15" ht="16.8" thickBot="1">
      <c r="C104" s="45">
        <f t="shared" ref="C104" si="53">C105+1000</f>
        <v>1000</v>
      </c>
      <c r="D104" s="60"/>
      <c r="E104" s="31" t="s">
        <v>124</v>
      </c>
      <c r="F104" s="40"/>
      <c r="G104" s="40"/>
      <c r="H104" s="41"/>
      <c r="I104" s="105"/>
      <c r="J104" s="13"/>
    </row>
    <row r="105" spans="2:15" ht="18" customHeight="1" thickBot="1">
      <c r="B105">
        <f t="shared" ca="1" si="47"/>
        <v>0.21335476504023843</v>
      </c>
      <c r="C105" s="50"/>
      <c r="D105" s="59">
        <v>52</v>
      </c>
      <c r="E105" s="32" t="s">
        <v>223</v>
      </c>
      <c r="F105" s="38" t="s">
        <v>224</v>
      </c>
      <c r="G105" s="38" t="s">
        <v>225</v>
      </c>
      <c r="H105" s="39"/>
      <c r="I105" s="105"/>
    </row>
    <row r="106" spans="2:15" ht="16.8" thickBot="1">
      <c r="C106" s="45">
        <f t="shared" ref="C106" si="54">C107+1000</f>
        <v>1000</v>
      </c>
      <c r="D106" s="60"/>
      <c r="E106" s="31" t="s">
        <v>125</v>
      </c>
      <c r="F106" s="40"/>
      <c r="G106" s="40"/>
      <c r="H106" s="41"/>
      <c r="I106" s="105"/>
      <c r="J106" s="13"/>
    </row>
    <row r="107" spans="2:15" ht="18" customHeight="1" thickBot="1">
      <c r="B107">
        <f t="shared" ca="1" si="47"/>
        <v>0.41895687778758706</v>
      </c>
      <c r="C107" s="50"/>
      <c r="D107" s="59">
        <v>53</v>
      </c>
      <c r="E107" s="32" t="s">
        <v>226</v>
      </c>
      <c r="F107" s="38" t="s">
        <v>227</v>
      </c>
      <c r="G107" s="38" t="s">
        <v>228</v>
      </c>
      <c r="H107" s="39"/>
      <c r="I107" s="105"/>
    </row>
    <row r="108" spans="2:15" ht="16.8" thickBot="1">
      <c r="C108" s="45">
        <f t="shared" ref="C108:C110" si="55">C109+1000</f>
        <v>1000</v>
      </c>
      <c r="D108" s="60"/>
      <c r="E108" s="31" t="s">
        <v>126</v>
      </c>
      <c r="F108" s="40"/>
      <c r="G108" s="40"/>
      <c r="H108" s="41"/>
      <c r="I108" s="105"/>
      <c r="J108" s="13"/>
      <c r="L108" s="18"/>
      <c r="M108" s="18"/>
      <c r="N108" s="18"/>
      <c r="O108" s="18"/>
    </row>
    <row r="109" spans="2:15" ht="18" customHeight="1" thickBot="1">
      <c r="B109">
        <f t="shared" ca="1" si="47"/>
        <v>5.5403974367101427E-2</v>
      </c>
      <c r="C109" s="50"/>
      <c r="D109" s="59">
        <v>54</v>
      </c>
      <c r="E109" s="32" t="s">
        <v>229</v>
      </c>
      <c r="F109" s="38" t="s">
        <v>230</v>
      </c>
      <c r="G109" s="38" t="s">
        <v>231</v>
      </c>
      <c r="H109" s="39"/>
      <c r="I109" s="105"/>
      <c r="L109" s="19"/>
      <c r="M109" s="20"/>
      <c r="N109" s="20"/>
      <c r="O109" s="20"/>
    </row>
    <row r="110" spans="2:15" ht="16.8" thickBot="1">
      <c r="C110" s="45">
        <f t="shared" si="55"/>
        <v>1000</v>
      </c>
      <c r="D110" s="61"/>
      <c r="E110" s="31"/>
      <c r="F110" s="40"/>
      <c r="G110" s="40" t="s">
        <v>94</v>
      </c>
      <c r="H110" s="41"/>
      <c r="I110" s="105"/>
      <c r="J110" s="13"/>
      <c r="L110" s="18"/>
      <c r="M110" s="18"/>
      <c r="N110" s="18"/>
      <c r="O110" s="20"/>
    </row>
    <row r="111" spans="2:15" ht="18" customHeight="1" thickBot="1">
      <c r="B111">
        <f t="shared" ca="1" si="47"/>
        <v>0.91420704599585501</v>
      </c>
      <c r="C111" s="50"/>
      <c r="D111" s="62">
        <v>55</v>
      </c>
      <c r="E111" s="33" t="s">
        <v>232</v>
      </c>
      <c r="F111" s="43" t="s">
        <v>233</v>
      </c>
      <c r="G111" s="43" t="s">
        <v>234</v>
      </c>
      <c r="H111" s="44" t="s">
        <v>235</v>
      </c>
      <c r="I111" s="106"/>
      <c r="L111" s="19"/>
      <c r="M111" s="20"/>
      <c r="N111" s="20"/>
      <c r="O111" s="20"/>
    </row>
    <row r="112" spans="2:15" ht="16.8" thickBot="1">
      <c r="C112" s="45">
        <f t="shared" ref="C112" si="56">C113+1000</f>
        <v>1000</v>
      </c>
      <c r="D112" s="63"/>
      <c r="E112" s="30" t="s">
        <v>245</v>
      </c>
      <c r="F112" s="36"/>
      <c r="G112" s="36"/>
      <c r="H112" s="37"/>
      <c r="I112" s="104" t="s">
        <v>408</v>
      </c>
      <c r="L112" s="18"/>
      <c r="M112" s="18"/>
      <c r="N112" s="18"/>
      <c r="O112" s="20"/>
    </row>
    <row r="113" spans="2:15" ht="16.8" thickBot="1">
      <c r="B113">
        <f ca="1">RAND()</f>
        <v>0.21152918165290679</v>
      </c>
      <c r="C113" s="50"/>
      <c r="D113" s="64">
        <v>1</v>
      </c>
      <c r="E113" s="32" t="s">
        <v>242</v>
      </c>
      <c r="F113" s="38" t="s">
        <v>243</v>
      </c>
      <c r="G113" s="38" t="s">
        <v>244</v>
      </c>
      <c r="H113" s="39"/>
      <c r="I113" s="105"/>
      <c r="L113" s="19"/>
      <c r="M113" s="20"/>
      <c r="N113" s="20"/>
      <c r="O113" s="20"/>
    </row>
    <row r="114" spans="2:15" ht="16.8" thickBot="1">
      <c r="C114" s="45">
        <f t="shared" ref="C114" si="57">C115+1000</f>
        <v>1000</v>
      </c>
      <c r="D114" s="65"/>
      <c r="E114" s="31" t="s">
        <v>246</v>
      </c>
      <c r="F114" s="40" t="s">
        <v>247</v>
      </c>
      <c r="G114" s="40"/>
      <c r="H114" s="41"/>
      <c r="I114" s="105"/>
      <c r="L114" s="18"/>
      <c r="M114" s="18"/>
      <c r="N114" s="18"/>
      <c r="O114" s="20"/>
    </row>
    <row r="115" spans="2:15" ht="16.8" thickBot="1">
      <c r="B115">
        <f t="shared" ref="B115:B155" ca="1" si="58">RAND()</f>
        <v>0.37359312392886057</v>
      </c>
      <c r="C115" s="50"/>
      <c r="D115" s="64">
        <v>2</v>
      </c>
      <c r="E115" s="32" t="s">
        <v>248</v>
      </c>
      <c r="F115" s="38" t="s">
        <v>249</v>
      </c>
      <c r="G115" s="38" t="s">
        <v>250</v>
      </c>
      <c r="H115" s="39"/>
      <c r="I115" s="105"/>
      <c r="L115" s="19"/>
      <c r="M115" s="20"/>
      <c r="N115" s="20"/>
      <c r="O115" s="20"/>
    </row>
    <row r="116" spans="2:15" ht="16.8" thickBot="1">
      <c r="C116" s="45">
        <f t="shared" ref="C116" si="59">C117+1000</f>
        <v>1000</v>
      </c>
      <c r="D116" s="65"/>
      <c r="E116" s="31" t="s">
        <v>251</v>
      </c>
      <c r="F116" s="40"/>
      <c r="G116" s="40" t="s">
        <v>255</v>
      </c>
      <c r="H116" s="41"/>
      <c r="I116" s="105"/>
      <c r="L116" s="18"/>
      <c r="M116" s="18"/>
      <c r="N116" s="18"/>
      <c r="O116" s="20"/>
    </row>
    <row r="117" spans="2:15" ht="16.8" thickBot="1">
      <c r="B117">
        <f t="shared" ca="1" si="58"/>
        <v>0.94680118478091646</v>
      </c>
      <c r="C117" s="50"/>
      <c r="D117" s="64">
        <v>3</v>
      </c>
      <c r="E117" s="32" t="s">
        <v>252</v>
      </c>
      <c r="F117" s="38" t="s">
        <v>53</v>
      </c>
      <c r="G117" s="38" t="s">
        <v>253</v>
      </c>
      <c r="H117" s="39" t="s">
        <v>254</v>
      </c>
      <c r="I117" s="105"/>
      <c r="L117" s="19"/>
      <c r="M117" s="20"/>
      <c r="N117" s="20"/>
      <c r="O117" s="20"/>
    </row>
    <row r="118" spans="2:15" ht="16.8" thickBot="1">
      <c r="C118" s="45">
        <f t="shared" ref="C118" si="60">C119+1000</f>
        <v>1000</v>
      </c>
      <c r="D118" s="65"/>
      <c r="E118" s="31"/>
      <c r="F118" s="40"/>
      <c r="G118" s="40" t="s">
        <v>261</v>
      </c>
      <c r="H118" s="41"/>
      <c r="I118" s="105"/>
      <c r="L118" s="18"/>
      <c r="M118" s="18"/>
      <c r="N118" s="18"/>
      <c r="O118" s="20"/>
    </row>
    <row r="119" spans="2:15" ht="16.8" thickBot="1">
      <c r="B119">
        <f t="shared" ca="1" si="58"/>
        <v>0.67329569444246784</v>
      </c>
      <c r="C119" s="50"/>
      <c r="D119" s="64">
        <v>4</v>
      </c>
      <c r="E119" s="32" t="s">
        <v>256</v>
      </c>
      <c r="F119" s="38" t="s">
        <v>260</v>
      </c>
      <c r="G119" s="38" t="s">
        <v>258</v>
      </c>
      <c r="H119" s="39" t="s">
        <v>259</v>
      </c>
      <c r="I119" s="105"/>
      <c r="L119" s="19"/>
      <c r="M119" s="20"/>
      <c r="N119" s="20"/>
      <c r="O119" s="20"/>
    </row>
    <row r="120" spans="2:15" ht="16.8" thickBot="1">
      <c r="C120" s="45">
        <f t="shared" ref="C120" si="61">C121+1000</f>
        <v>1000</v>
      </c>
      <c r="D120" s="65"/>
      <c r="E120" s="31" t="s">
        <v>264</v>
      </c>
      <c r="F120" s="40"/>
      <c r="G120" s="40" t="s">
        <v>265</v>
      </c>
      <c r="H120" s="48" t="s">
        <v>247</v>
      </c>
      <c r="I120" s="105"/>
      <c r="L120" s="18"/>
      <c r="M120" s="18"/>
      <c r="N120" s="18"/>
      <c r="O120" s="20"/>
    </row>
    <row r="121" spans="2:15" ht="16.8" thickBot="1">
      <c r="B121">
        <f t="shared" ca="1" si="58"/>
        <v>0.13070381875633408</v>
      </c>
      <c r="C121" s="50"/>
      <c r="D121" s="64">
        <v>5</v>
      </c>
      <c r="E121" s="32" t="s">
        <v>2</v>
      </c>
      <c r="F121" s="38" t="s">
        <v>262</v>
      </c>
      <c r="G121" s="38" t="s">
        <v>263</v>
      </c>
      <c r="H121" s="49" t="s">
        <v>249</v>
      </c>
      <c r="I121" s="105"/>
      <c r="L121" s="19"/>
      <c r="M121" s="20"/>
      <c r="N121" s="20"/>
      <c r="O121" s="20"/>
    </row>
    <row r="122" spans="2:15" ht="16.8" thickBot="1">
      <c r="C122" s="45">
        <f t="shared" ref="C122" si="62">C123+1000</f>
        <v>1000</v>
      </c>
      <c r="D122" s="65"/>
      <c r="E122" s="31" t="s">
        <v>266</v>
      </c>
      <c r="F122" s="40"/>
      <c r="G122" s="40"/>
      <c r="H122" s="48"/>
      <c r="I122" s="105"/>
      <c r="L122" s="18"/>
      <c r="M122" s="18"/>
      <c r="N122" s="18"/>
      <c r="O122" s="20"/>
    </row>
    <row r="123" spans="2:15" ht="16.8" thickBot="1">
      <c r="B123">
        <f t="shared" ca="1" si="58"/>
        <v>2.9709709021710218E-3</v>
      </c>
      <c r="C123" s="50"/>
      <c r="D123" s="64">
        <v>6</v>
      </c>
      <c r="E123" s="32" t="s">
        <v>267</v>
      </c>
      <c r="F123" s="38" t="s">
        <v>359</v>
      </c>
      <c r="G123" s="38" t="s">
        <v>389</v>
      </c>
      <c r="H123" s="49"/>
      <c r="I123" s="105"/>
      <c r="L123" s="19"/>
      <c r="M123" s="20"/>
      <c r="N123" s="20"/>
      <c r="O123" s="20"/>
    </row>
    <row r="124" spans="2:15" ht="16.8" thickBot="1">
      <c r="C124" s="45">
        <f t="shared" ref="C124" si="63">C125+1000</f>
        <v>1000</v>
      </c>
      <c r="D124" s="65"/>
      <c r="E124" s="31" t="s">
        <v>268</v>
      </c>
      <c r="F124" s="40"/>
      <c r="G124" s="40"/>
      <c r="H124" s="48"/>
      <c r="I124" s="105"/>
      <c r="L124" s="18"/>
      <c r="M124" s="18"/>
      <c r="N124" s="18"/>
      <c r="O124" s="20"/>
    </row>
    <row r="125" spans="2:15" ht="16.8" thickBot="1">
      <c r="B125">
        <f t="shared" ca="1" si="58"/>
        <v>0.9078551594350418</v>
      </c>
      <c r="C125" s="50"/>
      <c r="D125" s="64">
        <v>7</v>
      </c>
      <c r="E125" s="32" t="s">
        <v>269</v>
      </c>
      <c r="F125" s="38" t="s">
        <v>257</v>
      </c>
      <c r="G125" s="38" t="s">
        <v>270</v>
      </c>
      <c r="H125" s="39"/>
      <c r="I125" s="105"/>
      <c r="L125" s="19"/>
      <c r="M125" s="20"/>
      <c r="N125" s="20"/>
      <c r="O125" s="20"/>
    </row>
    <row r="126" spans="2:15" ht="16.8" thickBot="1">
      <c r="C126" s="45">
        <f t="shared" ref="C126" si="64">C127+1000</f>
        <v>1000</v>
      </c>
      <c r="D126" s="65"/>
      <c r="E126" s="31" t="s">
        <v>271</v>
      </c>
      <c r="F126" s="40" t="s">
        <v>247</v>
      </c>
      <c r="G126" s="40" t="s">
        <v>272</v>
      </c>
      <c r="H126" s="48"/>
      <c r="I126" s="105"/>
      <c r="L126" s="18"/>
      <c r="M126" s="18"/>
      <c r="N126" s="18"/>
      <c r="O126" s="20"/>
    </row>
    <row r="127" spans="2:15" ht="16.8" thickBot="1">
      <c r="B127">
        <f t="shared" ca="1" si="58"/>
        <v>0.48257375163640859</v>
      </c>
      <c r="C127" s="50"/>
      <c r="D127" s="64">
        <v>8</v>
      </c>
      <c r="E127" s="32" t="s">
        <v>263</v>
      </c>
      <c r="F127" s="38" t="s">
        <v>249</v>
      </c>
      <c r="G127" s="38" t="s">
        <v>273</v>
      </c>
      <c r="H127" s="39"/>
      <c r="I127" s="105"/>
      <c r="L127" s="19"/>
      <c r="M127" s="20"/>
      <c r="N127" s="20"/>
      <c r="O127" s="20"/>
    </row>
    <row r="128" spans="2:15" ht="16.8" thickBot="1">
      <c r="C128" s="45">
        <f t="shared" ref="C128:C130" si="65">C129+1000</f>
        <v>1000</v>
      </c>
      <c r="D128" s="65"/>
      <c r="E128" s="31" t="s">
        <v>274</v>
      </c>
      <c r="F128" s="40"/>
      <c r="G128" s="40" t="s">
        <v>278</v>
      </c>
      <c r="H128" s="48"/>
      <c r="I128" s="105"/>
      <c r="L128" s="18"/>
      <c r="M128" s="18"/>
      <c r="N128" s="18"/>
      <c r="O128" s="20"/>
    </row>
    <row r="129" spans="2:15" ht="16.8" thickBot="1">
      <c r="B129">
        <f t="shared" ca="1" si="58"/>
        <v>0.19342056627817983</v>
      </c>
      <c r="C129" s="50"/>
      <c r="D129" s="64">
        <v>9</v>
      </c>
      <c r="E129" s="32" t="s">
        <v>275</v>
      </c>
      <c r="F129" s="38" t="s">
        <v>276</v>
      </c>
      <c r="G129" s="38" t="s">
        <v>66</v>
      </c>
      <c r="H129" s="39" t="s">
        <v>277</v>
      </c>
      <c r="I129" s="105"/>
      <c r="L129" s="19"/>
      <c r="M129" s="20"/>
      <c r="N129" s="20"/>
      <c r="O129" s="20"/>
    </row>
    <row r="130" spans="2:15" ht="16.8" thickBot="1">
      <c r="C130" s="45">
        <f t="shared" si="65"/>
        <v>1000</v>
      </c>
      <c r="D130" s="65"/>
      <c r="E130" s="31" t="s">
        <v>279</v>
      </c>
      <c r="F130" s="40"/>
      <c r="G130" s="40" t="s">
        <v>283</v>
      </c>
      <c r="H130" s="48"/>
      <c r="I130" s="105"/>
      <c r="L130" s="18"/>
      <c r="M130" s="18"/>
      <c r="N130" s="18"/>
      <c r="O130" s="20"/>
    </row>
    <row r="131" spans="2:15" ht="16.8" thickBot="1">
      <c r="B131">
        <f t="shared" ca="1" si="58"/>
        <v>0.44536744783105209</v>
      </c>
      <c r="C131" s="50"/>
      <c r="D131" s="64">
        <v>10</v>
      </c>
      <c r="E131" s="32" t="s">
        <v>280</v>
      </c>
      <c r="F131" s="38" t="s">
        <v>281</v>
      </c>
      <c r="G131" s="38" t="s">
        <v>282</v>
      </c>
      <c r="H131" s="39"/>
      <c r="I131" s="105"/>
      <c r="L131" s="19"/>
      <c r="M131" s="20"/>
      <c r="N131" s="20"/>
      <c r="O131" s="20"/>
    </row>
    <row r="132" spans="2:15" ht="13.8" thickBot="1">
      <c r="C132" s="45">
        <f t="shared" ref="C132" si="66">C133+1000</f>
        <v>1000</v>
      </c>
      <c r="D132" s="65"/>
      <c r="E132" s="31" t="s">
        <v>284</v>
      </c>
      <c r="F132" s="40"/>
      <c r="G132" s="40" t="s">
        <v>287</v>
      </c>
      <c r="H132" s="48"/>
      <c r="I132" s="105"/>
    </row>
    <row r="133" spans="2:15" ht="16.8" thickBot="1">
      <c r="B133">
        <f t="shared" ca="1" si="58"/>
        <v>0.96331731219215544</v>
      </c>
      <c r="C133" s="50"/>
      <c r="D133" s="76">
        <v>11</v>
      </c>
      <c r="E133" s="33" t="s">
        <v>285</v>
      </c>
      <c r="F133" s="43" t="s">
        <v>286</v>
      </c>
      <c r="G133" s="43" t="s">
        <v>258</v>
      </c>
      <c r="H133" s="44" t="s">
        <v>288</v>
      </c>
      <c r="I133" s="106"/>
    </row>
    <row r="134" spans="2:15" ht="13.8" thickBot="1">
      <c r="C134" s="45">
        <f t="shared" ref="C134" si="67">C135+1000</f>
        <v>1000</v>
      </c>
      <c r="D134" s="74"/>
      <c r="E134" s="69" t="s">
        <v>292</v>
      </c>
      <c r="F134" s="68"/>
      <c r="G134" s="68" t="s">
        <v>293</v>
      </c>
      <c r="H134" s="75"/>
      <c r="I134" s="107" t="s">
        <v>409</v>
      </c>
    </row>
    <row r="135" spans="2:15" ht="16.8" thickBot="1">
      <c r="B135">
        <f t="shared" ca="1" si="58"/>
        <v>0.74833027548566755</v>
      </c>
      <c r="C135" s="50"/>
      <c r="D135" s="64">
        <v>12</v>
      </c>
      <c r="E135" s="32" t="s">
        <v>223</v>
      </c>
      <c r="F135" s="38" t="s">
        <v>289</v>
      </c>
      <c r="G135" s="38" t="s">
        <v>290</v>
      </c>
      <c r="H135" s="39" t="s">
        <v>291</v>
      </c>
      <c r="I135" s="108"/>
    </row>
    <row r="136" spans="2:15" ht="13.8" thickBot="1">
      <c r="C136" s="45">
        <f t="shared" ref="C136" si="68">C137+1000</f>
        <v>1000</v>
      </c>
      <c r="D136" s="65"/>
      <c r="E136" s="31" t="s">
        <v>398</v>
      </c>
      <c r="F136" s="40" t="s">
        <v>296</v>
      </c>
      <c r="G136" s="40" t="s">
        <v>297</v>
      </c>
      <c r="H136" s="48"/>
      <c r="I136" s="108"/>
    </row>
    <row r="137" spans="2:15" ht="16.8" thickBot="1">
      <c r="B137">
        <f t="shared" ca="1" si="58"/>
        <v>0.2555069228279202</v>
      </c>
      <c r="C137" s="50"/>
      <c r="D137" s="64">
        <v>13</v>
      </c>
      <c r="E137" s="32" t="s">
        <v>10</v>
      </c>
      <c r="F137" s="38" t="s">
        <v>204</v>
      </c>
      <c r="G137" s="38" t="s">
        <v>294</v>
      </c>
      <c r="H137" s="39" t="s">
        <v>295</v>
      </c>
      <c r="I137" s="108"/>
    </row>
    <row r="138" spans="2:15" ht="13.8" thickBot="1">
      <c r="C138" s="45">
        <f t="shared" ref="C138" si="69">C139+1000</f>
        <v>1000</v>
      </c>
      <c r="D138" s="65"/>
      <c r="E138" s="31" t="s">
        <v>298</v>
      </c>
      <c r="F138" s="40"/>
      <c r="G138" s="40" t="s">
        <v>301</v>
      </c>
      <c r="H138" s="48"/>
      <c r="I138" s="108"/>
    </row>
    <row r="139" spans="2:15" ht="16.8" thickBot="1">
      <c r="B139">
        <f t="shared" ca="1" si="58"/>
        <v>1.1356917553597912E-2</v>
      </c>
      <c r="C139" s="50"/>
      <c r="D139" s="64">
        <v>14</v>
      </c>
      <c r="E139" s="32" t="s">
        <v>229</v>
      </c>
      <c r="F139" s="38" t="s">
        <v>299</v>
      </c>
      <c r="G139" s="38" t="s">
        <v>300</v>
      </c>
      <c r="H139" s="39"/>
      <c r="I139" s="108"/>
    </row>
    <row r="140" spans="2:15" ht="13.8" thickBot="1">
      <c r="C140" s="45">
        <f t="shared" ref="C140" si="70">C141+1000</f>
        <v>1000</v>
      </c>
      <c r="D140" s="65"/>
      <c r="E140" s="31" t="s">
        <v>302</v>
      </c>
      <c r="F140" s="40"/>
      <c r="G140" s="40"/>
      <c r="H140" s="48" t="s">
        <v>301</v>
      </c>
      <c r="I140" s="108"/>
    </row>
    <row r="141" spans="2:15" ht="16.8" thickBot="1">
      <c r="B141">
        <f t="shared" ca="1" si="58"/>
        <v>2.512953052480027E-2</v>
      </c>
      <c r="C141" s="50"/>
      <c r="D141" s="64">
        <v>15</v>
      </c>
      <c r="E141" s="32" t="s">
        <v>303</v>
      </c>
      <c r="F141" s="38" t="s">
        <v>304</v>
      </c>
      <c r="G141" s="38" t="s">
        <v>289</v>
      </c>
      <c r="H141" s="39" t="s">
        <v>300</v>
      </c>
      <c r="I141" s="108"/>
    </row>
    <row r="142" spans="2:15" ht="13.8" thickBot="1">
      <c r="C142" s="45">
        <f t="shared" ref="C142" si="71">C143+1000</f>
        <v>1000</v>
      </c>
      <c r="D142" s="65"/>
      <c r="E142" s="31" t="s">
        <v>305</v>
      </c>
      <c r="F142" s="40"/>
      <c r="G142" s="40"/>
      <c r="H142" s="48"/>
      <c r="I142" s="108"/>
    </row>
    <row r="143" spans="2:15" ht="16.8" thickBot="1">
      <c r="B143">
        <f t="shared" ca="1" si="58"/>
        <v>0.83265757927948869</v>
      </c>
      <c r="C143" s="50"/>
      <c r="D143" s="64">
        <v>16</v>
      </c>
      <c r="E143" s="32" t="s">
        <v>306</v>
      </c>
      <c r="F143" s="38" t="s">
        <v>307</v>
      </c>
      <c r="G143" s="38" t="s">
        <v>308</v>
      </c>
      <c r="H143" s="39"/>
      <c r="I143" s="108"/>
    </row>
    <row r="144" spans="2:15" ht="13.8" thickBot="1">
      <c r="C144" s="45">
        <f t="shared" ref="C144" si="72">C145+1000</f>
        <v>1000</v>
      </c>
      <c r="D144" s="65"/>
      <c r="E144" s="31" t="s">
        <v>309</v>
      </c>
      <c r="F144" s="40" t="s">
        <v>310</v>
      </c>
      <c r="G144" s="40"/>
      <c r="H144" s="48"/>
      <c r="I144" s="108"/>
    </row>
    <row r="145" spans="2:9" ht="16.8" thickBot="1">
      <c r="B145">
        <f t="shared" ca="1" si="58"/>
        <v>0.78260323066826776</v>
      </c>
      <c r="C145" s="50"/>
      <c r="D145" s="64">
        <v>17</v>
      </c>
      <c r="E145" s="32" t="s">
        <v>2</v>
      </c>
      <c r="F145" s="38" t="s">
        <v>311</v>
      </c>
      <c r="G145" s="38" t="s">
        <v>312</v>
      </c>
      <c r="H145" s="39" t="s">
        <v>313</v>
      </c>
      <c r="I145" s="108"/>
    </row>
    <row r="146" spans="2:9" ht="13.8" thickBot="1">
      <c r="C146" s="45">
        <f t="shared" ref="C146" si="73">C147+1000</f>
        <v>1000</v>
      </c>
      <c r="D146" s="65"/>
      <c r="E146" s="31" t="s">
        <v>314</v>
      </c>
      <c r="F146" s="40"/>
      <c r="G146" s="40" t="s">
        <v>317</v>
      </c>
      <c r="H146" s="48"/>
      <c r="I146" s="108"/>
    </row>
    <row r="147" spans="2:9" ht="16.8" thickBot="1">
      <c r="B147">
        <f t="shared" ca="1" si="58"/>
        <v>0.80447845861646783</v>
      </c>
      <c r="C147" s="50"/>
      <c r="D147" s="64">
        <v>18</v>
      </c>
      <c r="E147" s="32" t="s">
        <v>315</v>
      </c>
      <c r="F147" s="38" t="s">
        <v>316</v>
      </c>
      <c r="G147" s="38" t="s">
        <v>69</v>
      </c>
      <c r="H147" s="39"/>
      <c r="I147" s="108"/>
    </row>
    <row r="148" spans="2:9" ht="13.8" thickBot="1">
      <c r="C148" s="45">
        <f t="shared" ref="C148:C150" si="74">C149+1000</f>
        <v>1000</v>
      </c>
      <c r="D148" s="65"/>
      <c r="E148" s="31" t="s">
        <v>318</v>
      </c>
      <c r="F148" s="40"/>
      <c r="G148" s="40"/>
      <c r="H148" s="48"/>
      <c r="I148" s="108"/>
    </row>
    <row r="149" spans="2:9" ht="16.8" thickBot="1">
      <c r="B149">
        <f t="shared" ca="1" si="58"/>
        <v>4.6089561131723022E-2</v>
      </c>
      <c r="C149" s="50"/>
      <c r="D149" s="64">
        <v>19</v>
      </c>
      <c r="E149" s="32" t="s">
        <v>319</v>
      </c>
      <c r="F149" s="38" t="s">
        <v>320</v>
      </c>
      <c r="G149" s="38" t="s">
        <v>307</v>
      </c>
      <c r="H149" s="39" t="s">
        <v>321</v>
      </c>
      <c r="I149" s="108"/>
    </row>
    <row r="150" spans="2:9" ht="13.8" thickBot="1">
      <c r="C150" s="45">
        <f t="shared" si="74"/>
        <v>1000</v>
      </c>
      <c r="D150" s="65"/>
      <c r="E150" s="31"/>
      <c r="F150" s="40" t="s">
        <v>325</v>
      </c>
      <c r="G150" s="40"/>
      <c r="H150" s="48"/>
      <c r="I150" s="108"/>
    </row>
    <row r="151" spans="2:9" ht="16.8" thickBot="1">
      <c r="B151">
        <f t="shared" ca="1" si="58"/>
        <v>0.29820061418536603</v>
      </c>
      <c r="C151" s="50"/>
      <c r="D151" s="64">
        <v>20</v>
      </c>
      <c r="E151" s="32" t="s">
        <v>322</v>
      </c>
      <c r="F151" s="38" t="s">
        <v>323</v>
      </c>
      <c r="G151" s="38" t="s">
        <v>324</v>
      </c>
      <c r="H151" s="39"/>
      <c r="I151" s="108"/>
    </row>
    <row r="152" spans="2:9" ht="13.8" thickBot="1">
      <c r="C152" s="45">
        <f t="shared" ref="C152" si="75">C153+1000</f>
        <v>1000</v>
      </c>
      <c r="D152" s="65"/>
      <c r="E152" s="31" t="s">
        <v>326</v>
      </c>
      <c r="F152" s="40" t="s">
        <v>328</v>
      </c>
      <c r="G152" s="40"/>
      <c r="H152" s="48"/>
      <c r="I152" s="108"/>
    </row>
    <row r="153" spans="2:9" ht="16.8" thickBot="1">
      <c r="B153">
        <f t="shared" ca="1" si="58"/>
        <v>0.54721460896578311</v>
      </c>
      <c r="C153" s="50"/>
      <c r="D153" s="64">
        <v>21</v>
      </c>
      <c r="E153" s="32" t="s">
        <v>327</v>
      </c>
      <c r="F153" s="38" t="s">
        <v>329</v>
      </c>
      <c r="G153" s="38" t="s">
        <v>75</v>
      </c>
      <c r="H153" s="39" t="s">
        <v>330</v>
      </c>
      <c r="I153" s="108"/>
    </row>
    <row r="154" spans="2:9" ht="13.8" thickBot="1">
      <c r="C154" s="45">
        <f t="shared" ref="C154" si="76">C155+1000</f>
        <v>1000</v>
      </c>
      <c r="D154" s="65"/>
      <c r="E154" s="31" t="s">
        <v>331</v>
      </c>
      <c r="F154" s="40"/>
      <c r="G154" s="40"/>
      <c r="H154" s="48"/>
      <c r="I154" s="108"/>
    </row>
    <row r="155" spans="2:9" ht="16.8" thickBot="1">
      <c r="B155">
        <f t="shared" ca="1" si="58"/>
        <v>0.44244749430459673</v>
      </c>
      <c r="C155" s="50"/>
      <c r="D155" s="64">
        <v>22</v>
      </c>
      <c r="E155" s="32" t="s">
        <v>332</v>
      </c>
      <c r="F155" s="38" t="s">
        <v>333</v>
      </c>
      <c r="G155" s="38" t="s">
        <v>334</v>
      </c>
      <c r="H155" s="39"/>
      <c r="I155" s="108"/>
    </row>
    <row r="156" spans="2:9" ht="13.8" thickBot="1">
      <c r="C156" s="45">
        <f t="shared" ref="C156" si="77">C157+1000</f>
        <v>1000</v>
      </c>
      <c r="D156" s="65"/>
      <c r="E156" s="31" t="s">
        <v>335</v>
      </c>
      <c r="F156" s="40" t="s">
        <v>336</v>
      </c>
      <c r="G156" s="40"/>
      <c r="H156" s="48"/>
      <c r="I156" s="108"/>
    </row>
    <row r="157" spans="2:9" ht="16.8" thickBot="1">
      <c r="B157">
        <f ca="1">RAND()</f>
        <v>0.70715620492914755</v>
      </c>
      <c r="C157" s="50"/>
      <c r="D157" s="64">
        <v>23</v>
      </c>
      <c r="E157" s="32" t="s">
        <v>25</v>
      </c>
      <c r="F157" s="38" t="s">
        <v>24</v>
      </c>
      <c r="G157" s="38" t="s">
        <v>333</v>
      </c>
      <c r="H157" s="39" t="s">
        <v>337</v>
      </c>
      <c r="I157" s="108"/>
    </row>
    <row r="158" spans="2:9" ht="13.8" thickBot="1">
      <c r="C158" s="45">
        <f t="shared" ref="C158" si="78">C159+1000</f>
        <v>1000</v>
      </c>
      <c r="D158" s="65"/>
      <c r="E158" s="31" t="s">
        <v>338</v>
      </c>
      <c r="F158" s="40" t="s">
        <v>340</v>
      </c>
      <c r="G158" s="40"/>
      <c r="H158" s="48"/>
      <c r="I158" s="108"/>
    </row>
    <row r="159" spans="2:9" ht="16.8" thickBot="1">
      <c r="B159">
        <f t="shared" ref="B159:B183" ca="1" si="79">RAND()</f>
        <v>0.52487154106232103</v>
      </c>
      <c r="C159" s="50"/>
      <c r="D159" s="76">
        <v>24</v>
      </c>
      <c r="E159" s="33" t="s">
        <v>339</v>
      </c>
      <c r="F159" s="43" t="s">
        <v>15</v>
      </c>
      <c r="G159" s="43" t="s">
        <v>59</v>
      </c>
      <c r="H159" s="44" t="s">
        <v>341</v>
      </c>
      <c r="I159" s="109"/>
    </row>
    <row r="160" spans="2:9" ht="13.8" thickBot="1">
      <c r="C160" s="45">
        <f t="shared" ref="C160" si="80">C161+1000</f>
        <v>1000</v>
      </c>
      <c r="D160" s="74"/>
      <c r="E160" s="69"/>
      <c r="F160" s="68" t="s">
        <v>345</v>
      </c>
      <c r="G160" s="68"/>
      <c r="H160" s="75"/>
      <c r="I160" s="110" t="s">
        <v>410</v>
      </c>
    </row>
    <row r="161" spans="2:9" ht="16.8" thickBot="1">
      <c r="B161">
        <f t="shared" ca="1" si="79"/>
        <v>0.38142532705672449</v>
      </c>
      <c r="C161" s="50"/>
      <c r="D161" s="64">
        <v>25</v>
      </c>
      <c r="E161" s="32" t="s">
        <v>342</v>
      </c>
      <c r="F161" s="38" t="s">
        <v>343</v>
      </c>
      <c r="G161" s="38" t="s">
        <v>344</v>
      </c>
      <c r="H161" s="39"/>
      <c r="I161" s="111"/>
    </row>
    <row r="162" spans="2:9" ht="13.8" thickBot="1">
      <c r="C162" s="45">
        <f t="shared" ref="C162" si="81">C163+1000</f>
        <v>1000</v>
      </c>
      <c r="D162" s="65"/>
      <c r="E162" s="31" t="s">
        <v>346</v>
      </c>
      <c r="F162" s="40"/>
      <c r="G162" s="40" t="s">
        <v>349</v>
      </c>
      <c r="H162" s="48"/>
      <c r="I162" s="111"/>
    </row>
    <row r="163" spans="2:9" ht="16.8" thickBot="1">
      <c r="B163">
        <f t="shared" ca="1" si="79"/>
        <v>8.3512774638977216E-2</v>
      </c>
      <c r="C163" s="50"/>
      <c r="D163" s="64">
        <v>26</v>
      </c>
      <c r="E163" s="32" t="s">
        <v>17</v>
      </c>
      <c r="F163" s="38" t="s">
        <v>347</v>
      </c>
      <c r="G163" s="38" t="s">
        <v>348</v>
      </c>
      <c r="H163" s="39"/>
      <c r="I163" s="111"/>
    </row>
    <row r="164" spans="2:9" ht="13.8" thickBot="1">
      <c r="C164" s="45">
        <f t="shared" ref="C164" si="82">C165+1000</f>
        <v>1000</v>
      </c>
      <c r="D164" s="65"/>
      <c r="E164" s="31" t="s">
        <v>350</v>
      </c>
      <c r="F164" s="40" t="s">
        <v>352</v>
      </c>
      <c r="G164" s="40"/>
      <c r="H164" s="48"/>
      <c r="I164" s="111"/>
    </row>
    <row r="165" spans="2:9" ht="16.8" thickBot="1">
      <c r="B165">
        <f t="shared" ca="1" si="79"/>
        <v>0.85453357233769367</v>
      </c>
      <c r="C165" s="50"/>
      <c r="D165" s="64">
        <v>27</v>
      </c>
      <c r="E165" s="32" t="s">
        <v>74</v>
      </c>
      <c r="F165" s="38" t="s">
        <v>351</v>
      </c>
      <c r="G165" s="38" t="s">
        <v>353</v>
      </c>
      <c r="H165" s="39" t="s">
        <v>354</v>
      </c>
      <c r="I165" s="111"/>
    </row>
    <row r="166" spans="2:9" ht="13.8" thickBot="1">
      <c r="C166" s="45">
        <f t="shared" ref="C166" si="83">C167+1000</f>
        <v>1000</v>
      </c>
      <c r="D166" s="65"/>
      <c r="E166" s="31"/>
      <c r="F166" s="40" t="s">
        <v>356</v>
      </c>
      <c r="G166" s="40" t="s">
        <v>357</v>
      </c>
      <c r="H166" s="48"/>
      <c r="I166" s="111"/>
    </row>
    <row r="167" spans="2:9" ht="16.8" thickBot="1">
      <c r="B167">
        <f t="shared" ca="1" si="79"/>
        <v>0.89882964150128242</v>
      </c>
      <c r="C167" s="50"/>
      <c r="D167" s="64">
        <v>28</v>
      </c>
      <c r="E167" s="32" t="s">
        <v>358</v>
      </c>
      <c r="F167" s="38" t="s">
        <v>355</v>
      </c>
      <c r="G167" s="38" t="s">
        <v>273</v>
      </c>
      <c r="H167" s="39"/>
      <c r="I167" s="111"/>
    </row>
    <row r="168" spans="2:9" ht="13.8" thickBot="1">
      <c r="C168" s="45">
        <f t="shared" ref="C168:C170" si="84">C169+1000</f>
        <v>1000</v>
      </c>
      <c r="D168" s="65"/>
      <c r="E168" s="31"/>
      <c r="F168" s="40"/>
      <c r="G168" s="40" t="s">
        <v>361</v>
      </c>
      <c r="H168" s="48"/>
      <c r="I168" s="111"/>
    </row>
    <row r="169" spans="2:9" ht="16.8" thickBot="1">
      <c r="B169">
        <f t="shared" ca="1" si="79"/>
        <v>2.5418559874025193E-2</v>
      </c>
      <c r="C169" s="50"/>
      <c r="D169" s="64">
        <v>29</v>
      </c>
      <c r="E169" s="32" t="s">
        <v>396</v>
      </c>
      <c r="F169" s="38" t="s">
        <v>359</v>
      </c>
      <c r="G169" s="38" t="s">
        <v>66</v>
      </c>
      <c r="H169" s="39" t="s">
        <v>360</v>
      </c>
      <c r="I169" s="111"/>
    </row>
    <row r="170" spans="2:9" ht="13.8" thickBot="1">
      <c r="C170" s="45">
        <f t="shared" si="84"/>
        <v>1000</v>
      </c>
      <c r="D170" s="65"/>
      <c r="E170" s="31" t="s">
        <v>362</v>
      </c>
      <c r="F170" s="40"/>
      <c r="G170" s="40" t="s">
        <v>366</v>
      </c>
      <c r="H170" s="48"/>
      <c r="I170" s="111"/>
    </row>
    <row r="171" spans="2:9" ht="16.8" thickBot="1">
      <c r="B171">
        <f t="shared" ca="1" si="79"/>
        <v>0.88563170704859606</v>
      </c>
      <c r="C171" s="50"/>
      <c r="D171" s="64">
        <v>30</v>
      </c>
      <c r="E171" s="32" t="s">
        <v>306</v>
      </c>
      <c r="F171" s="38" t="s">
        <v>363</v>
      </c>
      <c r="G171" s="38" t="s">
        <v>364</v>
      </c>
      <c r="H171" s="39" t="s">
        <v>365</v>
      </c>
      <c r="I171" s="111"/>
    </row>
    <row r="172" spans="2:9" ht="13.8" thickBot="1">
      <c r="C172" s="45">
        <f t="shared" ref="C172" si="85">C173+1000</f>
        <v>1000</v>
      </c>
      <c r="D172" s="65"/>
      <c r="E172" s="31" t="s">
        <v>367</v>
      </c>
      <c r="F172" s="40" t="s">
        <v>369</v>
      </c>
      <c r="G172" s="40"/>
      <c r="H172" s="48"/>
      <c r="I172" s="111"/>
    </row>
    <row r="173" spans="2:9" ht="16.8" thickBot="1">
      <c r="B173">
        <f t="shared" ca="1" si="79"/>
        <v>0.39385319459812307</v>
      </c>
      <c r="C173" s="50"/>
      <c r="D173" s="64">
        <v>31</v>
      </c>
      <c r="E173" s="32" t="s">
        <v>368</v>
      </c>
      <c r="F173" s="38" t="s">
        <v>370</v>
      </c>
      <c r="G173" s="38" t="s">
        <v>371</v>
      </c>
      <c r="H173" s="39" t="s">
        <v>372</v>
      </c>
      <c r="I173" s="111"/>
    </row>
    <row r="174" spans="2:9" ht="13.8" thickBot="1">
      <c r="C174" s="45">
        <f t="shared" ref="C174" si="86">C175+1000</f>
        <v>1000</v>
      </c>
      <c r="D174" s="65"/>
      <c r="E174" s="31" t="s">
        <v>373</v>
      </c>
      <c r="F174" s="40"/>
      <c r="G174" s="40" t="s">
        <v>375</v>
      </c>
      <c r="H174" s="48"/>
      <c r="I174" s="111"/>
    </row>
    <row r="175" spans="2:9" ht="16.8" thickBot="1">
      <c r="B175">
        <f t="shared" ca="1" si="79"/>
        <v>0.50398591935891091</v>
      </c>
      <c r="C175" s="50"/>
      <c r="D175" s="64">
        <v>32</v>
      </c>
      <c r="E175" s="32" t="s">
        <v>16</v>
      </c>
      <c r="F175" s="38" t="s">
        <v>374</v>
      </c>
      <c r="G175" s="38" t="s">
        <v>74</v>
      </c>
      <c r="H175" s="39"/>
      <c r="I175" s="111"/>
    </row>
    <row r="176" spans="2:9" ht="13.8" thickBot="1">
      <c r="C176" s="45">
        <f t="shared" ref="C176" si="87">C177+1000</f>
        <v>1000</v>
      </c>
      <c r="D176" s="65"/>
      <c r="E176" s="31" t="s">
        <v>376</v>
      </c>
      <c r="F176" s="40" t="s">
        <v>377</v>
      </c>
      <c r="G176" s="40"/>
      <c r="H176" s="48" t="s">
        <v>274</v>
      </c>
      <c r="I176" s="111"/>
    </row>
    <row r="177" spans="2:9" ht="16.8" thickBot="1">
      <c r="B177">
        <f t="shared" ca="1" si="79"/>
        <v>0.18560619444504733</v>
      </c>
      <c r="C177" s="50"/>
      <c r="D177" s="64">
        <v>33</v>
      </c>
      <c r="E177" s="32" t="s">
        <v>74</v>
      </c>
      <c r="F177" s="38" t="s">
        <v>66</v>
      </c>
      <c r="G177" s="38" t="s">
        <v>374</v>
      </c>
      <c r="H177" s="39" t="s">
        <v>275</v>
      </c>
      <c r="I177" s="111"/>
    </row>
    <row r="178" spans="2:9" ht="13.8" thickBot="1">
      <c r="C178" s="45">
        <f t="shared" ref="C178" si="88">C179+1000</f>
        <v>1000</v>
      </c>
      <c r="D178" s="65"/>
      <c r="E178" s="31" t="s">
        <v>378</v>
      </c>
      <c r="F178" s="40"/>
      <c r="G178" s="40" t="s">
        <v>380</v>
      </c>
      <c r="H178" s="48"/>
      <c r="I178" s="111"/>
    </row>
    <row r="179" spans="2:9" ht="16.8" thickBot="1">
      <c r="B179">
        <f t="shared" ca="1" si="79"/>
        <v>0.46594289517740717</v>
      </c>
      <c r="C179" s="50"/>
      <c r="D179" s="64">
        <v>34</v>
      </c>
      <c r="E179" s="32" t="s">
        <v>6</v>
      </c>
      <c r="F179" s="38" t="s">
        <v>379</v>
      </c>
      <c r="G179" s="38" t="s">
        <v>7</v>
      </c>
      <c r="H179" s="39" t="s">
        <v>381</v>
      </c>
      <c r="I179" s="111"/>
    </row>
    <row r="180" spans="2:9" ht="13.8" thickBot="1">
      <c r="C180" s="45">
        <f t="shared" ref="C180" si="89">C181+1000</f>
        <v>1000</v>
      </c>
      <c r="D180" s="65"/>
      <c r="E180" s="31" t="s">
        <v>382</v>
      </c>
      <c r="F180" s="40" t="s">
        <v>383</v>
      </c>
      <c r="G180" s="40"/>
      <c r="H180" s="48"/>
      <c r="I180" s="111"/>
    </row>
    <row r="181" spans="2:9" ht="16.8" thickBot="1">
      <c r="B181">
        <f t="shared" ca="1" si="79"/>
        <v>0.56635268688646556</v>
      </c>
      <c r="C181" s="50"/>
      <c r="D181" s="64">
        <v>35</v>
      </c>
      <c r="E181" s="32" t="s">
        <v>2</v>
      </c>
      <c r="F181" s="38" t="s">
        <v>384</v>
      </c>
      <c r="G181" s="38" t="s">
        <v>385</v>
      </c>
      <c r="H181" s="39" t="s">
        <v>386</v>
      </c>
      <c r="I181" s="111"/>
    </row>
    <row r="182" spans="2:9" ht="13.8" thickBot="1">
      <c r="C182" s="45">
        <f t="shared" ref="C182" si="90">C183+1000</f>
        <v>1000</v>
      </c>
      <c r="D182" s="65"/>
      <c r="E182" s="31" t="s">
        <v>387</v>
      </c>
      <c r="F182" s="40" t="s">
        <v>268</v>
      </c>
      <c r="G182" s="40"/>
      <c r="H182" s="48"/>
      <c r="I182" s="111"/>
    </row>
    <row r="183" spans="2:9" ht="16.8" thickBot="1">
      <c r="B183">
        <f t="shared" ca="1" si="79"/>
        <v>0.18322771577895658</v>
      </c>
      <c r="C183" s="50"/>
      <c r="D183" s="66">
        <v>36</v>
      </c>
      <c r="E183" s="52" t="s">
        <v>16</v>
      </c>
      <c r="F183" s="53" t="s">
        <v>269</v>
      </c>
      <c r="G183" s="53" t="s">
        <v>54</v>
      </c>
      <c r="H183" s="54" t="s">
        <v>388</v>
      </c>
      <c r="I183" s="112"/>
    </row>
  </sheetData>
  <sheetProtection sheet="1" objects="1" scenarios="1" selectLockedCells="1"/>
  <mergeCells count="9">
    <mergeCell ref="I112:I133"/>
    <mergeCell ref="I134:I159"/>
    <mergeCell ref="I160:I183"/>
    <mergeCell ref="K2:O8"/>
    <mergeCell ref="I2:I27"/>
    <mergeCell ref="I28:I51"/>
    <mergeCell ref="I52:I77"/>
    <mergeCell ref="I78:I111"/>
    <mergeCell ref="K10:O2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B1:P40"/>
  <sheetViews>
    <sheetView view="pageBreakPreview" zoomScale="60" zoomScaleNormal="60" workbookViewId="0">
      <selection activeCell="K6" sqref="K6"/>
    </sheetView>
  </sheetViews>
  <sheetFormatPr defaultRowHeight="13.2"/>
  <cols>
    <col min="1" max="1" width="1.6640625" customWidth="1"/>
    <col min="2" max="2" width="12.88671875" customWidth="1"/>
    <col min="3" max="3" width="6.109375" customWidth="1"/>
    <col min="4" max="4" width="12.88671875" customWidth="1"/>
    <col min="5" max="5" width="6.109375" customWidth="1"/>
    <col min="6" max="6" width="12.88671875" customWidth="1"/>
    <col min="7" max="7" width="6.109375" customWidth="1"/>
    <col min="8" max="8" width="12.88671875" customWidth="1"/>
    <col min="9" max="9" width="6.109375" customWidth="1"/>
    <col min="10" max="10" width="12.88671875" customWidth="1"/>
    <col min="11" max="11" width="6.109375" customWidth="1"/>
    <col min="12" max="12" width="12.88671875" customWidth="1"/>
    <col min="13" max="13" width="6.109375" customWidth="1"/>
    <col min="14" max="14" width="12.88671875" customWidth="1"/>
    <col min="15" max="15" width="6.109375" customWidth="1"/>
  </cols>
  <sheetData>
    <row r="1" spans="2:16" ht="5.4" customHeight="1"/>
    <row r="2" spans="2:16" ht="26.4" customHeight="1">
      <c r="B2" s="3" t="s">
        <v>411</v>
      </c>
      <c r="C2" s="3"/>
      <c r="D2" s="3" t="s">
        <v>412</v>
      </c>
      <c r="E2" s="3"/>
      <c r="F2" s="3" t="s">
        <v>413</v>
      </c>
      <c r="G2" s="3"/>
      <c r="H2" s="3" t="s">
        <v>29</v>
      </c>
      <c r="I2" s="3"/>
      <c r="J2" s="3" t="s">
        <v>414</v>
      </c>
      <c r="K2" s="3"/>
      <c r="L2" s="3" t="s">
        <v>415</v>
      </c>
      <c r="M2" s="3"/>
      <c r="N2" s="78" t="s">
        <v>26</v>
      </c>
      <c r="P2" s="93" t="s">
        <v>432</v>
      </c>
    </row>
    <row r="3" spans="2:16" ht="117" customHeight="1">
      <c r="B3" s="85" t="e">
        <f>IF(C3="",B27,"□")</f>
        <v>#N/A</v>
      </c>
      <c r="C3" s="80" t="e">
        <f>C27</f>
        <v>#N/A</v>
      </c>
      <c r="D3" s="85" t="e">
        <f>IF(E3="",D27,"□")</f>
        <v>#N/A</v>
      </c>
      <c r="E3" s="80" t="e">
        <f>E27</f>
        <v>#N/A</v>
      </c>
      <c r="F3" s="85" t="e">
        <f>IF(G3="",F27,"□")</f>
        <v>#N/A</v>
      </c>
      <c r="G3" s="80" t="e">
        <f>G27</f>
        <v>#N/A</v>
      </c>
      <c r="H3" s="85" t="e">
        <f>IF(I3="",H27,"□")</f>
        <v>#N/A</v>
      </c>
      <c r="I3" s="80" t="e">
        <f>I27</f>
        <v>#N/A</v>
      </c>
      <c r="J3" s="85" t="e">
        <f>IF(K3="",J27,"□")</f>
        <v>#N/A</v>
      </c>
      <c r="K3" s="80" t="e">
        <f>K27</f>
        <v>#N/A</v>
      </c>
      <c r="L3" s="85" t="e">
        <f>IF(M3="",L27,"□")</f>
        <v>#N/A</v>
      </c>
      <c r="M3" s="80" t="e">
        <f>M27</f>
        <v>#N/A</v>
      </c>
      <c r="N3" s="85" t="e">
        <f>IF(O3="",N27,"□")</f>
        <v>#N/A</v>
      </c>
      <c r="O3" s="80" t="e">
        <f>O27</f>
        <v>#N/A</v>
      </c>
      <c r="P3" s="93"/>
    </row>
    <row r="4" spans="2:16" ht="117" customHeight="1">
      <c r="B4" s="86" t="e">
        <f>IF(C4="",B28,"□")</f>
        <v>#N/A</v>
      </c>
      <c r="C4" s="116" t="e">
        <f t="shared" ref="C4:C6" si="0">C28</f>
        <v>#N/A</v>
      </c>
      <c r="D4" s="86" t="e">
        <f>IF(E4="",D28,"□")</f>
        <v>#N/A</v>
      </c>
      <c r="E4" s="116" t="e">
        <f t="shared" ref="E4:G6" si="1">E28</f>
        <v>#N/A</v>
      </c>
      <c r="F4" s="86" t="e">
        <f>IF(G4="",F28,"□")</f>
        <v>#N/A</v>
      </c>
      <c r="G4" s="116" t="e">
        <f t="shared" si="1"/>
        <v>#N/A</v>
      </c>
      <c r="H4" s="86" t="e">
        <f>IF(I4="",H28,"□")</f>
        <v>#N/A</v>
      </c>
      <c r="I4" s="116" t="e">
        <f t="shared" ref="I4:I6" si="2">I28</f>
        <v>#N/A</v>
      </c>
      <c r="J4" s="86" t="e">
        <f>IF(K4="",J28,"□")</f>
        <v>#N/A</v>
      </c>
      <c r="K4" s="116" t="e">
        <f t="shared" ref="K4:K6" si="3">K28</f>
        <v>#N/A</v>
      </c>
      <c r="L4" s="86" t="e">
        <f>IF(M4="",L28,"□")</f>
        <v>#N/A</v>
      </c>
      <c r="M4" s="116" t="e">
        <f>M28</f>
        <v>#N/A</v>
      </c>
      <c r="N4" s="86" t="e">
        <f>IF(O4="",N28,"□")</f>
        <v>#N/A</v>
      </c>
      <c r="O4" s="116" t="e">
        <f>O28</f>
        <v>#N/A</v>
      </c>
      <c r="P4" s="93"/>
    </row>
    <row r="5" spans="2:16" ht="117" customHeight="1">
      <c r="B5" s="86" t="e">
        <f>IF(C5="",B29,"□")</f>
        <v>#N/A</v>
      </c>
      <c r="C5" s="116" t="e">
        <f t="shared" si="0"/>
        <v>#N/A</v>
      </c>
      <c r="D5" s="86" t="e">
        <f>IF(E5="",D29,"□")</f>
        <v>#N/A</v>
      </c>
      <c r="E5" s="116" t="e">
        <f t="shared" si="1"/>
        <v>#N/A</v>
      </c>
      <c r="F5" s="86" t="e">
        <f>IF(G5="",F29,"□")</f>
        <v>#N/A</v>
      </c>
      <c r="G5" s="116" t="e">
        <f t="shared" si="1"/>
        <v>#N/A</v>
      </c>
      <c r="H5" s="86" t="e">
        <f>IF(I5="",H29,"□")</f>
        <v>#N/A</v>
      </c>
      <c r="I5" s="116" t="e">
        <f t="shared" si="2"/>
        <v>#N/A</v>
      </c>
      <c r="J5" s="86" t="e">
        <f>IF(K5="",J29,"□")</f>
        <v>#N/A</v>
      </c>
      <c r="K5" s="116" t="e">
        <f t="shared" si="3"/>
        <v>#N/A</v>
      </c>
      <c r="L5" s="86" t="e">
        <f>IF(M5="",L29,"□")</f>
        <v>#N/A</v>
      </c>
      <c r="M5" s="116" t="e">
        <f>M29</f>
        <v>#N/A</v>
      </c>
      <c r="N5" s="86" t="e">
        <f t="shared" ref="N5:N6" si="4">IF(O5="",N29,"□")</f>
        <v>#N/A</v>
      </c>
      <c r="O5" s="116" t="e">
        <f>O29</f>
        <v>#N/A</v>
      </c>
      <c r="P5" s="94" t="s">
        <v>431</v>
      </c>
    </row>
    <row r="6" spans="2:16" ht="117" customHeight="1">
      <c r="B6" s="86" t="e">
        <f>IF(C6="",B30,"□")</f>
        <v>#N/A</v>
      </c>
      <c r="C6" s="116" t="e">
        <f t="shared" si="0"/>
        <v>#N/A</v>
      </c>
      <c r="D6" s="86" t="e">
        <f>IF(E6="",D30,"□")</f>
        <v>#N/A</v>
      </c>
      <c r="E6" s="116" t="e">
        <f t="shared" si="1"/>
        <v>#N/A</v>
      </c>
      <c r="F6" s="86" t="e">
        <f>IF(G6="",F30,"□")</f>
        <v>#N/A</v>
      </c>
      <c r="G6" s="116" t="e">
        <f t="shared" si="1"/>
        <v>#N/A</v>
      </c>
      <c r="H6" s="86" t="e">
        <f>IF(I6="",H30,"□")</f>
        <v>#N/A</v>
      </c>
      <c r="I6" s="116" t="e">
        <f t="shared" si="2"/>
        <v>#N/A</v>
      </c>
      <c r="J6" s="86" t="e">
        <f>IF(K6="",J30,"□")</f>
        <v>#N/A</v>
      </c>
      <c r="K6" s="116" t="e">
        <f t="shared" si="3"/>
        <v>#N/A</v>
      </c>
      <c r="L6" s="86" t="e">
        <f>IF(M6="",L30,"□")</f>
        <v>#N/A</v>
      </c>
      <c r="M6" s="116" t="e">
        <f>M30</f>
        <v>#N/A</v>
      </c>
      <c r="N6" s="86" t="e">
        <f t="shared" si="4"/>
        <v>#N/A</v>
      </c>
      <c r="O6" s="116" t="e">
        <f>O30</f>
        <v>#N/A</v>
      </c>
      <c r="P6" s="94"/>
    </row>
    <row r="7" spans="2:16" ht="30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2"/>
      <c r="O7" s="11" t="str">
        <f t="shared" ref="O7" si="5">O31</f>
        <v/>
      </c>
      <c r="P7" s="94"/>
    </row>
    <row r="8" spans="2:16" ht="30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2"/>
      <c r="O8" s="11"/>
      <c r="P8" s="94"/>
    </row>
    <row r="9" spans="2:16" ht="5.4" customHeight="1"/>
    <row r="10" spans="2:16" ht="26.4" customHeight="1">
      <c r="B10" s="3" t="s">
        <v>416</v>
      </c>
      <c r="C10" s="3"/>
      <c r="D10" s="3" t="s">
        <v>417</v>
      </c>
      <c r="E10" s="3"/>
      <c r="F10" s="3" t="s">
        <v>418</v>
      </c>
      <c r="G10" s="3"/>
      <c r="H10" s="3" t="s">
        <v>419</v>
      </c>
      <c r="I10" s="3"/>
      <c r="J10" s="3" t="s">
        <v>420</v>
      </c>
      <c r="K10" s="3"/>
      <c r="L10" s="3" t="s">
        <v>421</v>
      </c>
      <c r="M10" s="3"/>
      <c r="N10" s="3" t="s">
        <v>422</v>
      </c>
      <c r="P10" s="93" t="s">
        <v>430</v>
      </c>
    </row>
    <row r="11" spans="2:16" ht="102.6" customHeight="1">
      <c r="B11" s="82" t="e">
        <f t="shared" ref="B11:N14" si="6">B19</f>
        <v>#N/A</v>
      </c>
      <c r="C11" s="79" t="e">
        <f>IF(C27="","",IF((AND(ISTEXT(C27),C28="")),"(   )","(    "))</f>
        <v>#N/A</v>
      </c>
      <c r="D11" s="82" t="e">
        <f t="shared" si="6"/>
        <v>#N/A</v>
      </c>
      <c r="E11" s="79" t="e">
        <f>IF(E27="","",IF((AND(ISTEXT(E27),E28="")),"(   )","(    "))</f>
        <v>#N/A</v>
      </c>
      <c r="F11" s="82" t="e">
        <f t="shared" si="6"/>
        <v>#N/A</v>
      </c>
      <c r="G11" s="79" t="e">
        <f>IF(G27="","",IF((AND(ISTEXT(G27),G28="")),"(   )","(    "))</f>
        <v>#N/A</v>
      </c>
      <c r="H11" s="82" t="e">
        <f t="shared" si="6"/>
        <v>#N/A</v>
      </c>
      <c r="I11" s="79" t="e">
        <f>IF(I27="","",IF((AND(ISTEXT(I27),I28="")),"(   )","(    "))</f>
        <v>#N/A</v>
      </c>
      <c r="J11" s="82" t="e">
        <f t="shared" si="6"/>
        <v>#N/A</v>
      </c>
      <c r="K11" s="79" t="e">
        <f>IF(K27="","",IF((AND(ISTEXT(K27),K28="")),"(   )","(    "))</f>
        <v>#N/A</v>
      </c>
      <c r="L11" s="82" t="e">
        <f t="shared" si="6"/>
        <v>#N/A</v>
      </c>
      <c r="M11" s="79" t="e">
        <f>IF(M27="","",IF((AND(ISTEXT(M27),M28="")),"(   )","(    "))</f>
        <v>#N/A</v>
      </c>
      <c r="N11" s="82" t="e">
        <f t="shared" si="6"/>
        <v>#N/A</v>
      </c>
      <c r="O11" s="79" t="e">
        <f>IF(O27="","",IF((AND(ISTEXT(O27),O28="")),"(   )","(    "))</f>
        <v>#N/A</v>
      </c>
      <c r="P11" s="93"/>
    </row>
    <row r="12" spans="2:16" ht="102.6" customHeight="1">
      <c r="B12" s="82" t="e">
        <f t="shared" si="6"/>
        <v>#N/A</v>
      </c>
      <c r="C12" s="79" t="e">
        <f>IF(C28="","",IF(AND(C27="",ISTEXT(C28),C29=""),"(   )",IF((AND(ISTEXT(C27),ISTEXT(C28),C29="")),"   )",IF((AND(C27="",ISTEXT(C28),ISTEXT(C29))),"(   ",""))))</f>
        <v>#N/A</v>
      </c>
      <c r="D12" s="82" t="e">
        <f t="shared" si="6"/>
        <v>#N/A</v>
      </c>
      <c r="E12" s="79" t="e">
        <f>IF(E28="","",IF(AND(E27="",ISTEXT(E28),E29=""),"(   )",IF((AND(ISTEXT(E27),ISTEXT(E28),E29="")),"   )",IF((AND(E27="",ISTEXT(E28),ISTEXT(E29))),"(   ",""))))</f>
        <v>#N/A</v>
      </c>
      <c r="F12" s="82" t="e">
        <f t="shared" si="6"/>
        <v>#N/A</v>
      </c>
      <c r="G12" s="79" t="e">
        <f>IF(G28="","",IF(AND(G27="",ISTEXT(G28),G29=""),"(   )",IF((AND(ISTEXT(G27),ISTEXT(G28),G29="")),"   )",IF((AND(G27="",ISTEXT(G28),ISTEXT(G29))),"(   ",""))))</f>
        <v>#N/A</v>
      </c>
      <c r="H12" s="82" t="e">
        <f t="shared" si="6"/>
        <v>#N/A</v>
      </c>
      <c r="I12" s="79" t="e">
        <f>IF(I28="","",IF(AND(I27="",ISTEXT(I28),I29=""),"(   )",IF((AND(ISTEXT(I27),ISTEXT(I28),I29="")),"   )",IF((AND(I27="",ISTEXT(I28),ISTEXT(I29))),"(   ",""))))</f>
        <v>#N/A</v>
      </c>
      <c r="J12" s="82" t="e">
        <f t="shared" si="6"/>
        <v>#N/A</v>
      </c>
      <c r="K12" s="79" t="e">
        <f>IF(K28="","",IF(AND(K27="",ISTEXT(K28),K29=""),"(   )",IF((AND(ISTEXT(K27),ISTEXT(K28),K29="")),"   )",IF((AND(K27="",ISTEXT(K28),ISTEXT(K29))),"(   ",""))))</f>
        <v>#N/A</v>
      </c>
      <c r="L12" s="82" t="e">
        <f t="shared" si="6"/>
        <v>#N/A</v>
      </c>
      <c r="M12" s="79" t="e">
        <f>IF(M28="","",IF(AND(M27="",ISTEXT(M28),M29=""),"(   )",IF((AND(ISTEXT(M27),ISTEXT(M28),M29="")),"   )",IF((AND(M27="",ISTEXT(M28),ISTEXT(M29))),"(   ",""))))</f>
        <v>#N/A</v>
      </c>
      <c r="N12" s="82" t="e">
        <f t="shared" si="6"/>
        <v>#N/A</v>
      </c>
      <c r="O12" s="79" t="e">
        <f>IF(O28="","",IF(AND(O27="",ISTEXT(O28),O29=""),"(   )",IF((AND(ISTEXT(O27),ISTEXT(O28),O29="")),"   )",IF((AND(O27="",ISTEXT(O28),ISTEXT(O29))),"(   ",""))))</f>
        <v>#N/A</v>
      </c>
      <c r="P12" s="93"/>
    </row>
    <row r="13" spans="2:16" ht="102.6" customHeight="1">
      <c r="B13" s="82" t="e">
        <f t="shared" si="6"/>
        <v>#N/A</v>
      </c>
      <c r="C13" s="79" t="e">
        <f t="shared" ref="C13:C14" si="7">IF(C29="","",IF(AND(C28="",ISTEXT(C29),C30=""),"(   )",IF((AND(ISTEXT(C28),ISTEXT(C29),C30="")),"   )",IF((AND(C28="",ISTEXT(C29),ISTEXT(C30))),"(   ",""))))</f>
        <v>#N/A</v>
      </c>
      <c r="D13" s="82" t="e">
        <f t="shared" si="6"/>
        <v>#N/A</v>
      </c>
      <c r="E13" s="79" t="e">
        <f t="shared" ref="E13:E14" si="8">IF(E29="","",IF(AND(E28="",ISTEXT(E29),E30=""),"(   )",IF((AND(ISTEXT(E28),ISTEXT(E29),E30="")),"   )",IF((AND(E28="",ISTEXT(E29),ISTEXT(E30))),"(   ",""))))</f>
        <v>#N/A</v>
      </c>
      <c r="F13" s="82" t="e">
        <f t="shared" si="6"/>
        <v>#N/A</v>
      </c>
      <c r="G13" s="79" t="e">
        <f t="shared" ref="G13:G14" si="9">IF(G29="","",IF(AND(G28="",ISTEXT(G29),G30=""),"(   )",IF((AND(ISTEXT(G28),ISTEXT(G29),G30="")),"   )",IF((AND(G28="",ISTEXT(G29),ISTEXT(G30))),"(   ",""))))</f>
        <v>#N/A</v>
      </c>
      <c r="H13" s="82" t="e">
        <f t="shared" si="6"/>
        <v>#N/A</v>
      </c>
      <c r="I13" s="79" t="e">
        <f t="shared" ref="I13:I14" si="10">IF(I29="","",IF(AND(I28="",ISTEXT(I29),I30=""),"(   )",IF((AND(ISTEXT(I28),ISTEXT(I29),I30="")),"   )",IF((AND(I28="",ISTEXT(I29),ISTEXT(I30))),"(   ",""))))</f>
        <v>#N/A</v>
      </c>
      <c r="J13" s="82" t="e">
        <f t="shared" si="6"/>
        <v>#N/A</v>
      </c>
      <c r="K13" s="79" t="e">
        <f t="shared" ref="K13:K14" si="11">IF(K29="","",IF(AND(K28="",ISTEXT(K29),K30=""),"(   )",IF((AND(ISTEXT(K28),ISTEXT(K29),K30="")),"   )",IF((AND(K28="",ISTEXT(K29),ISTEXT(K30))),"(   ",""))))</f>
        <v>#N/A</v>
      </c>
      <c r="L13" s="82" t="e">
        <f t="shared" si="6"/>
        <v>#N/A</v>
      </c>
      <c r="M13" s="79" t="e">
        <f t="shared" ref="M13:O14" si="12">IF(M29="","",IF(AND(M28="",ISTEXT(M29),M30=""),"(   )",IF((AND(ISTEXT(M28),ISTEXT(M29),M30="")),"   )",IF((AND(M28="",ISTEXT(M29),ISTEXT(M30))),"(   ",""))))</f>
        <v>#N/A</v>
      </c>
      <c r="N13" s="82" t="e">
        <f t="shared" si="6"/>
        <v>#N/A</v>
      </c>
      <c r="O13" s="79" t="e">
        <f t="shared" si="12"/>
        <v>#N/A</v>
      </c>
      <c r="P13" s="94" t="s">
        <v>431</v>
      </c>
    </row>
    <row r="14" spans="2:16" ht="102.6" customHeight="1">
      <c r="B14" s="82" t="e">
        <f t="shared" si="6"/>
        <v>#N/A</v>
      </c>
      <c r="C14" s="79" t="e">
        <f t="shared" si="7"/>
        <v>#N/A</v>
      </c>
      <c r="D14" s="82" t="e">
        <f t="shared" si="6"/>
        <v>#N/A</v>
      </c>
      <c r="E14" s="79" t="e">
        <f t="shared" si="8"/>
        <v>#N/A</v>
      </c>
      <c r="F14" s="82" t="e">
        <f t="shared" si="6"/>
        <v>#N/A</v>
      </c>
      <c r="G14" s="79" t="e">
        <f t="shared" si="9"/>
        <v>#N/A</v>
      </c>
      <c r="H14" s="82" t="e">
        <f t="shared" si="6"/>
        <v>#N/A</v>
      </c>
      <c r="I14" s="79" t="e">
        <f t="shared" si="10"/>
        <v>#N/A</v>
      </c>
      <c r="J14" s="82" t="e">
        <f t="shared" si="6"/>
        <v>#N/A</v>
      </c>
      <c r="K14" s="79" t="e">
        <f t="shared" si="11"/>
        <v>#N/A</v>
      </c>
      <c r="L14" s="82" t="e">
        <f t="shared" si="6"/>
        <v>#N/A</v>
      </c>
      <c r="M14" s="79" t="e">
        <f t="shared" si="12"/>
        <v>#N/A</v>
      </c>
      <c r="N14" s="82" t="e">
        <f t="shared" si="6"/>
        <v>#N/A</v>
      </c>
      <c r="O14" s="79" t="e">
        <f t="shared" si="12"/>
        <v>#N/A</v>
      </c>
      <c r="P14" s="94"/>
    </row>
    <row r="15" spans="2:16" ht="60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2"/>
      <c r="O15" s="11"/>
      <c r="P15" s="94"/>
    </row>
    <row r="16" spans="2:16" ht="60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2"/>
      <c r="O16" s="11"/>
      <c r="P16" s="94"/>
    </row>
    <row r="18" spans="2:16" ht="26.4" customHeight="1">
      <c r="B18" s="3" t="s">
        <v>423</v>
      </c>
      <c r="C18" s="3"/>
      <c r="D18" s="3" t="s">
        <v>424</v>
      </c>
      <c r="E18" s="3"/>
      <c r="F18" s="3" t="s">
        <v>425</v>
      </c>
      <c r="G18" s="3"/>
      <c r="H18" s="3" t="s">
        <v>426</v>
      </c>
      <c r="I18" s="3"/>
      <c r="J18" s="3" t="s">
        <v>427</v>
      </c>
      <c r="K18" s="3"/>
      <c r="L18" s="3" t="s">
        <v>428</v>
      </c>
      <c r="M18" s="3"/>
      <c r="N18" s="3" t="s">
        <v>429</v>
      </c>
      <c r="P18" s="93" t="s">
        <v>430</v>
      </c>
    </row>
    <row r="19" spans="2:16" ht="102.6" customHeight="1">
      <c r="B19" s="83" t="e">
        <f t="shared" ref="B19:O22" si="13">B27</f>
        <v>#N/A</v>
      </c>
      <c r="C19" s="80" t="e">
        <f t="shared" si="13"/>
        <v>#N/A</v>
      </c>
      <c r="D19" s="83" t="e">
        <f t="shared" si="13"/>
        <v>#N/A</v>
      </c>
      <c r="E19" s="80" t="e">
        <f t="shared" si="13"/>
        <v>#N/A</v>
      </c>
      <c r="F19" s="83" t="e">
        <f t="shared" si="13"/>
        <v>#N/A</v>
      </c>
      <c r="G19" s="80" t="e">
        <f t="shared" si="13"/>
        <v>#N/A</v>
      </c>
      <c r="H19" s="83" t="e">
        <f t="shared" si="13"/>
        <v>#N/A</v>
      </c>
      <c r="I19" s="80" t="e">
        <f t="shared" si="13"/>
        <v>#N/A</v>
      </c>
      <c r="J19" s="83" t="e">
        <f t="shared" si="13"/>
        <v>#N/A</v>
      </c>
      <c r="K19" s="80" t="e">
        <f t="shared" si="13"/>
        <v>#N/A</v>
      </c>
      <c r="L19" s="83" t="e">
        <f t="shared" si="13"/>
        <v>#N/A</v>
      </c>
      <c r="M19" s="80" t="e">
        <f t="shared" si="13"/>
        <v>#N/A</v>
      </c>
      <c r="N19" s="83" t="e">
        <f t="shared" si="13"/>
        <v>#N/A</v>
      </c>
      <c r="O19" s="80" t="e">
        <f t="shared" si="13"/>
        <v>#N/A</v>
      </c>
      <c r="P19" s="93"/>
    </row>
    <row r="20" spans="2:16" ht="102.6" customHeight="1">
      <c r="B20" s="84" t="e">
        <f t="shared" si="13"/>
        <v>#N/A</v>
      </c>
      <c r="C20" s="81" t="e">
        <f t="shared" si="13"/>
        <v>#N/A</v>
      </c>
      <c r="D20" s="84" t="e">
        <f t="shared" si="13"/>
        <v>#N/A</v>
      </c>
      <c r="E20" s="81" t="e">
        <f t="shared" si="13"/>
        <v>#N/A</v>
      </c>
      <c r="F20" s="84" t="e">
        <f t="shared" si="13"/>
        <v>#N/A</v>
      </c>
      <c r="G20" s="81" t="e">
        <f t="shared" si="13"/>
        <v>#N/A</v>
      </c>
      <c r="H20" s="84" t="e">
        <f t="shared" si="13"/>
        <v>#N/A</v>
      </c>
      <c r="I20" s="81" t="e">
        <f t="shared" si="13"/>
        <v>#N/A</v>
      </c>
      <c r="J20" s="84" t="e">
        <f t="shared" si="13"/>
        <v>#N/A</v>
      </c>
      <c r="K20" s="81" t="e">
        <f t="shared" si="13"/>
        <v>#N/A</v>
      </c>
      <c r="L20" s="84" t="e">
        <f t="shared" si="13"/>
        <v>#N/A</v>
      </c>
      <c r="M20" s="81" t="e">
        <f t="shared" si="13"/>
        <v>#N/A</v>
      </c>
      <c r="N20" s="84" t="e">
        <f t="shared" si="13"/>
        <v>#N/A</v>
      </c>
      <c r="O20" s="81" t="e">
        <f t="shared" si="13"/>
        <v>#N/A</v>
      </c>
      <c r="P20" s="93"/>
    </row>
    <row r="21" spans="2:16" ht="102.6" customHeight="1">
      <c r="B21" s="84" t="e">
        <f t="shared" si="13"/>
        <v>#N/A</v>
      </c>
      <c r="C21" s="81" t="e">
        <f t="shared" si="13"/>
        <v>#N/A</v>
      </c>
      <c r="D21" s="84" t="e">
        <f t="shared" si="13"/>
        <v>#N/A</v>
      </c>
      <c r="E21" s="81" t="e">
        <f t="shared" si="13"/>
        <v>#N/A</v>
      </c>
      <c r="F21" s="84" t="e">
        <f t="shared" si="13"/>
        <v>#N/A</v>
      </c>
      <c r="G21" s="81" t="e">
        <f t="shared" si="13"/>
        <v>#N/A</v>
      </c>
      <c r="H21" s="84" t="e">
        <f t="shared" si="13"/>
        <v>#N/A</v>
      </c>
      <c r="I21" s="81" t="e">
        <f t="shared" si="13"/>
        <v>#N/A</v>
      </c>
      <c r="J21" s="84" t="e">
        <f t="shared" si="13"/>
        <v>#N/A</v>
      </c>
      <c r="K21" s="81" t="e">
        <f t="shared" si="13"/>
        <v>#N/A</v>
      </c>
      <c r="L21" s="84" t="e">
        <f t="shared" si="13"/>
        <v>#N/A</v>
      </c>
      <c r="M21" s="81" t="e">
        <f t="shared" si="13"/>
        <v>#N/A</v>
      </c>
      <c r="N21" s="84" t="e">
        <f t="shared" si="13"/>
        <v>#N/A</v>
      </c>
      <c r="O21" s="81" t="e">
        <f t="shared" si="13"/>
        <v>#N/A</v>
      </c>
      <c r="P21" s="94" t="s">
        <v>431</v>
      </c>
    </row>
    <row r="22" spans="2:16" ht="102.6" customHeight="1">
      <c r="B22" s="84" t="e">
        <f t="shared" si="13"/>
        <v>#N/A</v>
      </c>
      <c r="C22" s="81" t="e">
        <f t="shared" si="13"/>
        <v>#N/A</v>
      </c>
      <c r="D22" s="84" t="e">
        <f t="shared" si="13"/>
        <v>#N/A</v>
      </c>
      <c r="E22" s="81" t="e">
        <f t="shared" si="13"/>
        <v>#N/A</v>
      </c>
      <c r="F22" s="84" t="e">
        <f t="shared" si="13"/>
        <v>#N/A</v>
      </c>
      <c r="G22" s="81" t="e">
        <f t="shared" si="13"/>
        <v>#N/A</v>
      </c>
      <c r="H22" s="84" t="e">
        <f t="shared" si="13"/>
        <v>#N/A</v>
      </c>
      <c r="I22" s="81" t="e">
        <f t="shared" si="13"/>
        <v>#N/A</v>
      </c>
      <c r="J22" s="84" t="e">
        <f t="shared" si="13"/>
        <v>#N/A</v>
      </c>
      <c r="K22" s="81" t="e">
        <f t="shared" si="13"/>
        <v>#N/A</v>
      </c>
      <c r="L22" s="84" t="e">
        <f t="shared" si="13"/>
        <v>#N/A</v>
      </c>
      <c r="M22" s="81" t="e">
        <f t="shared" si="13"/>
        <v>#N/A</v>
      </c>
      <c r="N22" s="84" t="e">
        <f t="shared" si="13"/>
        <v>#N/A</v>
      </c>
      <c r="O22" s="81" t="e">
        <f t="shared" si="13"/>
        <v>#N/A</v>
      </c>
      <c r="P22" s="94"/>
    </row>
    <row r="23" spans="2:16" ht="60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2"/>
      <c r="O23" s="11"/>
      <c r="P23" s="94"/>
    </row>
    <row r="24" spans="2:16" ht="60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2"/>
      <c r="O24" s="11"/>
      <c r="P24" s="94"/>
    </row>
    <row r="26" spans="2:16" ht="26.4" hidden="1" customHeight="1">
      <c r="B26" s="3" t="s">
        <v>423</v>
      </c>
      <c r="C26" s="3"/>
      <c r="D26" s="3" t="s">
        <v>424</v>
      </c>
      <c r="E26" s="3"/>
      <c r="F26" s="3" t="s">
        <v>425</v>
      </c>
      <c r="G26" s="3"/>
      <c r="H26" s="3" t="s">
        <v>426</v>
      </c>
      <c r="I26" s="3"/>
      <c r="J26" s="3" t="s">
        <v>427</v>
      </c>
      <c r="K26" s="3"/>
      <c r="L26" s="3" t="s">
        <v>428</v>
      </c>
      <c r="M26" s="3"/>
      <c r="N26" s="3" t="s">
        <v>429</v>
      </c>
    </row>
    <row r="27" spans="2:16" ht="48" hidden="1" customHeight="1">
      <c r="B27" s="7" t="e">
        <f t="shared" ref="B27:O31" si="14">IF(B35=0,"",B35)</f>
        <v>#N/A</v>
      </c>
      <c r="C27" s="10" t="e">
        <f t="shared" si="14"/>
        <v>#N/A</v>
      </c>
      <c r="D27" s="7" t="e">
        <f t="shared" si="14"/>
        <v>#N/A</v>
      </c>
      <c r="E27" s="10" t="e">
        <f t="shared" si="14"/>
        <v>#N/A</v>
      </c>
      <c r="F27" s="7" t="e">
        <f t="shared" si="14"/>
        <v>#N/A</v>
      </c>
      <c r="G27" s="10" t="e">
        <f t="shared" si="14"/>
        <v>#N/A</v>
      </c>
      <c r="H27" s="7" t="e">
        <f t="shared" si="14"/>
        <v>#N/A</v>
      </c>
      <c r="I27" s="10" t="e">
        <f t="shared" si="14"/>
        <v>#N/A</v>
      </c>
      <c r="J27" s="7" t="e">
        <f t="shared" si="14"/>
        <v>#N/A</v>
      </c>
      <c r="K27" s="10" t="e">
        <f t="shared" si="14"/>
        <v>#N/A</v>
      </c>
      <c r="L27" s="7" t="e">
        <f t="shared" si="14"/>
        <v>#N/A</v>
      </c>
      <c r="M27" s="10" t="e">
        <f t="shared" si="14"/>
        <v>#N/A</v>
      </c>
      <c r="N27" s="7" t="e">
        <f t="shared" si="14"/>
        <v>#N/A</v>
      </c>
      <c r="O27" s="10" t="e">
        <f t="shared" si="14"/>
        <v>#N/A</v>
      </c>
    </row>
    <row r="28" spans="2:16" ht="48" hidden="1" customHeight="1">
      <c r="B28" s="7" t="e">
        <f t="shared" si="14"/>
        <v>#N/A</v>
      </c>
      <c r="C28" s="10" t="e">
        <f t="shared" si="14"/>
        <v>#N/A</v>
      </c>
      <c r="D28" s="7" t="e">
        <f t="shared" si="14"/>
        <v>#N/A</v>
      </c>
      <c r="E28" s="10" t="e">
        <f t="shared" si="14"/>
        <v>#N/A</v>
      </c>
      <c r="F28" s="7" t="e">
        <f t="shared" si="14"/>
        <v>#N/A</v>
      </c>
      <c r="G28" s="10" t="e">
        <f t="shared" si="14"/>
        <v>#N/A</v>
      </c>
      <c r="H28" s="7" t="e">
        <f t="shared" si="14"/>
        <v>#N/A</v>
      </c>
      <c r="I28" s="10" t="e">
        <f t="shared" si="14"/>
        <v>#N/A</v>
      </c>
      <c r="J28" s="7" t="e">
        <f t="shared" si="14"/>
        <v>#N/A</v>
      </c>
      <c r="K28" s="10" t="e">
        <f t="shared" si="14"/>
        <v>#N/A</v>
      </c>
      <c r="L28" s="7" t="e">
        <f t="shared" si="14"/>
        <v>#N/A</v>
      </c>
      <c r="M28" s="10" t="e">
        <f t="shared" si="14"/>
        <v>#N/A</v>
      </c>
      <c r="N28" s="7" t="e">
        <f t="shared" si="14"/>
        <v>#N/A</v>
      </c>
      <c r="O28" s="10" t="e">
        <f t="shared" si="14"/>
        <v>#N/A</v>
      </c>
    </row>
    <row r="29" spans="2:16" ht="48" hidden="1" customHeight="1">
      <c r="B29" s="7" t="e">
        <f t="shared" si="14"/>
        <v>#N/A</v>
      </c>
      <c r="C29" s="10" t="e">
        <f t="shared" si="14"/>
        <v>#N/A</v>
      </c>
      <c r="D29" s="7" t="e">
        <f t="shared" si="14"/>
        <v>#N/A</v>
      </c>
      <c r="E29" s="10" t="e">
        <f t="shared" si="14"/>
        <v>#N/A</v>
      </c>
      <c r="F29" s="7" t="e">
        <f t="shared" si="14"/>
        <v>#N/A</v>
      </c>
      <c r="G29" s="10" t="e">
        <f t="shared" si="14"/>
        <v>#N/A</v>
      </c>
      <c r="H29" s="7" t="e">
        <f t="shared" si="14"/>
        <v>#N/A</v>
      </c>
      <c r="I29" s="10" t="e">
        <f t="shared" si="14"/>
        <v>#N/A</v>
      </c>
      <c r="J29" s="7" t="e">
        <f t="shared" si="14"/>
        <v>#N/A</v>
      </c>
      <c r="K29" s="10" t="e">
        <f t="shared" si="14"/>
        <v>#N/A</v>
      </c>
      <c r="L29" s="7" t="e">
        <f t="shared" si="14"/>
        <v>#N/A</v>
      </c>
      <c r="M29" s="10" t="e">
        <f t="shared" si="14"/>
        <v>#N/A</v>
      </c>
      <c r="N29" s="7" t="e">
        <f t="shared" si="14"/>
        <v>#N/A</v>
      </c>
      <c r="O29" s="10" t="e">
        <f t="shared" si="14"/>
        <v>#N/A</v>
      </c>
    </row>
    <row r="30" spans="2:16" ht="48" hidden="1" customHeight="1">
      <c r="B30" s="7" t="e">
        <f>IF(B38=0,"",B38)</f>
        <v>#N/A</v>
      </c>
      <c r="C30" s="10" t="e">
        <f t="shared" si="14"/>
        <v>#N/A</v>
      </c>
      <c r="D30" s="7" t="e">
        <f>IF(D38=0,"",D38)</f>
        <v>#N/A</v>
      </c>
      <c r="E30" s="10" t="e">
        <f t="shared" si="14"/>
        <v>#N/A</v>
      </c>
      <c r="F30" s="7" t="e">
        <f>IF(F38=0,"",F38)</f>
        <v>#N/A</v>
      </c>
      <c r="G30" s="10" t="e">
        <f t="shared" si="14"/>
        <v>#N/A</v>
      </c>
      <c r="H30" s="7" t="e">
        <f>IF(H38=0,"",H38)</f>
        <v>#N/A</v>
      </c>
      <c r="I30" s="10" t="e">
        <f t="shared" si="14"/>
        <v>#N/A</v>
      </c>
      <c r="J30" s="7" t="e">
        <f>IF(J38=0,"",J38)</f>
        <v>#N/A</v>
      </c>
      <c r="K30" s="10" t="e">
        <f t="shared" si="14"/>
        <v>#N/A</v>
      </c>
      <c r="L30" s="7" t="e">
        <f>IF(L38=0,"",L38)</f>
        <v>#N/A</v>
      </c>
      <c r="M30" s="10" t="e">
        <f t="shared" si="14"/>
        <v>#N/A</v>
      </c>
      <c r="N30" s="7" t="e">
        <f>IF(N38=0,"",N38)</f>
        <v>#N/A</v>
      </c>
      <c r="O30" s="10" t="e">
        <f t="shared" si="14"/>
        <v>#N/A</v>
      </c>
    </row>
    <row r="31" spans="2:16" ht="48" hidden="1" customHeight="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O31" s="10" t="str">
        <f t="shared" si="14"/>
        <v/>
      </c>
    </row>
    <row r="32" spans="2:16" ht="48" hidden="1" customHeigh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5" hidden="1"/>
    <row r="34" spans="2:15" ht="26.4" hidden="1" customHeight="1">
      <c r="B34" s="3" t="s">
        <v>423</v>
      </c>
      <c r="C34" s="3"/>
      <c r="D34" s="3" t="s">
        <v>424</v>
      </c>
      <c r="E34" s="3"/>
      <c r="F34" s="3" t="s">
        <v>425</v>
      </c>
      <c r="G34" s="3"/>
      <c r="H34" s="3" t="s">
        <v>426</v>
      </c>
      <c r="I34" s="3"/>
      <c r="J34" s="3" t="s">
        <v>427</v>
      </c>
      <c r="K34" s="3"/>
      <c r="L34" s="3" t="s">
        <v>428</v>
      </c>
      <c r="M34" s="3"/>
      <c r="N34" s="3" t="s">
        <v>429</v>
      </c>
    </row>
    <row r="35" spans="2:15" ht="48" hidden="1" customHeight="1">
      <c r="B35" s="5" t="e">
        <f>VLOOKUP(7,問題選択２・３!$C$3:$H$183,3,FALSE)</f>
        <v>#N/A</v>
      </c>
      <c r="C35" s="8" t="e">
        <f>VLOOKUP(1007,問題選択２・３!$C$2:$H$183,3,FALSE)</f>
        <v>#N/A</v>
      </c>
      <c r="D35" s="5" t="e">
        <f>VLOOKUP(6,問題選択２・３!$C$3:$H$183,3,FALSE)</f>
        <v>#N/A</v>
      </c>
      <c r="E35" s="8" t="e">
        <f>VLOOKUP(1006,問題選択２・３!$C$2:$H$183,3,FALSE)</f>
        <v>#N/A</v>
      </c>
      <c r="F35" s="5" t="e">
        <f>VLOOKUP(5,問題選択２・３!$C$3:$H$183,3,FALSE)</f>
        <v>#N/A</v>
      </c>
      <c r="G35" s="8" t="e">
        <f>VLOOKUP(1005,問題選択２・３!$C$2:$H$183,3,FALSE)</f>
        <v>#N/A</v>
      </c>
      <c r="H35" s="5" t="e">
        <f>VLOOKUP(4,問題選択２・３!$C$3:$H$183,3,FALSE)</f>
        <v>#N/A</v>
      </c>
      <c r="I35" s="8" t="e">
        <f>VLOOKUP(1004,問題選択２・３!$C$2:$H$183,3,FALSE)</f>
        <v>#N/A</v>
      </c>
      <c r="J35" s="5" t="e">
        <f>VLOOKUP(3,問題選択２・３!$C$3:$H$183,3,FALSE)</f>
        <v>#N/A</v>
      </c>
      <c r="K35" s="8" t="e">
        <f>VLOOKUP(1003,問題選択２・３!$C$2:$H$183,3,FALSE)</f>
        <v>#N/A</v>
      </c>
      <c r="L35" s="5" t="e">
        <f>VLOOKUP(2,問題選択２・３!$C$3:$H$183,3,FALSE)</f>
        <v>#N/A</v>
      </c>
      <c r="M35" s="8" t="e">
        <f>VLOOKUP(1002,問題選択２・３!$C$2:$H$183,3,FALSE)</f>
        <v>#N/A</v>
      </c>
      <c r="N35" s="5" t="e">
        <f>VLOOKUP(1,問題選択２・３!$C$3:$H$183,3,FALSE)</f>
        <v>#N/A</v>
      </c>
      <c r="O35" s="8" t="e">
        <f>VLOOKUP(1001,問題選択２・３!$C$2:$H$183,3,FALSE)</f>
        <v>#N/A</v>
      </c>
    </row>
    <row r="36" spans="2:15" ht="48" hidden="1" customHeight="1">
      <c r="B36" s="6" t="e">
        <f>VLOOKUP(7,問題選択２・３!$C$3:$H$183,4,FALSE)</f>
        <v>#N/A</v>
      </c>
      <c r="C36" s="9" t="e">
        <f>VLOOKUP(1007,問題選択２・３!$C$2:$H$183,4,FALSE)</f>
        <v>#N/A</v>
      </c>
      <c r="D36" s="6" t="e">
        <f>VLOOKUP(6,問題選択２・３!$C$3:$H$183,4,FALSE)</f>
        <v>#N/A</v>
      </c>
      <c r="E36" s="9" t="e">
        <f>VLOOKUP(1006,問題選択２・３!$C$2:$H$183,4,FALSE)</f>
        <v>#N/A</v>
      </c>
      <c r="F36" s="6" t="e">
        <f>VLOOKUP(5,問題選択２・３!$C$3:$H$183,4,FALSE)</f>
        <v>#N/A</v>
      </c>
      <c r="G36" s="9" t="e">
        <f>VLOOKUP(1005,問題選択２・３!$C$2:$H$183,4,FALSE)</f>
        <v>#N/A</v>
      </c>
      <c r="H36" s="6" t="e">
        <f>VLOOKUP(4,問題選択２・３!$C$3:$H$183,4,FALSE)</f>
        <v>#N/A</v>
      </c>
      <c r="I36" s="9" t="e">
        <f>VLOOKUP(1004,問題選択２・３!$C$2:$H$183,4,FALSE)</f>
        <v>#N/A</v>
      </c>
      <c r="J36" s="6" t="e">
        <f>VLOOKUP(3,問題選択２・３!$C$3:$H$183,4,FALSE)</f>
        <v>#N/A</v>
      </c>
      <c r="K36" s="9" t="e">
        <f>VLOOKUP(1003,問題選択２・３!$C$2:$H$183,4,FALSE)</f>
        <v>#N/A</v>
      </c>
      <c r="L36" s="6" t="e">
        <f>VLOOKUP(2,問題選択２・３!$C$3:$H$183,4,FALSE)</f>
        <v>#N/A</v>
      </c>
      <c r="M36" s="9" t="e">
        <f>VLOOKUP(1002,問題選択２・３!$C$2:$H$183,4,FALSE)</f>
        <v>#N/A</v>
      </c>
      <c r="N36" s="6" t="e">
        <f>VLOOKUP(1,問題選択２・３!$C$3:$H$183,4,FALSE)</f>
        <v>#N/A</v>
      </c>
      <c r="O36" s="9" t="e">
        <f>VLOOKUP(1001,問題選択２・３!$C$2:$H$183,4,FALSE)</f>
        <v>#N/A</v>
      </c>
    </row>
    <row r="37" spans="2:15" ht="48" hidden="1" customHeight="1">
      <c r="B37" s="6" t="e">
        <f>VLOOKUP(7,問題選択２・３!$C$3:$H$183,5,FALSE)</f>
        <v>#N/A</v>
      </c>
      <c r="C37" s="9" t="e">
        <f>VLOOKUP(1007,問題選択２・３!$C$2:$H$183,5,FALSE)</f>
        <v>#N/A</v>
      </c>
      <c r="D37" s="6" t="e">
        <f>VLOOKUP(6,問題選択２・３!$C$3:$H$183,5,FALSE)</f>
        <v>#N/A</v>
      </c>
      <c r="E37" s="9" t="e">
        <f>VLOOKUP(1006,問題選択２・３!$C$2:$H$183,5,FALSE)</f>
        <v>#N/A</v>
      </c>
      <c r="F37" s="6" t="e">
        <f>VLOOKUP(5,問題選択２・３!$C$3:$H$183,5,FALSE)</f>
        <v>#N/A</v>
      </c>
      <c r="G37" s="9" t="e">
        <f>VLOOKUP(1005,問題選択２・３!$C$2:$H$183,5,FALSE)</f>
        <v>#N/A</v>
      </c>
      <c r="H37" s="6" t="e">
        <f>VLOOKUP(4,問題選択２・３!$C$3:$H$183,5,FALSE)</f>
        <v>#N/A</v>
      </c>
      <c r="I37" s="9" t="e">
        <f>VLOOKUP(1004,問題選択２・３!$C$2:$H$183,5,FALSE)</f>
        <v>#N/A</v>
      </c>
      <c r="J37" s="6" t="e">
        <f>VLOOKUP(3,問題選択２・３!$C$3:$H$183,5,FALSE)</f>
        <v>#N/A</v>
      </c>
      <c r="K37" s="9" t="e">
        <f>VLOOKUP(1003,問題選択２・３!$C$2:$H$183,5,FALSE)</f>
        <v>#N/A</v>
      </c>
      <c r="L37" s="6" t="e">
        <f>VLOOKUP(2,問題選択２・３!$C$3:$H$183,5,FALSE)</f>
        <v>#N/A</v>
      </c>
      <c r="M37" s="9" t="e">
        <f>VLOOKUP(1002,問題選択２・３!$C$2:$H$183,5,FALSE)</f>
        <v>#N/A</v>
      </c>
      <c r="N37" s="6" t="e">
        <f>VLOOKUP(1,問題選択２・３!$C$3:$H$183,5,FALSE)</f>
        <v>#N/A</v>
      </c>
      <c r="O37" s="9" t="e">
        <f>VLOOKUP(1001,問題選択２・３!$C$2:$H$183,5,FALSE)</f>
        <v>#N/A</v>
      </c>
    </row>
    <row r="38" spans="2:15" ht="48" hidden="1" customHeight="1">
      <c r="B38" s="6" t="e">
        <f>VLOOKUP(7,問題選択２・３!$C$3:$H$183,6,FALSE)</f>
        <v>#N/A</v>
      </c>
      <c r="C38" s="9" t="e">
        <f>VLOOKUP(1007,問題選択２・３!$C$2:$H$183,6,FALSE)</f>
        <v>#N/A</v>
      </c>
      <c r="D38" s="6" t="e">
        <f>VLOOKUP(6,問題選択２・３!$C$3:$H$183,6,FALSE)</f>
        <v>#N/A</v>
      </c>
      <c r="E38" s="9" t="e">
        <f>VLOOKUP(1006,問題選択２・３!$C$2:$H$183,6,FALSE)</f>
        <v>#N/A</v>
      </c>
      <c r="F38" s="6" t="e">
        <f>VLOOKUP(5,問題選択２・３!$C$3:$H$183,6,FALSE)</f>
        <v>#N/A</v>
      </c>
      <c r="G38" s="9" t="e">
        <f>VLOOKUP(1005,問題選択２・３!$C$2:$H$183,6,FALSE)</f>
        <v>#N/A</v>
      </c>
      <c r="H38" s="6" t="e">
        <f>VLOOKUP(4,問題選択２・３!$C$3:$H$183,6,FALSE)</f>
        <v>#N/A</v>
      </c>
      <c r="I38" s="9" t="e">
        <f>VLOOKUP(1004,問題選択２・３!$C$2:$H$183,6,FALSE)</f>
        <v>#N/A</v>
      </c>
      <c r="J38" s="6" t="e">
        <f>VLOOKUP(3,問題選択２・３!$C$3:$H$183,6,FALSE)</f>
        <v>#N/A</v>
      </c>
      <c r="K38" s="9" t="e">
        <f>VLOOKUP(1003,問題選択２・３!$C$2:$H$183,6,FALSE)</f>
        <v>#N/A</v>
      </c>
      <c r="L38" s="6" t="e">
        <f>VLOOKUP(2,問題選択２・３!$C$3:$H$183,6,FALSE)</f>
        <v>#N/A</v>
      </c>
      <c r="M38" s="9" t="e">
        <f>VLOOKUP(1002,問題選択２・３!$C$2:$H$183,6,FALSE)</f>
        <v>#N/A</v>
      </c>
      <c r="N38" s="6" t="e">
        <f>VLOOKUP(1,問題選択２・３!$C$3:$H$183,6,FALSE)</f>
        <v>#N/A</v>
      </c>
      <c r="O38" s="9" t="e">
        <f>VLOOKUP(1001,問題選択２・３!$C$2:$H$183,6,FALSE)</f>
        <v>#N/A</v>
      </c>
    </row>
    <row r="39" spans="2:15" ht="48" hidden="1" customHeight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  <row r="40" spans="2:15" hidden="1"/>
  </sheetData>
  <sheetProtection sheet="1" objects="1" scenarios="1" selectLockedCells="1" selectUnlockedCells="1"/>
  <mergeCells count="6">
    <mergeCell ref="P21:P24"/>
    <mergeCell ref="P2:P4"/>
    <mergeCell ref="P5:P8"/>
    <mergeCell ref="P10:P12"/>
    <mergeCell ref="P13:P16"/>
    <mergeCell ref="P18:P20"/>
  </mergeCells>
  <phoneticPr fontId="1"/>
  <conditionalFormatting sqref="N19">
    <cfRule type="expression" dxfId="198" priority="49">
      <formula>ISERROR(N19)</formula>
    </cfRule>
    <cfRule type="expression" dxfId="197" priority="117">
      <formula>LEN(O19)&gt;0</formula>
    </cfRule>
  </conditionalFormatting>
  <conditionalFormatting sqref="N20:N22">
    <cfRule type="expression" dxfId="196" priority="116">
      <formula>LEN(O20)&gt;0</formula>
    </cfRule>
  </conditionalFormatting>
  <conditionalFormatting sqref="O3">
    <cfRule type="expression" dxfId="195" priority="115">
      <formula>ISERROR(O3)</formula>
    </cfRule>
  </conditionalFormatting>
  <conditionalFormatting sqref="M3">
    <cfRule type="expression" dxfId="194" priority="114">
      <formula>ISERROR(M3)</formula>
    </cfRule>
  </conditionalFormatting>
  <conditionalFormatting sqref="K3">
    <cfRule type="expression" dxfId="193" priority="113">
      <formula>ISERROR(K3)</formula>
    </cfRule>
  </conditionalFormatting>
  <conditionalFormatting sqref="I3">
    <cfRule type="expression" dxfId="192" priority="112">
      <formula>ISERROR(I3)</formula>
    </cfRule>
  </conditionalFormatting>
  <conditionalFormatting sqref="G3">
    <cfRule type="expression" dxfId="191" priority="111">
      <formula>ISERROR(G3)</formula>
    </cfRule>
  </conditionalFormatting>
  <conditionalFormatting sqref="E3">
    <cfRule type="expression" dxfId="190" priority="110">
      <formula>ISERROR(E3)</formula>
    </cfRule>
  </conditionalFormatting>
  <conditionalFormatting sqref="C3">
    <cfRule type="expression" dxfId="189" priority="109">
      <formula>ISERROR(C3)</formula>
    </cfRule>
  </conditionalFormatting>
  <conditionalFormatting sqref="N3">
    <cfRule type="expression" dxfId="180" priority="100">
      <formula>ISERROR(N3)</formula>
    </cfRule>
  </conditionalFormatting>
  <conditionalFormatting sqref="L3">
    <cfRule type="expression" dxfId="179" priority="99">
      <formula>ISERROR(L3)</formula>
    </cfRule>
  </conditionalFormatting>
  <conditionalFormatting sqref="J3">
    <cfRule type="expression" dxfId="178" priority="98">
      <formula>ISERROR(J3)</formula>
    </cfRule>
  </conditionalFormatting>
  <conditionalFormatting sqref="H3">
    <cfRule type="expression" dxfId="177" priority="97">
      <formula>ISERROR(H3)</formula>
    </cfRule>
  </conditionalFormatting>
  <conditionalFormatting sqref="F3">
    <cfRule type="expression" dxfId="176" priority="96">
      <formula>ISERROR(F3)</formula>
    </cfRule>
  </conditionalFormatting>
  <conditionalFormatting sqref="D3">
    <cfRule type="expression" dxfId="175" priority="95">
      <formula>ISERROR(D3)</formula>
    </cfRule>
  </conditionalFormatting>
  <conditionalFormatting sqref="B3">
    <cfRule type="expression" dxfId="174" priority="94">
      <formula>ISERROR(B3)</formula>
    </cfRule>
  </conditionalFormatting>
  <conditionalFormatting sqref="N4:N6">
    <cfRule type="expression" dxfId="173" priority="93">
      <formula>ISERROR(N4)</formula>
    </cfRule>
  </conditionalFormatting>
  <conditionalFormatting sqref="L4:L6">
    <cfRule type="expression" dxfId="172" priority="92">
      <formula>ISERROR(L4)</formula>
    </cfRule>
  </conditionalFormatting>
  <conditionalFormatting sqref="J4:J6">
    <cfRule type="expression" dxfId="171" priority="91">
      <formula>ISERROR(J4)</formula>
    </cfRule>
  </conditionalFormatting>
  <conditionalFormatting sqref="H4:H6">
    <cfRule type="expression" dxfId="170" priority="90">
      <formula>ISERROR(H4)</formula>
    </cfRule>
  </conditionalFormatting>
  <conditionalFormatting sqref="F4:F6">
    <cfRule type="expression" dxfId="169" priority="89">
      <formula>ISERROR(F4)</formula>
    </cfRule>
  </conditionalFormatting>
  <conditionalFormatting sqref="D4:D6">
    <cfRule type="expression" dxfId="168" priority="88">
      <formula>ISERROR(D4)</formula>
    </cfRule>
  </conditionalFormatting>
  <conditionalFormatting sqref="B4:B6">
    <cfRule type="expression" dxfId="167" priority="87">
      <formula>ISERROR(B4)</formula>
    </cfRule>
  </conditionalFormatting>
  <conditionalFormatting sqref="O11">
    <cfRule type="expression" dxfId="166" priority="86">
      <formula>ISERROR(O11)</formula>
    </cfRule>
  </conditionalFormatting>
  <conditionalFormatting sqref="M11">
    <cfRule type="expression" dxfId="165" priority="85">
      <formula>ISERROR(M11)</formula>
    </cfRule>
  </conditionalFormatting>
  <conditionalFormatting sqref="K11">
    <cfRule type="expression" dxfId="164" priority="84">
      <formula>ISERROR(K11)</formula>
    </cfRule>
  </conditionalFormatting>
  <conditionalFormatting sqref="I11">
    <cfRule type="expression" dxfId="163" priority="83">
      <formula>ISERROR(I11)</formula>
    </cfRule>
  </conditionalFormatting>
  <conditionalFormatting sqref="G11">
    <cfRule type="expression" dxfId="162" priority="82">
      <formula>ISERROR(G11)</formula>
    </cfRule>
  </conditionalFormatting>
  <conditionalFormatting sqref="E11">
    <cfRule type="expression" dxfId="161" priority="81">
      <formula>ISERROR(E11)</formula>
    </cfRule>
  </conditionalFormatting>
  <conditionalFormatting sqref="C11">
    <cfRule type="expression" dxfId="160" priority="80">
      <formula>ISERROR(C11)</formula>
    </cfRule>
  </conditionalFormatting>
  <conditionalFormatting sqref="N11">
    <cfRule type="expression" dxfId="159" priority="79">
      <formula>ISERROR(N11)</formula>
    </cfRule>
  </conditionalFormatting>
  <conditionalFormatting sqref="L11">
    <cfRule type="expression" dxfId="158" priority="78">
      <formula>ISERROR(L11)</formula>
    </cfRule>
  </conditionalFormatting>
  <conditionalFormatting sqref="J11">
    <cfRule type="expression" dxfId="157" priority="77">
      <formula>ISERROR(J11)</formula>
    </cfRule>
  </conditionalFormatting>
  <conditionalFormatting sqref="H11">
    <cfRule type="expression" dxfId="156" priority="76">
      <formula>ISERROR(H11)</formula>
    </cfRule>
  </conditionalFormatting>
  <conditionalFormatting sqref="F11">
    <cfRule type="expression" dxfId="155" priority="75">
      <formula>ISERROR(F11)</formula>
    </cfRule>
  </conditionalFormatting>
  <conditionalFormatting sqref="D11">
    <cfRule type="expression" dxfId="154" priority="74">
      <formula>ISERROR(D11)</formula>
    </cfRule>
  </conditionalFormatting>
  <conditionalFormatting sqref="B11">
    <cfRule type="expression" dxfId="153" priority="73">
      <formula>ISERROR(B11)</formula>
    </cfRule>
  </conditionalFormatting>
  <conditionalFormatting sqref="O12">
    <cfRule type="expression" dxfId="152" priority="72">
      <formula>ISERROR(O12)</formula>
    </cfRule>
  </conditionalFormatting>
  <conditionalFormatting sqref="O13:O14">
    <cfRule type="expression" dxfId="151" priority="71">
      <formula>ISERROR(O13)</formula>
    </cfRule>
  </conditionalFormatting>
  <conditionalFormatting sqref="M12:M14">
    <cfRule type="expression" dxfId="150" priority="70">
      <formula>ISERROR(M12)</formula>
    </cfRule>
  </conditionalFormatting>
  <conditionalFormatting sqref="K12:K14">
    <cfRule type="expression" dxfId="149" priority="69">
      <formula>ISERROR(K12)</formula>
    </cfRule>
  </conditionalFormatting>
  <conditionalFormatting sqref="I12:I14">
    <cfRule type="expression" dxfId="148" priority="68">
      <formula>ISERROR(I12)</formula>
    </cfRule>
  </conditionalFormatting>
  <conditionalFormatting sqref="G12:G14">
    <cfRule type="expression" dxfId="147" priority="67">
      <formula>ISERROR(G12)</formula>
    </cfRule>
  </conditionalFormatting>
  <conditionalFormatting sqref="E12:E14">
    <cfRule type="expression" dxfId="146" priority="66">
      <formula>ISERROR(E12)</formula>
    </cfRule>
  </conditionalFormatting>
  <conditionalFormatting sqref="C12:C14">
    <cfRule type="expression" dxfId="145" priority="65">
      <formula>ISERROR(C12)</formula>
    </cfRule>
  </conditionalFormatting>
  <conditionalFormatting sqref="N12">
    <cfRule type="expression" dxfId="144" priority="64">
      <formula>ISERROR(N12)</formula>
    </cfRule>
  </conditionalFormatting>
  <conditionalFormatting sqref="N13:N14">
    <cfRule type="expression" dxfId="143" priority="63">
      <formula>ISERROR(N13)</formula>
    </cfRule>
  </conditionalFormatting>
  <conditionalFormatting sqref="L12:L14">
    <cfRule type="expression" dxfId="142" priority="62">
      <formula>ISERROR(L12)</formula>
    </cfRule>
  </conditionalFormatting>
  <conditionalFormatting sqref="J12:J14">
    <cfRule type="expression" dxfId="141" priority="61">
      <formula>ISERROR(J12)</formula>
    </cfRule>
  </conditionalFormatting>
  <conditionalFormatting sqref="H12:H14">
    <cfRule type="expression" dxfId="140" priority="60">
      <formula>ISERROR(H12)</formula>
    </cfRule>
  </conditionalFormatting>
  <conditionalFormatting sqref="F12:F14">
    <cfRule type="expression" dxfId="139" priority="59">
      <formula>ISERROR(F12)</formula>
    </cfRule>
  </conditionalFormatting>
  <conditionalFormatting sqref="D12:D14">
    <cfRule type="expression" dxfId="138" priority="58">
      <formula>ISERROR(D12)</formula>
    </cfRule>
  </conditionalFormatting>
  <conditionalFormatting sqref="B12:B14">
    <cfRule type="expression" dxfId="137" priority="57">
      <formula>ISERROR(B12)</formula>
    </cfRule>
  </conditionalFormatting>
  <conditionalFormatting sqref="O19">
    <cfRule type="expression" dxfId="136" priority="56">
      <formula>ISERROR(O19)</formula>
    </cfRule>
  </conditionalFormatting>
  <conditionalFormatting sqref="M19">
    <cfRule type="expression" dxfId="135" priority="55">
      <formula>ISERROR(M19)</formula>
    </cfRule>
  </conditionalFormatting>
  <conditionalFormatting sqref="K19">
    <cfRule type="expression" dxfId="134" priority="54">
      <formula>ISERROR(K19)</formula>
    </cfRule>
  </conditionalFormatting>
  <conditionalFormatting sqref="I19">
    <cfRule type="expression" dxfId="133" priority="53">
      <formula>ISERROR(I19)</formula>
    </cfRule>
  </conditionalFormatting>
  <conditionalFormatting sqref="G19">
    <cfRule type="expression" dxfId="132" priority="52">
      <formula>ISERROR(G19)</formula>
    </cfRule>
  </conditionalFormatting>
  <conditionalFormatting sqref="E19">
    <cfRule type="expression" dxfId="131" priority="51">
      <formula>ISERROR(E19)</formula>
    </cfRule>
  </conditionalFormatting>
  <conditionalFormatting sqref="C19">
    <cfRule type="expression" dxfId="130" priority="50">
      <formula>ISERROR(C19)</formula>
    </cfRule>
  </conditionalFormatting>
  <conditionalFormatting sqref="L19">
    <cfRule type="expression" dxfId="129" priority="47">
      <formula>ISERROR(L19)</formula>
    </cfRule>
    <cfRule type="expression" dxfId="128" priority="48">
      <formula>LEN(M19)&gt;0</formula>
    </cfRule>
  </conditionalFormatting>
  <conditionalFormatting sqref="J19">
    <cfRule type="expression" dxfId="127" priority="45">
      <formula>ISERROR(J19)</formula>
    </cfRule>
    <cfRule type="expression" dxfId="126" priority="46">
      <formula>LEN(K19)&gt;0</formula>
    </cfRule>
  </conditionalFormatting>
  <conditionalFormatting sqref="H19">
    <cfRule type="expression" dxfId="125" priority="43">
      <formula>ISERROR(H19)</formula>
    </cfRule>
    <cfRule type="expression" dxfId="124" priority="44">
      <formula>LEN(I19)&gt;0</formula>
    </cfRule>
  </conditionalFormatting>
  <conditionalFormatting sqref="F19">
    <cfRule type="expression" dxfId="123" priority="41">
      <formula>ISERROR(F19)</formula>
    </cfRule>
    <cfRule type="expression" dxfId="122" priority="42">
      <formula>LEN(G19)&gt;0</formula>
    </cfRule>
  </conditionalFormatting>
  <conditionalFormatting sqref="D19">
    <cfRule type="expression" dxfId="121" priority="39">
      <formula>ISERROR(D19)</formula>
    </cfRule>
    <cfRule type="expression" dxfId="120" priority="40">
      <formula>LEN(E19)&gt;0</formula>
    </cfRule>
  </conditionalFormatting>
  <conditionalFormatting sqref="B19">
    <cfRule type="expression" dxfId="119" priority="37">
      <formula>ISERROR(B19)</formula>
    </cfRule>
    <cfRule type="expression" dxfId="118" priority="38">
      <formula>LEN(C19)&gt;0</formula>
    </cfRule>
  </conditionalFormatting>
  <conditionalFormatting sqref="O20">
    <cfRule type="expression" dxfId="117" priority="36">
      <formula>ISERROR(O20)</formula>
    </cfRule>
  </conditionalFormatting>
  <conditionalFormatting sqref="O21:O22">
    <cfRule type="expression" dxfId="116" priority="35">
      <formula>ISERROR(O21)</formula>
    </cfRule>
  </conditionalFormatting>
  <conditionalFormatting sqref="M20:M22">
    <cfRule type="expression" dxfId="115" priority="34">
      <formula>ISERROR(M20)</formula>
    </cfRule>
  </conditionalFormatting>
  <conditionalFormatting sqref="K20:K22">
    <cfRule type="expression" dxfId="114" priority="33">
      <formula>ISERROR(K20)</formula>
    </cfRule>
  </conditionalFormatting>
  <conditionalFormatting sqref="I20:I22">
    <cfRule type="expression" dxfId="113" priority="32">
      <formula>ISERROR(I20)</formula>
    </cfRule>
  </conditionalFormatting>
  <conditionalFormatting sqref="G20:G22">
    <cfRule type="expression" dxfId="112" priority="31">
      <formula>ISERROR(G20)</formula>
    </cfRule>
  </conditionalFormatting>
  <conditionalFormatting sqref="E20:E22">
    <cfRule type="expression" dxfId="111" priority="30">
      <formula>ISERROR(E20)</formula>
    </cfRule>
  </conditionalFormatting>
  <conditionalFormatting sqref="C20:C22">
    <cfRule type="expression" dxfId="110" priority="29">
      <formula>ISERROR(C20)</formula>
    </cfRule>
  </conditionalFormatting>
  <conditionalFormatting sqref="N20">
    <cfRule type="expression" dxfId="109" priority="28">
      <formula>ISERROR(N20)</formula>
    </cfRule>
  </conditionalFormatting>
  <conditionalFormatting sqref="N21:N22">
    <cfRule type="expression" dxfId="108" priority="27">
      <formula>ISERROR(N21)</formula>
    </cfRule>
  </conditionalFormatting>
  <conditionalFormatting sqref="L20:L22">
    <cfRule type="expression" dxfId="107" priority="26">
      <formula>LEN(M20)&gt;0</formula>
    </cfRule>
  </conditionalFormatting>
  <conditionalFormatting sqref="L20:L22">
    <cfRule type="expression" dxfId="106" priority="25">
      <formula>ISERROR(L20)</formula>
    </cfRule>
  </conditionalFormatting>
  <conditionalFormatting sqref="J20:J22">
    <cfRule type="expression" dxfId="105" priority="24">
      <formula>LEN(K20)&gt;0</formula>
    </cfRule>
  </conditionalFormatting>
  <conditionalFormatting sqref="J20:J22">
    <cfRule type="expression" dxfId="104" priority="23">
      <formula>ISERROR(J20)</formula>
    </cfRule>
  </conditionalFormatting>
  <conditionalFormatting sqref="H20:H22">
    <cfRule type="expression" dxfId="103" priority="22">
      <formula>LEN(I20)&gt;0</formula>
    </cfRule>
  </conditionalFormatting>
  <conditionalFormatting sqref="H20:H22">
    <cfRule type="expression" dxfId="102" priority="21">
      <formula>ISERROR(H20)</formula>
    </cfRule>
  </conditionalFormatting>
  <conditionalFormatting sqref="F20:F22">
    <cfRule type="expression" dxfId="101" priority="20">
      <formula>LEN(G20)&gt;0</formula>
    </cfRule>
  </conditionalFormatting>
  <conditionalFormatting sqref="F20:F22">
    <cfRule type="expression" dxfId="100" priority="19">
      <formula>ISERROR(F20)</formula>
    </cfRule>
  </conditionalFormatting>
  <conditionalFormatting sqref="D20:D22">
    <cfRule type="expression" dxfId="99" priority="18">
      <formula>LEN(E20)&gt;0</formula>
    </cfRule>
  </conditionalFormatting>
  <conditionalFormatting sqref="D20:D22">
    <cfRule type="expression" dxfId="98" priority="17">
      <formula>ISERROR(D20)</formula>
    </cfRule>
  </conditionalFormatting>
  <conditionalFormatting sqref="B20:B22">
    <cfRule type="expression" dxfId="97" priority="16">
      <formula>LEN(C20)&gt;0</formula>
    </cfRule>
  </conditionalFormatting>
  <conditionalFormatting sqref="B20:B22">
    <cfRule type="expression" dxfId="96" priority="15">
      <formula>ISERROR(B20)</formula>
    </cfRule>
  </conditionalFormatting>
  <conditionalFormatting sqref="O4">
    <cfRule type="expression" dxfId="13" priority="14">
      <formula>ISERROR(O4)</formula>
    </cfRule>
  </conditionalFormatting>
  <conditionalFormatting sqref="O5:O6">
    <cfRule type="expression" dxfId="12" priority="13">
      <formula>ISERROR(O5)</formula>
    </cfRule>
  </conditionalFormatting>
  <conditionalFormatting sqref="M4">
    <cfRule type="expression" dxfId="11" priority="12">
      <formula>ISERROR(M4)</formula>
    </cfRule>
  </conditionalFormatting>
  <conditionalFormatting sqref="M5:M6">
    <cfRule type="expression" dxfId="10" priority="11">
      <formula>ISERROR(M5)</formula>
    </cfRule>
  </conditionalFormatting>
  <conditionalFormatting sqref="K4">
    <cfRule type="expression" dxfId="9" priority="10">
      <formula>ISERROR(K4)</formula>
    </cfRule>
  </conditionalFormatting>
  <conditionalFormatting sqref="K5:K6">
    <cfRule type="expression" dxfId="8" priority="9">
      <formula>ISERROR(K5)</formula>
    </cfRule>
  </conditionalFormatting>
  <conditionalFormatting sqref="I4">
    <cfRule type="expression" dxfId="7" priority="8">
      <formula>ISERROR(I4)</formula>
    </cfRule>
  </conditionalFormatting>
  <conditionalFormatting sqref="I5:I6">
    <cfRule type="expression" dxfId="6" priority="7">
      <formula>ISERROR(I5)</formula>
    </cfRule>
  </conditionalFormatting>
  <conditionalFormatting sqref="G4">
    <cfRule type="expression" dxfId="5" priority="6">
      <formula>ISERROR(G4)</formula>
    </cfRule>
  </conditionalFormatting>
  <conditionalFormatting sqref="G5:G6">
    <cfRule type="expression" dxfId="4" priority="5">
      <formula>ISERROR(G5)</formula>
    </cfRule>
  </conditionalFormatting>
  <conditionalFormatting sqref="E4">
    <cfRule type="expression" dxfId="3" priority="4">
      <formula>ISERROR(E4)</formula>
    </cfRule>
  </conditionalFormatting>
  <conditionalFormatting sqref="E5:E6">
    <cfRule type="expression" dxfId="2" priority="3">
      <formula>ISERROR(E5)</formula>
    </cfRule>
  </conditionalFormatting>
  <conditionalFormatting sqref="C4">
    <cfRule type="expression" dxfId="1" priority="2">
      <formula>ISERROR(C4)</formula>
    </cfRule>
  </conditionalFormatting>
  <conditionalFormatting sqref="C5:C6">
    <cfRule type="expression" dxfId="0" priority="1">
      <formula>ISERROR(C5)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U22"/>
  <sheetViews>
    <sheetView zoomScale="80" zoomScaleNormal="80" workbookViewId="0">
      <selection activeCell="L6" sqref="L6"/>
    </sheetView>
  </sheetViews>
  <sheetFormatPr defaultRowHeight="13.2"/>
  <cols>
    <col min="1" max="1" width="11.21875" customWidth="1"/>
    <col min="2" max="2" width="2.21875" customWidth="1"/>
    <col min="3" max="3" width="11.21875" customWidth="1"/>
    <col min="4" max="4" width="2.21875" customWidth="1"/>
    <col min="5" max="5" width="11.21875" customWidth="1"/>
    <col min="6" max="6" width="2.21875" customWidth="1"/>
    <col min="7" max="7" width="11.21875" customWidth="1"/>
    <col min="8" max="8" width="2.21875" customWidth="1"/>
    <col min="9" max="9" width="11.109375" customWidth="1"/>
    <col min="10" max="10" width="2.21875" customWidth="1"/>
    <col min="11" max="11" width="11.109375" customWidth="1"/>
    <col min="12" max="12" width="2.21875" customWidth="1"/>
    <col min="13" max="13" width="11.21875" customWidth="1"/>
    <col min="14" max="14" width="2.21875" customWidth="1"/>
    <col min="15" max="15" width="11.21875" customWidth="1"/>
    <col min="16" max="16" width="2.21875" customWidth="1"/>
    <col min="17" max="17" width="11.21875" customWidth="1"/>
    <col min="18" max="18" width="2.21875" customWidth="1"/>
    <col min="19" max="19" width="11.21875" customWidth="1"/>
    <col min="20" max="20" width="2.21875" customWidth="1"/>
  </cols>
  <sheetData>
    <row r="1" spans="1:21" ht="5.4" customHeight="1"/>
    <row r="2" spans="1:21" ht="26.4" customHeight="1">
      <c r="A2" s="3" t="s">
        <v>35</v>
      </c>
      <c r="B2" s="3"/>
      <c r="C2" s="3" t="s">
        <v>34</v>
      </c>
      <c r="D2" s="3"/>
      <c r="E2" s="3" t="s">
        <v>33</v>
      </c>
      <c r="F2" s="3"/>
      <c r="G2" s="3" t="s">
        <v>32</v>
      </c>
      <c r="H2" s="3"/>
      <c r="I2" s="3" t="s">
        <v>31</v>
      </c>
      <c r="J2" s="3"/>
      <c r="K2" s="3" t="s">
        <v>30</v>
      </c>
      <c r="L2" s="3"/>
      <c r="M2" s="3" t="s">
        <v>29</v>
      </c>
      <c r="N2" s="3"/>
      <c r="O2" s="3" t="s">
        <v>28</v>
      </c>
      <c r="P2" s="3"/>
      <c r="Q2" s="3" t="s">
        <v>27</v>
      </c>
      <c r="R2" s="3"/>
      <c r="S2" s="3" t="s">
        <v>26</v>
      </c>
      <c r="U2" s="113" t="s">
        <v>56</v>
      </c>
    </row>
    <row r="3" spans="1:21" ht="120" customHeight="1">
      <c r="A3" s="15" t="str">
        <f ca="1">IF(B3="",A10,"□")</f>
        <v>□</v>
      </c>
      <c r="B3" s="14" t="str">
        <f ca="1">B10</f>
        <v>あお</v>
      </c>
      <c r="C3" s="15" t="str">
        <f ca="1">IF(D3="",C10,"□")</f>
        <v>□</v>
      </c>
      <c r="D3" s="14" t="str">
        <f ca="1">D10</f>
        <v>はや</v>
      </c>
      <c r="E3" s="15" t="str">
        <f ca="1">IF(F3="",E10,"□")</f>
        <v>□</v>
      </c>
      <c r="F3" s="14" t="str">
        <f ca="1">F10</f>
        <v>はやし</v>
      </c>
      <c r="G3" s="15" t="str">
        <f ca="1">IF(H3="",G10,"□")</f>
        <v>□</v>
      </c>
      <c r="H3" s="14" t="str">
        <f ca="1">H10</f>
        <v>あめ</v>
      </c>
      <c r="I3" s="15" t="str">
        <f ca="1">IF(J3="",I10,"□")</f>
        <v>□</v>
      </c>
      <c r="J3" s="14" t="str">
        <f ca="1">J10</f>
        <v>じゅう</v>
      </c>
      <c r="K3" s="15" t="str">
        <f ca="1">IF(L3="",K10,"□")</f>
        <v>□</v>
      </c>
      <c r="L3" s="14" t="str">
        <f ca="1">L10</f>
        <v>しち</v>
      </c>
      <c r="M3" s="15" t="str">
        <f ca="1">IF(N3="",M10,"□")</f>
        <v>□</v>
      </c>
      <c r="N3" s="14" t="str">
        <f ca="1">N10</f>
        <v>はち</v>
      </c>
      <c r="O3" s="15" t="str">
        <f ca="1">IF(P3="",O10,"□")</f>
        <v>□</v>
      </c>
      <c r="P3" s="14" t="str">
        <f ca="1">P10</f>
        <v>だい</v>
      </c>
      <c r="Q3" s="15" t="str">
        <f ca="1">IF(R3="",Q10,"□")</f>
        <v>さか</v>
      </c>
      <c r="R3" s="14" t="str">
        <f ca="1">R10</f>
        <v/>
      </c>
      <c r="S3" s="15" t="str">
        <f ca="1">IF(T3="",S10,"□")</f>
        <v>ベッド</v>
      </c>
      <c r="T3" s="14" t="str">
        <f ca="1">T10</f>
        <v/>
      </c>
      <c r="U3" s="113"/>
    </row>
    <row r="4" spans="1:21" ht="120" customHeight="1">
      <c r="A4" s="17" t="str">
        <f ca="1">IF(B4="",A11,"□")</f>
        <v>い　</v>
      </c>
      <c r="B4" s="16" t="str">
        <f t="shared" ref="B4" ca="1" si="0">B11</f>
        <v/>
      </c>
      <c r="C4" s="17" t="str">
        <f ca="1">IF(D4="",C11,"□")</f>
        <v>く　</v>
      </c>
      <c r="D4" s="16" t="str">
        <f t="shared" ref="D4" ca="1" si="1">D11</f>
        <v/>
      </c>
      <c r="E4" s="17" t="str">
        <f ca="1">IF(F4="",E11,"□")</f>
        <v>と　</v>
      </c>
      <c r="F4" s="16" t="str">
        <f t="shared" ref="F4" ca="1" si="2">F11</f>
        <v/>
      </c>
      <c r="G4" s="17" t="str">
        <f ca="1">IF(H4="",G11,"□")</f>
        <v>が　</v>
      </c>
      <c r="H4" s="16" t="str">
        <f t="shared" ref="H4" ca="1" si="3">H11</f>
        <v/>
      </c>
      <c r="I4" s="17" t="str">
        <f ca="1">IF(J4="",I11,"□")</f>
        <v>がつ</v>
      </c>
      <c r="J4" s="16" t="str">
        <f t="shared" ref="J4:L4" ca="1" si="4">J11</f>
        <v/>
      </c>
      <c r="K4" s="17" t="str">
        <f ca="1">IF(L4="",K11,"□")</f>
        <v>じに</v>
      </c>
      <c r="L4" s="16" t="str">
        <f t="shared" ca="1" si="4"/>
        <v/>
      </c>
      <c r="M4" s="17" t="str">
        <f ca="1">IF(N4="",M11,"□")</f>
        <v>がつ</v>
      </c>
      <c r="N4" s="16" t="str">
        <f t="shared" ref="N4" ca="1" si="5">N11</f>
        <v/>
      </c>
      <c r="O4" s="17" t="str">
        <f ca="1">IF(P4="",O11,"□")</f>
        <v>すきな</v>
      </c>
      <c r="P4" s="16" t="str">
        <f t="shared" ref="P4" ca="1" si="6">P11</f>
        <v/>
      </c>
      <c r="Q4" s="17" t="str">
        <f ca="1">IF(R4="",Q11,"□")</f>
        <v>を　</v>
      </c>
      <c r="R4" s="16" t="str">
        <f t="shared" ref="R4:T7" ca="1" si="7">R11</f>
        <v/>
      </c>
      <c r="S4" s="17" t="str">
        <f ca="1">IF(T4="",S11,"□")</f>
        <v>の　</v>
      </c>
      <c r="T4" s="14" t="str">
        <f t="shared" ca="1" si="7"/>
        <v/>
      </c>
      <c r="U4" s="113"/>
    </row>
    <row r="5" spans="1:21" ht="120" customHeight="1">
      <c r="A5" s="17" t="str">
        <f ca="1">IF(B5="",A12,"□")</f>
        <v>□</v>
      </c>
      <c r="B5" s="16" t="str">
        <f t="shared" ref="B5" ca="1" si="8">B12</f>
        <v>そら</v>
      </c>
      <c r="C5" s="17" t="str">
        <f ca="1">IF(D5="",C12,"□")</f>
        <v>おきる</v>
      </c>
      <c r="D5" s="16" t="str">
        <f t="shared" ref="D5" ca="1" si="9">D12</f>
        <v/>
      </c>
      <c r="E5" s="17" t="str">
        <f ca="1">IF(F5="",E12,"□")</f>
        <v>□</v>
      </c>
      <c r="F5" s="16" t="str">
        <f t="shared" ref="F5" ca="1" si="10">F12</f>
        <v>もり</v>
      </c>
      <c r="G5" s="17" t="str">
        <f ca="1">IF(H5="",G12,"□")</f>
        <v>ふる</v>
      </c>
      <c r="H5" s="16" t="str">
        <f t="shared" ref="H5" ca="1" si="11">H12</f>
        <v/>
      </c>
      <c r="I5" s="17" t="str">
        <f ca="1">IF(J5="",I12,"□")</f>
        <v>□</v>
      </c>
      <c r="J5" s="16" t="str">
        <f t="shared" ref="J5:L5" ca="1" si="12">J12</f>
        <v>とお</v>
      </c>
      <c r="K5" s="17" t="str">
        <f ca="1">IF(L5="",K12,"□")</f>
        <v>おきる</v>
      </c>
      <c r="L5" s="16" t="str">
        <f t="shared" ca="1" si="12"/>
        <v/>
      </c>
      <c r="M5" s="17" t="str">
        <f ca="1">IF(N5="",M12,"□")</f>
        <v>の　</v>
      </c>
      <c r="N5" s="16" t="str">
        <f t="shared" ref="N5" ca="1" si="13">N12</f>
        <v/>
      </c>
      <c r="O5" s="17" t="str">
        <f ca="1">IF(P5="",O12,"□")</f>
        <v>ゲーム</v>
      </c>
      <c r="P5" s="16" t="str">
        <f t="shared" ref="P5" ca="1" si="14">P12</f>
        <v/>
      </c>
      <c r="Q5" s="17" t="str">
        <f ca="1">IF(R5="",Q12,"□")</f>
        <v>□</v>
      </c>
      <c r="R5" s="16" t="str">
        <f t="shared" ca="1" si="7"/>
        <v>のぼ</v>
      </c>
      <c r="S5" s="17" t="str">
        <f ca="1">IF(T5="",S12,"□")</f>
        <v>□</v>
      </c>
      <c r="T5" s="14" t="str">
        <f t="shared" ca="1" si="7"/>
        <v>した</v>
      </c>
      <c r="U5" s="114" t="s">
        <v>55</v>
      </c>
    </row>
    <row r="6" spans="1:21" ht="120.6" customHeight="1">
      <c r="A6" s="17" t="str">
        <f ca="1">IF(B6="",A13,"□")</f>
        <v/>
      </c>
      <c r="B6" s="16" t="str">
        <f t="shared" ref="B6" ca="1" si="15">B13</f>
        <v/>
      </c>
      <c r="C6" s="17" t="str">
        <f ca="1">IF(D6="",C13,"□")</f>
        <v/>
      </c>
      <c r="D6" s="16" t="str">
        <f t="shared" ref="D6" ca="1" si="16">D13</f>
        <v/>
      </c>
      <c r="E6" s="17" t="str">
        <f ca="1">IF(F6="",E13,"□")</f>
        <v/>
      </c>
      <c r="F6" s="16" t="str">
        <f t="shared" ref="F6" ca="1" si="17">F13</f>
        <v/>
      </c>
      <c r="G6" s="17" t="str">
        <f ca="1">IF(H6="",G13,"□")</f>
        <v/>
      </c>
      <c r="H6" s="16" t="str">
        <f t="shared" ref="H6" ca="1" si="18">H13</f>
        <v/>
      </c>
      <c r="I6" s="17" t="str">
        <f ca="1">IF(J6="",I13,"□")</f>
        <v>か　</v>
      </c>
      <c r="J6" s="16" t="str">
        <f t="shared" ref="J6:L6" ca="1" si="19">J13</f>
        <v/>
      </c>
      <c r="K6" s="17" t="str">
        <f ca="1">IF(L6="",K13,"□")</f>
        <v/>
      </c>
      <c r="L6" s="16" t="str">
        <f t="shared" ca="1" si="19"/>
        <v/>
      </c>
      <c r="M6" s="17" t="str">
        <f ca="1">IF(N6="",M13,"□")</f>
        <v>りょこう</v>
      </c>
      <c r="N6" s="16" t="str">
        <f t="shared" ref="N6" ca="1" si="20">N13</f>
        <v/>
      </c>
      <c r="O6" s="17" t="str">
        <f ca="1">IF(P6="",O13,"□")</f>
        <v/>
      </c>
      <c r="P6" s="16" t="str">
        <f t="shared" ref="P6" ca="1" si="21">P13</f>
        <v/>
      </c>
      <c r="Q6" s="17" t="str">
        <f ca="1">IF(R6="",Q13,"□")</f>
        <v>る　</v>
      </c>
      <c r="R6" s="16" t="str">
        <f t="shared" ca="1" si="7"/>
        <v/>
      </c>
      <c r="S6" s="17" t="str">
        <f ca="1">IF(T6="",S13,"□")</f>
        <v/>
      </c>
      <c r="T6" s="14" t="str">
        <f t="shared" ca="1" si="7"/>
        <v/>
      </c>
      <c r="U6" s="115"/>
    </row>
    <row r="7" spans="1:21" ht="48" customHeight="1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  <c r="O7" s="4"/>
      <c r="P7" s="6"/>
      <c r="Q7" s="4"/>
      <c r="R7" s="6"/>
      <c r="S7" s="12"/>
      <c r="T7" s="11" t="str">
        <f t="shared" si="7"/>
        <v/>
      </c>
      <c r="U7" s="115"/>
    </row>
    <row r="9" spans="1:21" ht="26.4" customHeight="1">
      <c r="A9" s="3" t="s">
        <v>35</v>
      </c>
      <c r="B9" s="3"/>
      <c r="C9" s="3" t="s">
        <v>34</v>
      </c>
      <c r="D9" s="3"/>
      <c r="E9" s="3" t="s">
        <v>33</v>
      </c>
      <c r="F9" s="3"/>
      <c r="G9" s="3" t="s">
        <v>32</v>
      </c>
      <c r="H9" s="3"/>
      <c r="I9" s="3" t="s">
        <v>31</v>
      </c>
      <c r="J9" s="3"/>
      <c r="K9" s="3" t="s">
        <v>30</v>
      </c>
      <c r="L9" s="3"/>
      <c r="M9" s="3" t="s">
        <v>29</v>
      </c>
      <c r="N9" s="3"/>
      <c r="O9" s="3" t="s">
        <v>28</v>
      </c>
      <c r="P9" s="3"/>
      <c r="Q9" s="3" t="s">
        <v>27</v>
      </c>
      <c r="R9" s="3"/>
      <c r="S9" s="3" t="s">
        <v>26</v>
      </c>
    </row>
    <row r="10" spans="1:21" ht="48" customHeight="1">
      <c r="A10" s="7" t="str">
        <f t="shared" ref="A10:B10" ca="1" si="22">IF(A18=0,"",A18)</f>
        <v>青</v>
      </c>
      <c r="B10" s="10" t="str">
        <f t="shared" ca="1" si="22"/>
        <v>あお</v>
      </c>
      <c r="C10" s="7" t="str">
        <f t="shared" ref="C10:D10" ca="1" si="23">IF(C18=0,"",C18)</f>
        <v>早</v>
      </c>
      <c r="D10" s="10" t="str">
        <f t="shared" ca="1" si="23"/>
        <v>はや</v>
      </c>
      <c r="E10" s="7" t="str">
        <f t="shared" ref="E10:F10" ca="1" si="24">IF(E18=0,"",E18)</f>
        <v>林</v>
      </c>
      <c r="F10" s="10" t="str">
        <f t="shared" ca="1" si="24"/>
        <v>はやし</v>
      </c>
      <c r="G10" s="7" t="str">
        <f t="shared" ref="G10:H10" ca="1" si="25">IF(G18=0,"",G18)</f>
        <v>雨</v>
      </c>
      <c r="H10" s="10" t="str">
        <f t="shared" ca="1" si="25"/>
        <v>あめ</v>
      </c>
      <c r="I10" s="7" t="str">
        <f t="shared" ref="I10:J10" ca="1" si="26">IF(I18=0,"",I18)</f>
        <v>十</v>
      </c>
      <c r="J10" s="10" t="str">
        <f t="shared" ca="1" si="26"/>
        <v>じゅう</v>
      </c>
      <c r="K10" s="7" t="str">
        <f t="shared" ref="K10:L10" ca="1" si="27">IF(K18=0,"",K18)</f>
        <v>七</v>
      </c>
      <c r="L10" s="10" t="str">
        <f t="shared" ca="1" si="27"/>
        <v>しち</v>
      </c>
      <c r="M10" s="7" t="str">
        <f t="shared" ref="M10:N10" ca="1" si="28">IF(M18=0,"",M18)</f>
        <v>八</v>
      </c>
      <c r="N10" s="10" t="str">
        <f t="shared" ca="1" si="28"/>
        <v>はち</v>
      </c>
      <c r="O10" s="7" t="str">
        <f t="shared" ref="O10:P10" ca="1" si="29">IF(O18=0,"",O18)</f>
        <v>大</v>
      </c>
      <c r="P10" s="10" t="str">
        <f t="shared" ca="1" si="29"/>
        <v>だい</v>
      </c>
      <c r="Q10" s="7" t="str">
        <f t="shared" ref="Q10:R10" ca="1" si="30">IF(Q18=0,"",Q18)</f>
        <v>さか</v>
      </c>
      <c r="R10" s="10" t="str">
        <f t="shared" ca="1" si="30"/>
        <v/>
      </c>
      <c r="S10" s="7" t="str">
        <f t="shared" ref="S10:T12" ca="1" si="31">IF(S18=0,"",S18)</f>
        <v>ベッド</v>
      </c>
      <c r="T10" s="10" t="str">
        <f t="shared" ca="1" si="31"/>
        <v/>
      </c>
    </row>
    <row r="11" spans="1:21" ht="48" customHeight="1">
      <c r="A11" s="7" t="str">
        <f t="shared" ref="A11:B11" ca="1" si="32">IF(A19=0,"",A19)</f>
        <v>い　</v>
      </c>
      <c r="B11" s="10" t="str">
        <f t="shared" ca="1" si="32"/>
        <v/>
      </c>
      <c r="C11" s="7" t="str">
        <f t="shared" ref="C11:D11" ca="1" si="33">IF(C19=0,"",C19)</f>
        <v>く　</v>
      </c>
      <c r="D11" s="10" t="str">
        <f t="shared" ca="1" si="33"/>
        <v/>
      </c>
      <c r="E11" s="7" t="str">
        <f t="shared" ref="E11:F11" ca="1" si="34">IF(E19=0,"",E19)</f>
        <v>と　</v>
      </c>
      <c r="F11" s="10" t="str">
        <f t="shared" ca="1" si="34"/>
        <v/>
      </c>
      <c r="G11" s="7" t="str">
        <f t="shared" ref="G11:H11" ca="1" si="35">IF(G19=0,"",G19)</f>
        <v>が　</v>
      </c>
      <c r="H11" s="10" t="str">
        <f t="shared" ca="1" si="35"/>
        <v/>
      </c>
      <c r="I11" s="7" t="str">
        <f t="shared" ref="I11:J11" ca="1" si="36">IF(I19=0,"",I19)</f>
        <v>がつ</v>
      </c>
      <c r="J11" s="10" t="str">
        <f t="shared" ca="1" si="36"/>
        <v/>
      </c>
      <c r="K11" s="7" t="str">
        <f t="shared" ref="K11:L11" ca="1" si="37">IF(K19=0,"",K19)</f>
        <v>じに</v>
      </c>
      <c r="L11" s="10" t="str">
        <f t="shared" ca="1" si="37"/>
        <v/>
      </c>
      <c r="M11" s="7" t="str">
        <f t="shared" ref="M11:N11" ca="1" si="38">IF(M19=0,"",M19)</f>
        <v>がつ</v>
      </c>
      <c r="N11" s="10" t="str">
        <f t="shared" ca="1" si="38"/>
        <v/>
      </c>
      <c r="O11" s="7" t="str">
        <f t="shared" ref="O11:P11" ca="1" si="39">IF(O19=0,"",O19)</f>
        <v>すきな</v>
      </c>
      <c r="P11" s="10" t="str">
        <f t="shared" ca="1" si="39"/>
        <v/>
      </c>
      <c r="Q11" s="7" t="str">
        <f t="shared" ref="Q11" ca="1" si="40">IF(Q19=0,"",Q19)</f>
        <v>を　</v>
      </c>
      <c r="R11" s="10" t="str">
        <f t="shared" ref="R11:T11" ca="1" si="41">IF(R19=0,"",R19)</f>
        <v/>
      </c>
      <c r="S11" s="7" t="str">
        <f t="shared" ca="1" si="31"/>
        <v>の　</v>
      </c>
      <c r="T11" s="10" t="str">
        <f t="shared" ca="1" si="41"/>
        <v/>
      </c>
    </row>
    <row r="12" spans="1:21" ht="48" customHeight="1">
      <c r="A12" s="7" t="str">
        <f t="shared" ref="A12:B12" ca="1" si="42">IF(A20=0,"",A20)</f>
        <v>空</v>
      </c>
      <c r="B12" s="10" t="str">
        <f t="shared" ca="1" si="42"/>
        <v>そら</v>
      </c>
      <c r="C12" s="7" t="str">
        <f t="shared" ref="C12:D12" ca="1" si="43">IF(C20=0,"",C20)</f>
        <v>おきる</v>
      </c>
      <c r="D12" s="10" t="str">
        <f t="shared" ca="1" si="43"/>
        <v/>
      </c>
      <c r="E12" s="7" t="str">
        <f t="shared" ref="E12:F12" ca="1" si="44">IF(E20=0,"",E20)</f>
        <v>森</v>
      </c>
      <c r="F12" s="10" t="str">
        <f t="shared" ca="1" si="44"/>
        <v>もり</v>
      </c>
      <c r="G12" s="7" t="str">
        <f t="shared" ref="G12:H12" ca="1" si="45">IF(G20=0,"",G20)</f>
        <v>ふる</v>
      </c>
      <c r="H12" s="10" t="str">
        <f t="shared" ca="1" si="45"/>
        <v/>
      </c>
      <c r="I12" s="7" t="str">
        <f t="shared" ref="I12:J12" ca="1" si="46">IF(I20=0,"",I20)</f>
        <v>十</v>
      </c>
      <c r="J12" s="10" t="str">
        <f t="shared" ca="1" si="46"/>
        <v>とお</v>
      </c>
      <c r="K12" s="7" t="str">
        <f t="shared" ref="K12:L12" ca="1" si="47">IF(K20=0,"",K20)</f>
        <v>おきる</v>
      </c>
      <c r="L12" s="10" t="str">
        <f t="shared" ca="1" si="47"/>
        <v/>
      </c>
      <c r="M12" s="7" t="str">
        <f t="shared" ref="M12:N12" ca="1" si="48">IF(M20=0,"",M20)</f>
        <v>の　</v>
      </c>
      <c r="N12" s="10" t="str">
        <f t="shared" ca="1" si="48"/>
        <v/>
      </c>
      <c r="O12" s="7" t="str">
        <f t="shared" ref="O12:P12" ca="1" si="49">IF(O20=0,"",O20)</f>
        <v>ゲーム</v>
      </c>
      <c r="P12" s="10" t="str">
        <f t="shared" ca="1" si="49"/>
        <v/>
      </c>
      <c r="Q12" s="7" t="str">
        <f t="shared" ref="Q12" ca="1" si="50">IF(Q20=0,"",Q20)</f>
        <v>上</v>
      </c>
      <c r="R12" s="10" t="str">
        <f t="shared" ref="R12:T12" ca="1" si="51">IF(R20=0,"",R20)</f>
        <v>のぼ</v>
      </c>
      <c r="S12" s="7" t="str">
        <f t="shared" ca="1" si="31"/>
        <v>下</v>
      </c>
      <c r="T12" s="10" t="str">
        <f t="shared" ca="1" si="51"/>
        <v>した</v>
      </c>
    </row>
    <row r="13" spans="1:21" ht="48" customHeight="1">
      <c r="A13" s="7" t="str">
        <f ca="1">IF(A21=0,"",A21)</f>
        <v/>
      </c>
      <c r="B13" s="10" t="str">
        <f t="shared" ref="B13" ca="1" si="52">IF(B21=0,"",B21)</f>
        <v/>
      </c>
      <c r="C13" s="7" t="str">
        <f ca="1">IF(C21=0,"",C21)</f>
        <v/>
      </c>
      <c r="D13" s="10" t="str">
        <f t="shared" ref="D13" ca="1" si="53">IF(D21=0,"",D21)</f>
        <v/>
      </c>
      <c r="E13" s="7" t="str">
        <f ca="1">IF(E21=0,"",E21)</f>
        <v/>
      </c>
      <c r="F13" s="10" t="str">
        <f t="shared" ref="F13" ca="1" si="54">IF(F21=0,"",F21)</f>
        <v/>
      </c>
      <c r="G13" s="7" t="str">
        <f ca="1">IF(G21=0,"",G21)</f>
        <v/>
      </c>
      <c r="H13" s="10" t="str">
        <f t="shared" ref="H13" ca="1" si="55">IF(H21=0,"",H21)</f>
        <v/>
      </c>
      <c r="I13" s="7" t="str">
        <f ca="1">IF(I21=0,"",I21)</f>
        <v>か　</v>
      </c>
      <c r="J13" s="10" t="str">
        <f t="shared" ref="J13" ca="1" si="56">IF(J21=0,"",J21)</f>
        <v/>
      </c>
      <c r="K13" s="7" t="str">
        <f ca="1">IF(K21=0,"",K21)</f>
        <v/>
      </c>
      <c r="L13" s="10" t="str">
        <f t="shared" ref="L13:T13" ca="1" si="57">IF(L21=0,"",L21)</f>
        <v/>
      </c>
      <c r="M13" s="7" t="str">
        <f ca="1">IF(M21=0,"",M21)</f>
        <v>りょこう</v>
      </c>
      <c r="N13" s="10" t="str">
        <f t="shared" ca="1" si="57"/>
        <v/>
      </c>
      <c r="O13" s="7" t="str">
        <f ca="1">IF(O21=0,"",O21)</f>
        <v/>
      </c>
      <c r="P13" s="10" t="str">
        <f t="shared" ca="1" si="57"/>
        <v/>
      </c>
      <c r="Q13" s="7" t="str">
        <f ca="1">IF(Q21=0,"",Q21)</f>
        <v>る　</v>
      </c>
      <c r="R13" s="10" t="str">
        <f t="shared" ca="1" si="57"/>
        <v/>
      </c>
      <c r="S13" s="7" t="str">
        <f ca="1">IF(S21=0,"",S21)</f>
        <v/>
      </c>
      <c r="T13" s="10" t="str">
        <f t="shared" ca="1" si="57"/>
        <v/>
      </c>
    </row>
    <row r="14" spans="1:21" ht="48" customHeight="1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  <c r="O14" s="4"/>
      <c r="P14" s="6"/>
      <c r="Q14" s="4"/>
      <c r="R14" s="6"/>
      <c r="S14" s="7"/>
      <c r="T14" s="10" t="str">
        <f t="shared" ref="T14" si="58">IF(T22=0,"",T22)</f>
        <v/>
      </c>
    </row>
    <row r="15" spans="1:21" ht="48" customHeight="1">
      <c r="A15" s="4"/>
      <c r="B15" s="6"/>
      <c r="C15" s="4"/>
      <c r="D15" s="6"/>
      <c r="E15" s="4"/>
      <c r="F15" s="6"/>
      <c r="G15" s="4"/>
      <c r="H15" s="6"/>
      <c r="I15" s="4"/>
      <c r="J15" s="6"/>
      <c r="K15" s="4"/>
      <c r="L15" s="6"/>
      <c r="M15" s="4"/>
      <c r="N15" s="6"/>
      <c r="O15" s="4"/>
      <c r="P15" s="6"/>
      <c r="Q15" s="4"/>
      <c r="R15" s="6"/>
      <c r="S15" s="4"/>
    </row>
    <row r="17" spans="1:20" ht="26.4" customHeight="1">
      <c r="A17" s="3" t="s">
        <v>35</v>
      </c>
      <c r="B17" s="3"/>
      <c r="C17" s="3" t="s">
        <v>34</v>
      </c>
      <c r="D17" s="3"/>
      <c r="E17" s="3" t="s">
        <v>33</v>
      </c>
      <c r="F17" s="3"/>
      <c r="G17" s="3" t="s">
        <v>32</v>
      </c>
      <c r="H17" s="3"/>
      <c r="I17" s="3" t="s">
        <v>31</v>
      </c>
      <c r="J17" s="3"/>
      <c r="K17" s="3" t="s">
        <v>30</v>
      </c>
      <c r="L17" s="3"/>
      <c r="M17" s="3" t="s">
        <v>29</v>
      </c>
      <c r="N17" s="3"/>
      <c r="O17" s="3" t="s">
        <v>28</v>
      </c>
      <c r="P17" s="3"/>
      <c r="Q17" s="3" t="s">
        <v>27</v>
      </c>
      <c r="R17" s="3"/>
      <c r="S17" s="3" t="s">
        <v>26</v>
      </c>
    </row>
    <row r="18" spans="1:20" ht="48" customHeight="1">
      <c r="A18" s="5" t="str">
        <f ca="1">VLOOKUP(10,問題原文２学期!$C$3:$I$111,3,FALSE)</f>
        <v>青</v>
      </c>
      <c r="B18" s="8" t="str">
        <f ca="1">VLOOKUP(1010,問題原文２学期!$C$2:$I$111,3,FALSE)</f>
        <v>あお</v>
      </c>
      <c r="C18" s="5" t="str">
        <f ca="1">VLOOKUP(9,問題原文２学期!$C$3:$I$111,3,FALSE)</f>
        <v>早</v>
      </c>
      <c r="D18" s="8" t="str">
        <f ca="1">VLOOKUP(1009,問題原文２学期!$C$2:$I$111,3,FALSE)</f>
        <v>はや</v>
      </c>
      <c r="E18" s="5" t="str">
        <f ca="1">VLOOKUP(8,問題原文２学期!$C$3:$I$111,3,FALSE)</f>
        <v>林</v>
      </c>
      <c r="F18" s="8" t="str">
        <f ca="1">VLOOKUP(1008,問題原文２学期!$C$2:$I$111,3,FALSE)</f>
        <v>はやし</v>
      </c>
      <c r="G18" s="5" t="str">
        <f ca="1">VLOOKUP(7,問題原文２学期!$C$3:$I$111,3,FALSE)</f>
        <v>雨</v>
      </c>
      <c r="H18" s="8" t="str">
        <f ca="1">VLOOKUP(1007,問題原文２学期!$C$2:$I$111,3,FALSE)</f>
        <v>あめ</v>
      </c>
      <c r="I18" s="5" t="str">
        <f ca="1">VLOOKUP(6,問題原文２学期!$C$3:$I$111,3,FALSE)</f>
        <v>十</v>
      </c>
      <c r="J18" s="8" t="str">
        <f ca="1">VLOOKUP(1006,問題原文２学期!$C$2:$I$111,3,FALSE)</f>
        <v>じゅう</v>
      </c>
      <c r="K18" s="5" t="str">
        <f ca="1">VLOOKUP(5,問題原文２学期!$C$3:$I$111,3,FALSE)</f>
        <v>七</v>
      </c>
      <c r="L18" s="8" t="str">
        <f ca="1">VLOOKUP(1005,問題原文２学期!$C$2:$I$111,3,FALSE)</f>
        <v>しち</v>
      </c>
      <c r="M18" s="5" t="str">
        <f ca="1">VLOOKUP(4,問題原文２学期!$C$3:$I$111,3,FALSE)</f>
        <v>八</v>
      </c>
      <c r="N18" s="8" t="str">
        <f ca="1">VLOOKUP(1004,問題原文２学期!$C$2:$I$111,3,FALSE)</f>
        <v>はち</v>
      </c>
      <c r="O18" s="5" t="str">
        <f ca="1">VLOOKUP(3,問題原文２学期!$C$3:$I$111,3,FALSE)</f>
        <v>大</v>
      </c>
      <c r="P18" s="8" t="str">
        <f ca="1">VLOOKUP(1003,問題原文２学期!$C$2:$I$111,3,FALSE)</f>
        <v>だい</v>
      </c>
      <c r="Q18" s="5" t="str">
        <f ca="1">VLOOKUP(2,問題原文２学期!$C$3:$I$111,3,FALSE)</f>
        <v>さか</v>
      </c>
      <c r="R18" s="8">
        <f ca="1">VLOOKUP(1002,問題原文２学期!$C$2:$I$111,3,FALSE)</f>
        <v>0</v>
      </c>
      <c r="S18" s="5" t="str">
        <f ca="1">VLOOKUP(1,問題原文２学期!$C$3:$I$111,3,FALSE)</f>
        <v>ベッド</v>
      </c>
      <c r="T18" s="8">
        <f ca="1">VLOOKUP(1001,問題原文２学期!$C$2:$I$111,3,FALSE)</f>
        <v>0</v>
      </c>
    </row>
    <row r="19" spans="1:20" ht="48" customHeight="1">
      <c r="A19" s="6" t="str">
        <f ca="1">VLOOKUP(10,問題原文２学期!$C$3:$I$111,4,FALSE)</f>
        <v>い　</v>
      </c>
      <c r="B19" s="9">
        <f ca="1">VLOOKUP(1010,問題原文２学期!$C$2:$I$111,4,FALSE)</f>
        <v>0</v>
      </c>
      <c r="C19" s="6" t="str">
        <f ca="1">VLOOKUP(9,問題原文２学期!$C$3:$I$111,4,FALSE)</f>
        <v>く　</v>
      </c>
      <c r="D19" s="9">
        <f ca="1">VLOOKUP(1009,問題原文２学期!$C$2:$I$111,4,FALSE)</f>
        <v>0</v>
      </c>
      <c r="E19" s="6" t="str">
        <f ca="1">VLOOKUP(8,問題原文２学期!$C$3:$I$111,4,FALSE)</f>
        <v>と　</v>
      </c>
      <c r="F19" s="9">
        <f ca="1">VLOOKUP(1008,問題原文２学期!$C$2:$I$111,4,FALSE)</f>
        <v>0</v>
      </c>
      <c r="G19" s="6" t="str">
        <f ca="1">VLOOKUP(7,問題原文２学期!$C$3:$I$111,4,FALSE)</f>
        <v>が　</v>
      </c>
      <c r="H19" s="9">
        <f ca="1">VLOOKUP(1007,問題原文２学期!$C$2:$I$111,4,FALSE)</f>
        <v>0</v>
      </c>
      <c r="I19" s="6" t="str">
        <f ca="1">VLOOKUP(6,問題原文２学期!$C$3:$I$111,4,FALSE)</f>
        <v>がつ</v>
      </c>
      <c r="J19" s="9">
        <f ca="1">VLOOKUP(1006,問題原文２学期!$C$2:$I$111,4,FALSE)</f>
        <v>0</v>
      </c>
      <c r="K19" s="6" t="str">
        <f ca="1">VLOOKUP(5,問題原文２学期!$C$3:$I$111,4,FALSE)</f>
        <v>じに</v>
      </c>
      <c r="L19" s="9">
        <f ca="1">VLOOKUP(1005,問題原文２学期!$C$2:$I$111,4,FALSE)</f>
        <v>0</v>
      </c>
      <c r="M19" s="6" t="str">
        <f ca="1">VLOOKUP(4,問題原文２学期!$C$3:$I$111,4,FALSE)</f>
        <v>がつ</v>
      </c>
      <c r="N19" s="9">
        <f ca="1">VLOOKUP(1004,問題原文２学期!$C$2:$I$111,4,FALSE)</f>
        <v>0</v>
      </c>
      <c r="O19" s="6" t="str">
        <f ca="1">VLOOKUP(3,問題原文２学期!$C$3:$I$111,4,FALSE)</f>
        <v>すきな</v>
      </c>
      <c r="P19" s="9">
        <f ca="1">VLOOKUP(1003,問題原文２学期!$C$2:$I$111,4,FALSE)</f>
        <v>0</v>
      </c>
      <c r="Q19" s="6" t="str">
        <f ca="1">VLOOKUP(2,問題原文２学期!$C$3:$I$111,4,FALSE)</f>
        <v>を　</v>
      </c>
      <c r="R19" s="9">
        <f ca="1">VLOOKUP(1002,問題原文２学期!$C$2:$I$111,4,FALSE)</f>
        <v>0</v>
      </c>
      <c r="S19" s="4" t="str">
        <f ca="1">VLOOKUP(1,問題原文２学期!$C$3:$I$111,4,FALSE)</f>
        <v>の　</v>
      </c>
      <c r="T19" s="9">
        <f ca="1">VLOOKUP(1001,問題原文２学期!$C$2:$I$111,4,FALSE)</f>
        <v>0</v>
      </c>
    </row>
    <row r="20" spans="1:20" ht="48" customHeight="1">
      <c r="A20" s="6" t="str">
        <f ca="1">VLOOKUP(10,問題原文２学期!$C$3:$I$111,5,FALSE)</f>
        <v>空</v>
      </c>
      <c r="B20" s="9" t="str">
        <f ca="1">VLOOKUP(1010,問題原文２学期!$C$2:$I$111,5,FALSE)</f>
        <v>そら</v>
      </c>
      <c r="C20" s="6" t="str">
        <f ca="1">VLOOKUP(9,問題原文２学期!$C$3:$I$111,5,FALSE)</f>
        <v>おきる</v>
      </c>
      <c r="D20" s="9">
        <f ca="1">VLOOKUP(1009,問題原文２学期!$C$2:$I$111,5,FALSE)</f>
        <v>0</v>
      </c>
      <c r="E20" s="6" t="str">
        <f ca="1">VLOOKUP(8,問題原文２学期!$C$3:$I$111,5,FALSE)</f>
        <v>森</v>
      </c>
      <c r="F20" s="9" t="str">
        <f ca="1">VLOOKUP(1008,問題原文２学期!$C$2:$I$111,5,FALSE)</f>
        <v>もり</v>
      </c>
      <c r="G20" s="6" t="str">
        <f ca="1">VLOOKUP(7,問題原文２学期!$C$3:$I$111,5,FALSE)</f>
        <v>ふる</v>
      </c>
      <c r="H20" s="9">
        <f ca="1">VLOOKUP(1007,問題原文２学期!$C$2:$I$111,5,FALSE)</f>
        <v>0</v>
      </c>
      <c r="I20" s="6" t="str">
        <f ca="1">VLOOKUP(6,問題原文２学期!$C$3:$I$111,5,FALSE)</f>
        <v>十</v>
      </c>
      <c r="J20" s="9" t="str">
        <f ca="1">VLOOKUP(1006,問題原文２学期!$C$2:$I$111,5,FALSE)</f>
        <v>とお</v>
      </c>
      <c r="K20" s="6" t="str">
        <f ca="1">VLOOKUP(5,問題原文２学期!$C$3:$I$111,5,FALSE)</f>
        <v>おきる</v>
      </c>
      <c r="L20" s="9">
        <f ca="1">VLOOKUP(1005,問題原文２学期!$C$2:$I$111,5,FALSE)</f>
        <v>0</v>
      </c>
      <c r="M20" s="6" t="str">
        <f ca="1">VLOOKUP(4,問題原文２学期!$C$3:$I$111,5,FALSE)</f>
        <v>の　</v>
      </c>
      <c r="N20" s="9">
        <f ca="1">VLOOKUP(1004,問題原文２学期!$C$2:$I$111,5,FALSE)</f>
        <v>0</v>
      </c>
      <c r="O20" s="6" t="str">
        <f ca="1">VLOOKUP(3,問題原文２学期!$C$3:$I$111,5,FALSE)</f>
        <v>ゲーム</v>
      </c>
      <c r="P20" s="9">
        <f ca="1">VLOOKUP(1003,問題原文２学期!$C$2:$I$111,5,FALSE)</f>
        <v>0</v>
      </c>
      <c r="Q20" s="6" t="str">
        <f ca="1">VLOOKUP(2,問題原文２学期!$C$3:$I$111,5,FALSE)</f>
        <v>上</v>
      </c>
      <c r="R20" s="9" t="str">
        <f ca="1">VLOOKUP(1002,問題原文２学期!$C$2:$I$111,5,FALSE)</f>
        <v>のぼ</v>
      </c>
      <c r="S20" s="4" t="str">
        <f ca="1">VLOOKUP(1,問題原文２学期!$C$3:$I$111,5,FALSE)</f>
        <v>下</v>
      </c>
      <c r="T20" s="9" t="str">
        <f ca="1">VLOOKUP(1001,問題原文２学期!$C$2:$I$111,5,FALSE)</f>
        <v>した</v>
      </c>
    </row>
    <row r="21" spans="1:20" ht="48" customHeight="1">
      <c r="A21" s="6">
        <f ca="1">VLOOKUP(10,問題原文２学期!$C$3:$I$111,6,FALSE)</f>
        <v>0</v>
      </c>
      <c r="B21" s="9">
        <f ca="1">VLOOKUP(1010,問題原文２学期!$C$2:$I$111,6,FALSE)</f>
        <v>0</v>
      </c>
      <c r="C21" s="6">
        <f ca="1">VLOOKUP(9,問題原文２学期!$C$3:$I$111,6,FALSE)</f>
        <v>0</v>
      </c>
      <c r="D21" s="9">
        <f ca="1">VLOOKUP(1009,問題原文２学期!$C$2:$I$111,6,FALSE)</f>
        <v>0</v>
      </c>
      <c r="E21" s="6">
        <f ca="1">VLOOKUP(8,問題原文２学期!$C$3:$I$111,6,FALSE)</f>
        <v>0</v>
      </c>
      <c r="F21" s="9">
        <f ca="1">VLOOKUP(1008,問題原文２学期!$C$2:$I$111,6,FALSE)</f>
        <v>0</v>
      </c>
      <c r="G21" s="6">
        <f ca="1">VLOOKUP(7,問題原文２学期!$C$3:$I$111,6,FALSE)</f>
        <v>0</v>
      </c>
      <c r="H21" s="9">
        <f ca="1">VLOOKUP(1007,問題原文２学期!$C$2:$I$111,6,FALSE)</f>
        <v>0</v>
      </c>
      <c r="I21" s="6" t="str">
        <f ca="1">VLOOKUP(6,問題原文２学期!$C$3:$I$111,6,FALSE)</f>
        <v>か　</v>
      </c>
      <c r="J21" s="9">
        <f ca="1">VLOOKUP(1006,問題原文２学期!$C$2:$I$111,6,FALSE)</f>
        <v>0</v>
      </c>
      <c r="K21" s="6">
        <f ca="1">VLOOKUP(5,問題原文２学期!$C$3:$I$111,6,FALSE)</f>
        <v>0</v>
      </c>
      <c r="L21" s="9">
        <f ca="1">VLOOKUP(1005,問題原文２学期!$C$2:$I$111,6,FALSE)</f>
        <v>0</v>
      </c>
      <c r="M21" s="6" t="str">
        <f ca="1">VLOOKUP(4,問題原文２学期!$C$3:$I$111,6,FALSE)</f>
        <v>りょこう</v>
      </c>
      <c r="N21" s="9">
        <f ca="1">VLOOKUP(1004,問題原文２学期!$C$2:$I$111,6,FALSE)</f>
        <v>0</v>
      </c>
      <c r="O21" s="6">
        <f ca="1">VLOOKUP(3,問題原文２学期!$C$3:$I$111,6,FALSE)</f>
        <v>0</v>
      </c>
      <c r="P21" s="9">
        <f ca="1">VLOOKUP(1003,問題原文２学期!$C$2:$I$111,6,FALSE)</f>
        <v>0</v>
      </c>
      <c r="Q21" s="6" t="str">
        <f ca="1">VLOOKUP(2,問題原文２学期!$C$3:$I$111,6,FALSE)</f>
        <v>る　</v>
      </c>
      <c r="R21" s="9">
        <f ca="1">VLOOKUP(1002,問題原文２学期!$C$2:$I$111,6,FALSE)</f>
        <v>0</v>
      </c>
      <c r="S21" s="4">
        <f ca="1">VLOOKUP(1,問題原文２学期!$C$3:$I$111,6,FALSE)</f>
        <v>0</v>
      </c>
      <c r="T21" s="9">
        <f ca="1">VLOOKUP(1001,問題原文２学期!$C$2:$I$111,6,FALSE)</f>
        <v>0</v>
      </c>
    </row>
    <row r="22" spans="1:20" ht="48" customHeight="1">
      <c r="A22" s="4"/>
      <c r="B22" s="6"/>
      <c r="C22" s="4"/>
      <c r="D22" s="6"/>
      <c r="E22" s="4"/>
      <c r="F22" s="6"/>
      <c r="G22" s="4"/>
      <c r="H22" s="6"/>
      <c r="I22" s="4"/>
      <c r="J22" s="6"/>
      <c r="K22" s="4"/>
      <c r="L22" s="6"/>
      <c r="M22" s="4"/>
      <c r="N22" s="6"/>
      <c r="O22" s="4"/>
      <c r="P22" s="6"/>
      <c r="Q22" s="4"/>
      <c r="R22" s="6"/>
      <c r="S22" s="4"/>
      <c r="T22" s="9"/>
    </row>
  </sheetData>
  <mergeCells count="2">
    <mergeCell ref="U2:U4"/>
    <mergeCell ref="U5:U7"/>
  </mergeCells>
  <phoneticPr fontId="1"/>
  <pageMargins left="0.18" right="0.2" top="0.46" bottom="0.38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E200"/>
  </sheetPr>
  <dimension ref="A1:N48"/>
  <sheetViews>
    <sheetView tabSelected="1" zoomScale="80" zoomScaleNormal="80" workbookViewId="0">
      <selection activeCell="R33" sqref="R33"/>
    </sheetView>
  </sheetViews>
  <sheetFormatPr defaultColWidth="9" defaultRowHeight="13.2"/>
  <cols>
    <col min="1" max="12" width="9" style="55"/>
    <col min="13" max="13" width="6.44140625" style="55" customWidth="1"/>
    <col min="14" max="14" width="5.88671875" style="55" customWidth="1"/>
    <col min="15" max="268" width="9" style="55"/>
    <col min="269" max="269" width="6.44140625" style="55" customWidth="1"/>
    <col min="270" max="524" width="9" style="55"/>
    <col min="525" max="525" width="6.44140625" style="55" customWidth="1"/>
    <col min="526" max="780" width="9" style="55"/>
    <col min="781" max="781" width="6.44140625" style="55" customWidth="1"/>
    <col min="782" max="1036" width="9" style="55"/>
    <col min="1037" max="1037" width="6.44140625" style="55" customWidth="1"/>
    <col min="1038" max="1292" width="9" style="55"/>
    <col min="1293" max="1293" width="6.44140625" style="55" customWidth="1"/>
    <col min="1294" max="1548" width="9" style="55"/>
    <col min="1549" max="1549" width="6.44140625" style="55" customWidth="1"/>
    <col min="1550" max="1804" width="9" style="55"/>
    <col min="1805" max="1805" width="6.44140625" style="55" customWidth="1"/>
    <col min="1806" max="2060" width="9" style="55"/>
    <col min="2061" max="2061" width="6.44140625" style="55" customWidth="1"/>
    <col min="2062" max="2316" width="9" style="55"/>
    <col min="2317" max="2317" width="6.44140625" style="55" customWidth="1"/>
    <col min="2318" max="2572" width="9" style="55"/>
    <col min="2573" max="2573" width="6.44140625" style="55" customWidth="1"/>
    <col min="2574" max="2828" width="9" style="55"/>
    <col min="2829" max="2829" width="6.44140625" style="55" customWidth="1"/>
    <col min="2830" max="3084" width="9" style="55"/>
    <col min="3085" max="3085" width="6.44140625" style="55" customWidth="1"/>
    <col min="3086" max="3340" width="9" style="55"/>
    <col min="3341" max="3341" width="6.44140625" style="55" customWidth="1"/>
    <col min="3342" max="3596" width="9" style="55"/>
    <col min="3597" max="3597" width="6.44140625" style="55" customWidth="1"/>
    <col min="3598" max="3852" width="9" style="55"/>
    <col min="3853" max="3853" width="6.44140625" style="55" customWidth="1"/>
    <col min="3854" max="4108" width="9" style="55"/>
    <col min="4109" max="4109" width="6.44140625" style="55" customWidth="1"/>
    <col min="4110" max="4364" width="9" style="55"/>
    <col min="4365" max="4365" width="6.44140625" style="55" customWidth="1"/>
    <col min="4366" max="4620" width="9" style="55"/>
    <col min="4621" max="4621" width="6.44140625" style="55" customWidth="1"/>
    <col min="4622" max="4876" width="9" style="55"/>
    <col min="4877" max="4877" width="6.44140625" style="55" customWidth="1"/>
    <col min="4878" max="5132" width="9" style="55"/>
    <col min="5133" max="5133" width="6.44140625" style="55" customWidth="1"/>
    <col min="5134" max="5388" width="9" style="55"/>
    <col min="5389" max="5389" width="6.44140625" style="55" customWidth="1"/>
    <col min="5390" max="5644" width="9" style="55"/>
    <col min="5645" max="5645" width="6.44140625" style="55" customWidth="1"/>
    <col min="5646" max="5900" width="9" style="55"/>
    <col min="5901" max="5901" width="6.44140625" style="55" customWidth="1"/>
    <col min="5902" max="6156" width="9" style="55"/>
    <col min="6157" max="6157" width="6.44140625" style="55" customWidth="1"/>
    <col min="6158" max="6412" width="9" style="55"/>
    <col min="6413" max="6413" width="6.44140625" style="55" customWidth="1"/>
    <col min="6414" max="6668" width="9" style="55"/>
    <col min="6669" max="6669" width="6.44140625" style="55" customWidth="1"/>
    <col min="6670" max="6924" width="9" style="55"/>
    <col min="6925" max="6925" width="6.44140625" style="55" customWidth="1"/>
    <col min="6926" max="7180" width="9" style="55"/>
    <col min="7181" max="7181" width="6.44140625" style="55" customWidth="1"/>
    <col min="7182" max="7436" width="9" style="55"/>
    <col min="7437" max="7437" width="6.44140625" style="55" customWidth="1"/>
    <col min="7438" max="7692" width="9" style="55"/>
    <col min="7693" max="7693" width="6.44140625" style="55" customWidth="1"/>
    <col min="7694" max="7948" width="9" style="55"/>
    <col min="7949" max="7949" width="6.44140625" style="55" customWidth="1"/>
    <col min="7950" max="8204" width="9" style="55"/>
    <col min="8205" max="8205" width="6.44140625" style="55" customWidth="1"/>
    <col min="8206" max="8460" width="9" style="55"/>
    <col min="8461" max="8461" width="6.44140625" style="55" customWidth="1"/>
    <col min="8462" max="8716" width="9" style="55"/>
    <col min="8717" max="8717" width="6.44140625" style="55" customWidth="1"/>
    <col min="8718" max="8972" width="9" style="55"/>
    <col min="8973" max="8973" width="6.44140625" style="55" customWidth="1"/>
    <col min="8974" max="9228" width="9" style="55"/>
    <col min="9229" max="9229" width="6.44140625" style="55" customWidth="1"/>
    <col min="9230" max="9484" width="9" style="55"/>
    <col min="9485" max="9485" width="6.44140625" style="55" customWidth="1"/>
    <col min="9486" max="9740" width="9" style="55"/>
    <col min="9741" max="9741" width="6.44140625" style="55" customWidth="1"/>
    <col min="9742" max="9996" width="9" style="55"/>
    <col min="9997" max="9997" width="6.44140625" style="55" customWidth="1"/>
    <col min="9998" max="10252" width="9" style="55"/>
    <col min="10253" max="10253" width="6.44140625" style="55" customWidth="1"/>
    <col min="10254" max="10508" width="9" style="55"/>
    <col min="10509" max="10509" width="6.44140625" style="55" customWidth="1"/>
    <col min="10510" max="10764" width="9" style="55"/>
    <col min="10765" max="10765" width="6.44140625" style="55" customWidth="1"/>
    <col min="10766" max="11020" width="9" style="55"/>
    <col min="11021" max="11021" width="6.44140625" style="55" customWidth="1"/>
    <col min="11022" max="11276" width="9" style="55"/>
    <col min="11277" max="11277" width="6.44140625" style="55" customWidth="1"/>
    <col min="11278" max="11532" width="9" style="55"/>
    <col min="11533" max="11533" width="6.44140625" style="55" customWidth="1"/>
    <col min="11534" max="11788" width="9" style="55"/>
    <col min="11789" max="11789" width="6.44140625" style="55" customWidth="1"/>
    <col min="11790" max="12044" width="9" style="55"/>
    <col min="12045" max="12045" width="6.44140625" style="55" customWidth="1"/>
    <col min="12046" max="12300" width="9" style="55"/>
    <col min="12301" max="12301" width="6.44140625" style="55" customWidth="1"/>
    <col min="12302" max="12556" width="9" style="55"/>
    <col min="12557" max="12557" width="6.44140625" style="55" customWidth="1"/>
    <col min="12558" max="12812" width="9" style="55"/>
    <col min="12813" max="12813" width="6.44140625" style="55" customWidth="1"/>
    <col min="12814" max="13068" width="9" style="55"/>
    <col min="13069" max="13069" width="6.44140625" style="55" customWidth="1"/>
    <col min="13070" max="13324" width="9" style="55"/>
    <col min="13325" max="13325" width="6.44140625" style="55" customWidth="1"/>
    <col min="13326" max="13580" width="9" style="55"/>
    <col min="13581" max="13581" width="6.44140625" style="55" customWidth="1"/>
    <col min="13582" max="13836" width="9" style="55"/>
    <col min="13837" max="13837" width="6.44140625" style="55" customWidth="1"/>
    <col min="13838" max="14092" width="9" style="55"/>
    <col min="14093" max="14093" width="6.44140625" style="55" customWidth="1"/>
    <col min="14094" max="14348" width="9" style="55"/>
    <col min="14349" max="14349" width="6.44140625" style="55" customWidth="1"/>
    <col min="14350" max="14604" width="9" style="55"/>
    <col min="14605" max="14605" width="6.44140625" style="55" customWidth="1"/>
    <col min="14606" max="14860" width="9" style="55"/>
    <col min="14861" max="14861" width="6.44140625" style="55" customWidth="1"/>
    <col min="14862" max="15116" width="9" style="55"/>
    <col min="15117" max="15117" width="6.44140625" style="55" customWidth="1"/>
    <col min="15118" max="15372" width="9" style="55"/>
    <col min="15373" max="15373" width="6.44140625" style="55" customWidth="1"/>
    <col min="15374" max="15628" width="9" style="55"/>
    <col min="15629" max="15629" width="6.44140625" style="55" customWidth="1"/>
    <col min="15630" max="15884" width="9" style="55"/>
    <col min="15885" max="15885" width="6.44140625" style="55" customWidth="1"/>
    <col min="15886" max="16140" width="9" style="55"/>
    <col min="16141" max="16141" width="6.44140625" style="55" customWidth="1"/>
    <col min="16142" max="16384" width="9" style="55"/>
  </cols>
  <sheetData>
    <row r="1" spans="1:14" ht="13.2" customHeight="1">
      <c r="A1" s="88" t="s">
        <v>434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3.2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13.2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3.2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ht="13.2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ht="16.350000000000001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6.350000000000001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16.350000000000001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16.350000000000001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 ht="16.350000000000001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ht="16.350000000000001" customHeight="1">
      <c r="A11" s="77"/>
      <c r="B11" s="77"/>
      <c r="C11" s="77"/>
      <c r="D11" s="77"/>
      <c r="E11" s="77"/>
      <c r="F11" s="77"/>
      <c r="G11" s="89" t="s">
        <v>435</v>
      </c>
      <c r="H11" s="89"/>
      <c r="I11" s="89"/>
      <c r="J11" s="89"/>
      <c r="K11" s="89"/>
      <c r="L11" s="89"/>
      <c r="M11" s="89"/>
      <c r="N11" s="77"/>
    </row>
    <row r="12" spans="1:14" ht="13.2" customHeight="1">
      <c r="G12" s="89"/>
      <c r="H12" s="89"/>
      <c r="I12" s="89"/>
      <c r="J12" s="89"/>
      <c r="K12" s="89"/>
      <c r="L12" s="89"/>
      <c r="M12" s="89"/>
    </row>
    <row r="13" spans="1:14" ht="13.2" customHeight="1">
      <c r="G13" s="89"/>
      <c r="H13" s="89"/>
      <c r="I13" s="89"/>
      <c r="J13" s="89"/>
      <c r="K13" s="89"/>
      <c r="L13" s="89"/>
      <c r="M13" s="89"/>
    </row>
    <row r="14" spans="1:14" ht="13.2" customHeight="1">
      <c r="G14" s="89"/>
      <c r="H14" s="89"/>
      <c r="I14" s="89"/>
      <c r="J14" s="89"/>
      <c r="K14" s="89"/>
      <c r="L14" s="89"/>
      <c r="M14" s="89"/>
    </row>
    <row r="15" spans="1:14" ht="13.2" customHeight="1">
      <c r="G15" s="89"/>
      <c r="H15" s="89"/>
      <c r="I15" s="89"/>
      <c r="J15" s="89"/>
      <c r="K15" s="89"/>
      <c r="L15" s="89"/>
      <c r="M15" s="89"/>
    </row>
    <row r="17" spans="7:14" ht="13.65" customHeight="1"/>
    <row r="18" spans="7:14" ht="13.65" customHeight="1">
      <c r="G18" s="90" t="s">
        <v>436</v>
      </c>
      <c r="H18" s="90"/>
      <c r="I18" s="90"/>
      <c r="J18" s="90"/>
      <c r="K18" s="90"/>
      <c r="L18" s="90"/>
      <c r="M18" s="90"/>
    </row>
    <row r="19" spans="7:14" ht="13.2" customHeight="1">
      <c r="G19" s="90"/>
      <c r="H19" s="90"/>
      <c r="I19" s="90"/>
      <c r="J19" s="90"/>
      <c r="K19" s="90"/>
      <c r="L19" s="90"/>
      <c r="M19" s="90"/>
    </row>
    <row r="20" spans="7:14" ht="13.2" customHeight="1">
      <c r="G20" s="90"/>
      <c r="H20" s="90"/>
      <c r="I20" s="90"/>
      <c r="J20" s="90"/>
      <c r="K20" s="90"/>
      <c r="L20" s="90"/>
      <c r="M20" s="90"/>
      <c r="N20" s="57"/>
    </row>
    <row r="21" spans="7:14" ht="13.2" customHeight="1">
      <c r="G21" s="90"/>
      <c r="H21" s="90"/>
      <c r="I21" s="90"/>
      <c r="J21" s="90"/>
      <c r="K21" s="90"/>
      <c r="L21" s="90"/>
      <c r="M21" s="90"/>
      <c r="N21" s="57"/>
    </row>
    <row r="22" spans="7:14" ht="13.2" customHeight="1">
      <c r="G22" s="90"/>
      <c r="H22" s="90"/>
      <c r="I22" s="90"/>
      <c r="J22" s="90"/>
      <c r="K22" s="90"/>
      <c r="L22" s="90"/>
      <c r="M22" s="90"/>
      <c r="N22" s="57"/>
    </row>
    <row r="23" spans="7:14" ht="13.2" customHeight="1">
      <c r="G23" s="90"/>
      <c r="H23" s="90"/>
      <c r="I23" s="90"/>
      <c r="J23" s="90"/>
      <c r="K23" s="90"/>
      <c r="L23" s="90"/>
      <c r="M23" s="90"/>
      <c r="N23" s="57"/>
    </row>
    <row r="24" spans="7:14" ht="15.75" customHeight="1">
      <c r="G24" s="57"/>
      <c r="H24" s="57"/>
      <c r="I24" s="57"/>
      <c r="J24" s="57"/>
      <c r="K24" s="57"/>
      <c r="L24" s="57"/>
      <c r="M24" s="57"/>
      <c r="N24" s="57"/>
    </row>
    <row r="25" spans="7:14" ht="13.2" customHeight="1">
      <c r="G25" s="91" t="s">
        <v>402</v>
      </c>
      <c r="H25" s="91"/>
      <c r="I25" s="91"/>
      <c r="J25" s="91"/>
      <c r="K25" s="91"/>
      <c r="L25" s="91"/>
      <c r="M25" s="57"/>
      <c r="N25" s="57"/>
    </row>
    <row r="26" spans="7:14" ht="13.2" customHeight="1">
      <c r="G26" s="91"/>
      <c r="H26" s="91"/>
      <c r="I26" s="91"/>
      <c r="J26" s="91"/>
      <c r="K26" s="91"/>
      <c r="L26" s="91"/>
    </row>
    <row r="27" spans="7:14" ht="13.2" customHeight="1">
      <c r="G27" s="92" t="s">
        <v>437</v>
      </c>
      <c r="H27" s="92"/>
      <c r="I27" s="92"/>
      <c r="J27" s="92"/>
      <c r="K27" s="92"/>
      <c r="L27" s="92"/>
    </row>
    <row r="28" spans="7:14">
      <c r="G28" s="92"/>
      <c r="H28" s="92"/>
      <c r="I28" s="92"/>
      <c r="J28" s="92"/>
      <c r="K28" s="92"/>
      <c r="L28" s="92"/>
    </row>
    <row r="35" spans="6:12" ht="13.2" customHeight="1">
      <c r="G35" s="87" t="s">
        <v>403</v>
      </c>
      <c r="H35" s="87"/>
      <c r="I35" s="87"/>
      <c r="J35" s="87"/>
      <c r="K35" s="87"/>
      <c r="L35" s="87"/>
    </row>
    <row r="36" spans="6:12" ht="13.2" customHeight="1">
      <c r="G36" s="87"/>
      <c r="H36" s="87"/>
      <c r="I36" s="87"/>
      <c r="J36" s="87"/>
      <c r="K36" s="87"/>
      <c r="L36" s="87"/>
    </row>
    <row r="37" spans="6:12" ht="13.2" customHeight="1">
      <c r="G37" s="87"/>
      <c r="H37" s="87"/>
      <c r="I37" s="87"/>
      <c r="J37" s="87"/>
      <c r="K37" s="87"/>
      <c r="L37" s="87"/>
    </row>
    <row r="38" spans="6:12" ht="13.2" customHeight="1">
      <c r="G38" s="87"/>
      <c r="H38" s="87"/>
      <c r="I38" s="87"/>
      <c r="J38" s="87"/>
      <c r="K38" s="87"/>
      <c r="L38" s="87"/>
    </row>
    <row r="39" spans="6:12" ht="13.2" customHeight="1">
      <c r="G39" s="87"/>
      <c r="H39" s="87"/>
      <c r="I39" s="87"/>
      <c r="J39" s="87"/>
      <c r="K39" s="87"/>
      <c r="L39" s="87"/>
    </row>
    <row r="40" spans="6:12" ht="13.2" customHeight="1">
      <c r="G40" s="87"/>
      <c r="H40" s="87"/>
      <c r="I40" s="87"/>
      <c r="J40" s="87"/>
      <c r="K40" s="87"/>
      <c r="L40" s="87"/>
    </row>
    <row r="41" spans="6:12" ht="13.2" customHeight="1">
      <c r="G41" s="87"/>
      <c r="H41" s="87"/>
      <c r="I41" s="87"/>
      <c r="J41" s="87"/>
      <c r="K41" s="87"/>
      <c r="L41" s="87"/>
    </row>
    <row r="42" spans="6:12" ht="13.2" customHeight="1"/>
    <row r="43" spans="6:12" ht="13.95" customHeight="1"/>
    <row r="44" spans="6:12" ht="13.2" customHeight="1"/>
    <row r="45" spans="6:12" ht="13.2" customHeight="1"/>
    <row r="46" spans="6:12" ht="13.95" customHeight="1">
      <c r="F46" s="56"/>
    </row>
    <row r="47" spans="6:12" ht="13.2" customHeight="1">
      <c r="F47" s="56"/>
    </row>
    <row r="48" spans="6:12" ht="13.2" customHeight="1"/>
  </sheetData>
  <sheetProtection sheet="1" objects="1" scenarios="1" selectLockedCells="1" selectUnlockedCells="1"/>
  <mergeCells count="6">
    <mergeCell ref="G35:L41"/>
    <mergeCell ref="A1:N6"/>
    <mergeCell ref="G11:M15"/>
    <mergeCell ref="G18:M23"/>
    <mergeCell ref="G25:L26"/>
    <mergeCell ref="G27:L28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9"/>
  <sheetViews>
    <sheetView view="pageBreakPreview" zoomScale="60" zoomScaleNormal="60" workbookViewId="0">
      <selection activeCell="O4" sqref="O4:O6"/>
    </sheetView>
  </sheetViews>
  <sheetFormatPr defaultRowHeight="13.2"/>
  <cols>
    <col min="1" max="1" width="1.6640625" customWidth="1"/>
    <col min="2" max="2" width="12.88671875" customWidth="1"/>
    <col min="3" max="3" width="6.109375" customWidth="1"/>
    <col min="4" max="4" width="12.88671875" customWidth="1"/>
    <col min="5" max="5" width="6.109375" customWidth="1"/>
    <col min="6" max="6" width="12.88671875" customWidth="1"/>
    <col min="7" max="7" width="6.109375" customWidth="1"/>
    <col min="8" max="8" width="12.88671875" customWidth="1"/>
    <col min="9" max="9" width="6.109375" customWidth="1"/>
    <col min="10" max="10" width="12.88671875" customWidth="1"/>
    <col min="11" max="11" width="6.109375" customWidth="1"/>
    <col min="12" max="12" width="12.88671875" customWidth="1"/>
    <col min="13" max="13" width="6.109375" customWidth="1"/>
    <col min="14" max="14" width="12.88671875" customWidth="1"/>
    <col min="15" max="15" width="6.109375" customWidth="1"/>
  </cols>
  <sheetData>
    <row r="1" spans="2:16" ht="5.4" customHeight="1"/>
    <row r="2" spans="2:16" ht="26.4" customHeight="1">
      <c r="B2" s="3" t="s">
        <v>411</v>
      </c>
      <c r="C2" s="3"/>
      <c r="D2" s="3" t="s">
        <v>412</v>
      </c>
      <c r="E2" s="3"/>
      <c r="F2" s="3" t="s">
        <v>413</v>
      </c>
      <c r="G2" s="3"/>
      <c r="H2" s="3" t="s">
        <v>29</v>
      </c>
      <c r="I2" s="3"/>
      <c r="J2" s="3" t="s">
        <v>414</v>
      </c>
      <c r="K2" s="3"/>
      <c r="L2" s="3" t="s">
        <v>415</v>
      </c>
      <c r="M2" s="3"/>
      <c r="N2" s="78" t="s">
        <v>26</v>
      </c>
      <c r="P2" s="93" t="s">
        <v>432</v>
      </c>
    </row>
    <row r="3" spans="2:16" ht="117" customHeight="1">
      <c r="B3" s="85" t="str">
        <f ca="1">IF(C3="",B27,"□")</f>
        <v>□</v>
      </c>
      <c r="C3" s="80" t="str">
        <f ca="1">C27</f>
        <v>あめ</v>
      </c>
      <c r="D3" s="85" t="str">
        <f ca="1">IF(E3="",D27,"□")</f>
        <v>□</v>
      </c>
      <c r="E3" s="80" t="str">
        <f ca="1">E27</f>
        <v>じゅう</v>
      </c>
      <c r="F3" s="85" t="str">
        <f ca="1">IF(G3="",F27,"□")</f>
        <v>□</v>
      </c>
      <c r="G3" s="80" t="str">
        <f ca="1">G27</f>
        <v>しち</v>
      </c>
      <c r="H3" s="85" t="str">
        <f ca="1">IF(I3="",H27,"□")</f>
        <v>□</v>
      </c>
      <c r="I3" s="80" t="str">
        <f ca="1">I27</f>
        <v>はち</v>
      </c>
      <c r="J3" s="85" t="str">
        <f ca="1">IF(K3="",J27,"□")</f>
        <v>□</v>
      </c>
      <c r="K3" s="80" t="str">
        <f ca="1">K27</f>
        <v>だい</v>
      </c>
      <c r="L3" s="85" t="str">
        <f ca="1">IF(M3="",L27,"□")</f>
        <v>さか</v>
      </c>
      <c r="M3" s="80" t="str">
        <f ca="1">M27</f>
        <v/>
      </c>
      <c r="N3" s="85" t="str">
        <f ca="1">IF(O3="",N27,"□")</f>
        <v>ベッド</v>
      </c>
      <c r="O3" s="80" t="str">
        <f ca="1">O27</f>
        <v/>
      </c>
      <c r="P3" s="93"/>
    </row>
    <row r="4" spans="2:16" ht="117" customHeight="1">
      <c r="B4" s="86" t="str">
        <f ca="1">IF(C4="",B28,"□")</f>
        <v>が　</v>
      </c>
      <c r="C4" s="116" t="str">
        <f t="shared" ref="C4:C6" ca="1" si="0">C28</f>
        <v/>
      </c>
      <c r="D4" s="86" t="str">
        <f ca="1">IF(E4="",D28,"□")</f>
        <v>がつ</v>
      </c>
      <c r="E4" s="116" t="str">
        <f t="shared" ref="E4:G6" ca="1" si="1">E28</f>
        <v/>
      </c>
      <c r="F4" s="86" t="str">
        <f ca="1">IF(G4="",F28,"□")</f>
        <v>じに</v>
      </c>
      <c r="G4" s="116" t="str">
        <f t="shared" ca="1" si="1"/>
        <v/>
      </c>
      <c r="H4" s="86" t="str">
        <f ca="1">IF(I4="",H28,"□")</f>
        <v>がつ</v>
      </c>
      <c r="I4" s="116" t="str">
        <f t="shared" ref="I4:I6" ca="1" si="2">I28</f>
        <v/>
      </c>
      <c r="J4" s="86" t="str">
        <f ca="1">IF(K4="",J28,"□")</f>
        <v>すきな</v>
      </c>
      <c r="K4" s="116" t="str">
        <f t="shared" ref="K4:K6" ca="1" si="3">K28</f>
        <v/>
      </c>
      <c r="L4" s="86" t="str">
        <f ca="1">IF(M4="",L28,"□")</f>
        <v>を　</v>
      </c>
      <c r="M4" s="116" t="str">
        <f ca="1">M28</f>
        <v/>
      </c>
      <c r="N4" s="86" t="str">
        <f ca="1">IF(O4="",N28,"□")</f>
        <v>の　</v>
      </c>
      <c r="O4" s="116" t="str">
        <f ca="1">O28</f>
        <v/>
      </c>
      <c r="P4" s="93"/>
    </row>
    <row r="5" spans="2:16" ht="117" customHeight="1">
      <c r="B5" s="86" t="str">
        <f ca="1">IF(C5="",B29,"□")</f>
        <v>ふる</v>
      </c>
      <c r="C5" s="116" t="str">
        <f t="shared" ca="1" si="0"/>
        <v/>
      </c>
      <c r="D5" s="86" t="str">
        <f ca="1">IF(E5="",D29,"□")</f>
        <v>□</v>
      </c>
      <c r="E5" s="116" t="str">
        <f t="shared" ca="1" si="1"/>
        <v>とお</v>
      </c>
      <c r="F5" s="86" t="str">
        <f ca="1">IF(G5="",F29,"□")</f>
        <v>おきる</v>
      </c>
      <c r="G5" s="116" t="str">
        <f t="shared" ca="1" si="1"/>
        <v/>
      </c>
      <c r="H5" s="86" t="str">
        <f ca="1">IF(I5="",H29,"□")</f>
        <v>の　</v>
      </c>
      <c r="I5" s="116" t="str">
        <f t="shared" ca="1" si="2"/>
        <v/>
      </c>
      <c r="J5" s="86" t="str">
        <f ca="1">IF(K5="",J29,"□")</f>
        <v>ゲーム</v>
      </c>
      <c r="K5" s="116" t="str">
        <f t="shared" ca="1" si="3"/>
        <v/>
      </c>
      <c r="L5" s="86" t="str">
        <f ca="1">IF(M5="",L29,"□")</f>
        <v>□</v>
      </c>
      <c r="M5" s="116" t="str">
        <f ca="1">M29</f>
        <v>のぼ</v>
      </c>
      <c r="N5" s="86" t="str">
        <f ca="1">IF(O5="",N29,"□")</f>
        <v>□</v>
      </c>
      <c r="O5" s="116" t="str">
        <f ca="1">O29</f>
        <v>した</v>
      </c>
      <c r="P5" s="94" t="s">
        <v>431</v>
      </c>
    </row>
    <row r="6" spans="2:16" ht="117" customHeight="1">
      <c r="B6" s="86" t="str">
        <f ca="1">IF(C6="",B30,"□")</f>
        <v/>
      </c>
      <c r="C6" s="116" t="str">
        <f t="shared" ca="1" si="0"/>
        <v/>
      </c>
      <c r="D6" s="86" t="str">
        <f ca="1">IF(E6="",D30,"□")</f>
        <v>か　</v>
      </c>
      <c r="E6" s="116" t="str">
        <f t="shared" ca="1" si="1"/>
        <v/>
      </c>
      <c r="F6" s="86" t="str">
        <f ca="1">IF(G6="",F30,"□")</f>
        <v/>
      </c>
      <c r="G6" s="116" t="str">
        <f t="shared" ca="1" si="1"/>
        <v/>
      </c>
      <c r="H6" s="86" t="str">
        <f ca="1">IF(I6="",H30,"□")</f>
        <v>りょこう</v>
      </c>
      <c r="I6" s="116" t="str">
        <f t="shared" ca="1" si="2"/>
        <v/>
      </c>
      <c r="J6" s="86" t="str">
        <f ca="1">IF(K6="",J30,"□")</f>
        <v/>
      </c>
      <c r="K6" s="116" t="str">
        <f t="shared" ca="1" si="3"/>
        <v/>
      </c>
      <c r="L6" s="86" t="str">
        <f ca="1">IF(M6="",L30,"□")</f>
        <v>る　</v>
      </c>
      <c r="M6" s="116" t="str">
        <f ca="1">M30</f>
        <v/>
      </c>
      <c r="N6" s="86" t="str">
        <f ca="1">IF(O6="",N30,"□")</f>
        <v/>
      </c>
      <c r="O6" s="116" t="str">
        <f ca="1">O30</f>
        <v/>
      </c>
      <c r="P6" s="94"/>
    </row>
    <row r="7" spans="2:16" ht="30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2"/>
      <c r="O7" s="11" t="str">
        <f t="shared" ref="O7" si="4">O31</f>
        <v/>
      </c>
      <c r="P7" s="94"/>
    </row>
    <row r="8" spans="2:16" ht="30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2"/>
      <c r="O8" s="11"/>
      <c r="P8" s="94"/>
    </row>
    <row r="9" spans="2:16" ht="5.4" customHeight="1"/>
    <row r="10" spans="2:16" ht="26.4" customHeight="1">
      <c r="B10" s="3" t="s">
        <v>416</v>
      </c>
      <c r="C10" s="3"/>
      <c r="D10" s="3" t="s">
        <v>417</v>
      </c>
      <c r="E10" s="3"/>
      <c r="F10" s="3" t="s">
        <v>418</v>
      </c>
      <c r="G10" s="3"/>
      <c r="H10" s="3" t="s">
        <v>419</v>
      </c>
      <c r="I10" s="3"/>
      <c r="J10" s="3" t="s">
        <v>420</v>
      </c>
      <c r="K10" s="3"/>
      <c r="L10" s="3" t="s">
        <v>421</v>
      </c>
      <c r="M10" s="3"/>
      <c r="N10" s="3" t="s">
        <v>422</v>
      </c>
      <c r="P10" s="93" t="s">
        <v>430</v>
      </c>
    </row>
    <row r="11" spans="2:16" ht="102.6" customHeight="1">
      <c r="B11" s="82" t="str">
        <f t="shared" ref="B11:N14" ca="1" si="5">B19</f>
        <v>雨</v>
      </c>
      <c r="C11" s="79" t="str">
        <f ca="1">IF(C27="","",IF((AND(ISTEXT(C27),C28="")),"(   )","(    "))</f>
        <v>(   )</v>
      </c>
      <c r="D11" s="82" t="str">
        <f t="shared" ca="1" si="5"/>
        <v>十</v>
      </c>
      <c r="E11" s="79" t="str">
        <f ca="1">IF(E27="","",IF((AND(ISTEXT(E27),E28="")),"(   )","(    "))</f>
        <v>(   )</v>
      </c>
      <c r="F11" s="82" t="str">
        <f t="shared" ca="1" si="5"/>
        <v>七</v>
      </c>
      <c r="G11" s="79" t="str">
        <f ca="1">IF(G27="","",IF((AND(ISTEXT(G27),G28="")),"(   )","(    "))</f>
        <v>(   )</v>
      </c>
      <c r="H11" s="82" t="str">
        <f t="shared" ca="1" si="5"/>
        <v>八</v>
      </c>
      <c r="I11" s="79" t="str">
        <f ca="1">IF(I27="","",IF((AND(ISTEXT(I27),I28="")),"(   )","(    "))</f>
        <v>(   )</v>
      </c>
      <c r="J11" s="82" t="str">
        <f t="shared" ca="1" si="5"/>
        <v>大</v>
      </c>
      <c r="K11" s="79" t="str">
        <f ca="1">IF(K27="","",IF((AND(ISTEXT(K27),K28="")),"(   )","(    "))</f>
        <v>(   )</v>
      </c>
      <c r="L11" s="82" t="str">
        <f t="shared" ca="1" si="5"/>
        <v>さか</v>
      </c>
      <c r="M11" s="79" t="str">
        <f ca="1">IF(M27="","",IF((AND(ISTEXT(M27),M28="")),"(   )","(    "))</f>
        <v/>
      </c>
      <c r="N11" s="82" t="str">
        <f t="shared" ca="1" si="5"/>
        <v>ベッド</v>
      </c>
      <c r="O11" s="79" t="str">
        <f ca="1">IF(O27="","",IF((AND(ISTEXT(O27),O28="")),"(   )","(    "))</f>
        <v/>
      </c>
      <c r="P11" s="93"/>
    </row>
    <row r="12" spans="2:16" ht="102.6" customHeight="1">
      <c r="B12" s="82" t="str">
        <f t="shared" ca="1" si="5"/>
        <v>が　</v>
      </c>
      <c r="C12" s="79" t="str">
        <f ca="1">IF(C28="","",IF(AND(C27="",ISTEXT(C28),C29=""),"(   )",IF((AND(ISTEXT(C27),ISTEXT(C28),C29="")),"   )",IF((AND(C27="",ISTEXT(C28),ISTEXT(C29))),"(   ",""))))</f>
        <v/>
      </c>
      <c r="D12" s="82" t="str">
        <f t="shared" ca="1" si="5"/>
        <v>がつ</v>
      </c>
      <c r="E12" s="79" t="str">
        <f ca="1">IF(E28="","",IF(AND(E27="",ISTEXT(E28),E29=""),"(   )",IF((AND(ISTEXT(E27),ISTEXT(E28),E29="")),"   )",IF((AND(E27="",ISTEXT(E28),ISTEXT(E29))),"(   ",""))))</f>
        <v/>
      </c>
      <c r="F12" s="82" t="str">
        <f t="shared" ca="1" si="5"/>
        <v>じに</v>
      </c>
      <c r="G12" s="79" t="str">
        <f ca="1">IF(G28="","",IF(AND(G27="",ISTEXT(G28),G29=""),"(   )",IF((AND(ISTEXT(G27),ISTEXT(G28),G29="")),"   )",IF((AND(G27="",ISTEXT(G28),ISTEXT(G29))),"(   ",""))))</f>
        <v/>
      </c>
      <c r="H12" s="82" t="str">
        <f t="shared" ca="1" si="5"/>
        <v>がつ</v>
      </c>
      <c r="I12" s="79" t="str">
        <f ca="1">IF(I28="","",IF(AND(I27="",ISTEXT(I28),I29=""),"(   )",IF((AND(ISTEXT(I27),ISTEXT(I28),I29="")),"   )",IF((AND(I27="",ISTEXT(I28),ISTEXT(I29))),"(   ",""))))</f>
        <v/>
      </c>
      <c r="J12" s="82" t="str">
        <f t="shared" ca="1" si="5"/>
        <v>すきな</v>
      </c>
      <c r="K12" s="79" t="str">
        <f ca="1">IF(K28="","",IF(AND(K27="",ISTEXT(K28),K29=""),"(   )",IF((AND(ISTEXT(K27),ISTEXT(K28),K29="")),"   )",IF((AND(K27="",ISTEXT(K28),ISTEXT(K29))),"(   ",""))))</f>
        <v/>
      </c>
      <c r="L12" s="82" t="str">
        <f t="shared" ca="1" si="5"/>
        <v>を　</v>
      </c>
      <c r="M12" s="79" t="str">
        <f ca="1">IF(M28="","",IF(AND(M27="",ISTEXT(M28),M29=""),"(   )",IF((AND(ISTEXT(M27),ISTEXT(M28),M29="")),"   )",IF((AND(M27="",ISTEXT(M28),ISTEXT(M29))),"(   ",""))))</f>
        <v/>
      </c>
      <c r="N12" s="82" t="str">
        <f t="shared" ca="1" si="5"/>
        <v>の　</v>
      </c>
      <c r="O12" s="79" t="str">
        <f ca="1">IF(O28="","",IF(AND(O27="",ISTEXT(O28),O29=""),"(   )",IF((AND(ISTEXT(O27),ISTEXT(O28),O29="")),"   )",IF((AND(O27="",ISTEXT(O28),ISTEXT(O29))),"(   ",""))))</f>
        <v/>
      </c>
      <c r="P12" s="93"/>
    </row>
    <row r="13" spans="2:16" ht="102.6" customHeight="1">
      <c r="B13" s="82" t="str">
        <f t="shared" ca="1" si="5"/>
        <v>ふる</v>
      </c>
      <c r="C13" s="79" t="str">
        <f t="shared" ref="C13:C14" ca="1" si="6">IF(C29="","",IF(AND(C28="",ISTEXT(C29),C30=""),"(   )",IF((AND(ISTEXT(C28),ISTEXT(C29),C30="")),"   )",IF((AND(C28="",ISTEXT(C29),ISTEXT(C30))),"(   ",""))))</f>
        <v/>
      </c>
      <c r="D13" s="82" t="str">
        <f t="shared" ca="1" si="5"/>
        <v>十</v>
      </c>
      <c r="E13" s="79" t="str">
        <f t="shared" ref="E13:E14" ca="1" si="7">IF(E29="","",IF(AND(E28="",ISTEXT(E29),E30=""),"(   )",IF((AND(ISTEXT(E28),ISTEXT(E29),E30="")),"   )",IF((AND(E28="",ISTEXT(E29),ISTEXT(E30))),"(   ",""))))</f>
        <v>(   )</v>
      </c>
      <c r="F13" s="82" t="str">
        <f t="shared" ca="1" si="5"/>
        <v>おきる</v>
      </c>
      <c r="G13" s="79" t="str">
        <f t="shared" ref="G13:G14" ca="1" si="8">IF(G29="","",IF(AND(G28="",ISTEXT(G29),G30=""),"(   )",IF((AND(ISTEXT(G28),ISTEXT(G29),G30="")),"   )",IF((AND(G28="",ISTEXT(G29),ISTEXT(G30))),"(   ",""))))</f>
        <v/>
      </c>
      <c r="H13" s="82" t="str">
        <f t="shared" ca="1" si="5"/>
        <v>の　</v>
      </c>
      <c r="I13" s="79" t="str">
        <f t="shared" ref="I13:I14" ca="1" si="9">IF(I29="","",IF(AND(I28="",ISTEXT(I29),I30=""),"(   )",IF((AND(ISTEXT(I28),ISTEXT(I29),I30="")),"   )",IF((AND(I28="",ISTEXT(I29),ISTEXT(I30))),"(   ",""))))</f>
        <v/>
      </c>
      <c r="J13" s="82" t="str">
        <f t="shared" ca="1" si="5"/>
        <v>ゲーム</v>
      </c>
      <c r="K13" s="79" t="str">
        <f t="shared" ref="K13:K14" ca="1" si="10">IF(K29="","",IF(AND(K28="",ISTEXT(K29),K30=""),"(   )",IF((AND(ISTEXT(K28),ISTEXT(K29),K30="")),"   )",IF((AND(K28="",ISTEXT(K29),ISTEXT(K30))),"(   ",""))))</f>
        <v/>
      </c>
      <c r="L13" s="82" t="str">
        <f t="shared" ca="1" si="5"/>
        <v>上</v>
      </c>
      <c r="M13" s="79" t="str">
        <f t="shared" ref="M13:O14" ca="1" si="11">IF(M29="","",IF(AND(M28="",ISTEXT(M29),M30=""),"(   )",IF((AND(ISTEXT(M28),ISTEXT(M29),M30="")),"   )",IF((AND(M28="",ISTEXT(M29),ISTEXT(M30))),"(   ",""))))</f>
        <v>(   )</v>
      </c>
      <c r="N13" s="82" t="str">
        <f t="shared" ca="1" si="5"/>
        <v>下</v>
      </c>
      <c r="O13" s="79" t="str">
        <f t="shared" ca="1" si="11"/>
        <v>(   )</v>
      </c>
      <c r="P13" s="94" t="s">
        <v>431</v>
      </c>
    </row>
    <row r="14" spans="2:16" ht="102.6" customHeight="1">
      <c r="B14" s="82" t="str">
        <f t="shared" ca="1" si="5"/>
        <v/>
      </c>
      <c r="C14" s="79" t="str">
        <f t="shared" ca="1" si="6"/>
        <v/>
      </c>
      <c r="D14" s="82" t="str">
        <f t="shared" ca="1" si="5"/>
        <v>か　</v>
      </c>
      <c r="E14" s="79" t="str">
        <f t="shared" ca="1" si="7"/>
        <v/>
      </c>
      <c r="F14" s="82" t="str">
        <f t="shared" ca="1" si="5"/>
        <v/>
      </c>
      <c r="G14" s="79" t="str">
        <f t="shared" ca="1" si="8"/>
        <v/>
      </c>
      <c r="H14" s="82" t="str">
        <f t="shared" ca="1" si="5"/>
        <v>りょこう</v>
      </c>
      <c r="I14" s="79" t="str">
        <f t="shared" ca="1" si="9"/>
        <v/>
      </c>
      <c r="J14" s="82" t="str">
        <f t="shared" ca="1" si="5"/>
        <v/>
      </c>
      <c r="K14" s="79" t="str">
        <f t="shared" ca="1" si="10"/>
        <v/>
      </c>
      <c r="L14" s="82" t="str">
        <f t="shared" ca="1" si="5"/>
        <v>る　</v>
      </c>
      <c r="M14" s="79" t="str">
        <f t="shared" ca="1" si="11"/>
        <v/>
      </c>
      <c r="N14" s="82" t="str">
        <f t="shared" ca="1" si="5"/>
        <v/>
      </c>
      <c r="O14" s="79" t="str">
        <f t="shared" ca="1" si="11"/>
        <v/>
      </c>
      <c r="P14" s="94"/>
    </row>
    <row r="15" spans="2:16" ht="60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2"/>
      <c r="O15" s="11"/>
      <c r="P15" s="94"/>
    </row>
    <row r="16" spans="2:16" ht="60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2"/>
      <c r="O16" s="11"/>
      <c r="P16" s="94"/>
    </row>
    <row r="18" spans="2:16" ht="26.4" customHeight="1">
      <c r="B18" s="3" t="s">
        <v>423</v>
      </c>
      <c r="C18" s="3"/>
      <c r="D18" s="3" t="s">
        <v>424</v>
      </c>
      <c r="E18" s="3"/>
      <c r="F18" s="3" t="s">
        <v>425</v>
      </c>
      <c r="G18" s="3"/>
      <c r="H18" s="3" t="s">
        <v>426</v>
      </c>
      <c r="I18" s="3"/>
      <c r="J18" s="3" t="s">
        <v>427</v>
      </c>
      <c r="K18" s="3"/>
      <c r="L18" s="3" t="s">
        <v>428</v>
      </c>
      <c r="M18" s="3"/>
      <c r="N18" s="3" t="s">
        <v>429</v>
      </c>
      <c r="P18" s="93" t="s">
        <v>430</v>
      </c>
    </row>
    <row r="19" spans="2:16" ht="102.6" customHeight="1">
      <c r="B19" s="83" t="str">
        <f t="shared" ref="B19:O22" ca="1" si="12">B27</f>
        <v>雨</v>
      </c>
      <c r="C19" s="80" t="str">
        <f t="shared" ca="1" si="12"/>
        <v>あめ</v>
      </c>
      <c r="D19" s="83" t="str">
        <f t="shared" ca="1" si="12"/>
        <v>十</v>
      </c>
      <c r="E19" s="80" t="str">
        <f t="shared" ca="1" si="12"/>
        <v>じゅう</v>
      </c>
      <c r="F19" s="83" t="str">
        <f t="shared" ca="1" si="12"/>
        <v>七</v>
      </c>
      <c r="G19" s="80" t="str">
        <f t="shared" ca="1" si="12"/>
        <v>しち</v>
      </c>
      <c r="H19" s="83" t="str">
        <f t="shared" ca="1" si="12"/>
        <v>八</v>
      </c>
      <c r="I19" s="80" t="str">
        <f t="shared" ca="1" si="12"/>
        <v>はち</v>
      </c>
      <c r="J19" s="83" t="str">
        <f t="shared" ca="1" si="12"/>
        <v>大</v>
      </c>
      <c r="K19" s="80" t="str">
        <f t="shared" ca="1" si="12"/>
        <v>だい</v>
      </c>
      <c r="L19" s="83" t="str">
        <f t="shared" ca="1" si="12"/>
        <v>さか</v>
      </c>
      <c r="M19" s="80" t="str">
        <f t="shared" ca="1" si="12"/>
        <v/>
      </c>
      <c r="N19" s="83" t="str">
        <f t="shared" ca="1" si="12"/>
        <v>ベッド</v>
      </c>
      <c r="O19" s="80" t="str">
        <f t="shared" ca="1" si="12"/>
        <v/>
      </c>
      <c r="P19" s="93"/>
    </row>
    <row r="20" spans="2:16" ht="102.6" customHeight="1">
      <c r="B20" s="84" t="str">
        <f t="shared" ca="1" si="12"/>
        <v>が　</v>
      </c>
      <c r="C20" s="81" t="str">
        <f t="shared" ca="1" si="12"/>
        <v/>
      </c>
      <c r="D20" s="84" t="str">
        <f t="shared" ca="1" si="12"/>
        <v>がつ</v>
      </c>
      <c r="E20" s="81" t="str">
        <f t="shared" ca="1" si="12"/>
        <v/>
      </c>
      <c r="F20" s="84" t="str">
        <f t="shared" ca="1" si="12"/>
        <v>じに</v>
      </c>
      <c r="G20" s="81" t="str">
        <f t="shared" ca="1" si="12"/>
        <v/>
      </c>
      <c r="H20" s="84" t="str">
        <f t="shared" ca="1" si="12"/>
        <v>がつ</v>
      </c>
      <c r="I20" s="81" t="str">
        <f t="shared" ca="1" si="12"/>
        <v/>
      </c>
      <c r="J20" s="84" t="str">
        <f t="shared" ca="1" si="12"/>
        <v>すきな</v>
      </c>
      <c r="K20" s="81" t="str">
        <f t="shared" ca="1" si="12"/>
        <v/>
      </c>
      <c r="L20" s="84" t="str">
        <f t="shared" ca="1" si="12"/>
        <v>を　</v>
      </c>
      <c r="M20" s="81" t="str">
        <f t="shared" ca="1" si="12"/>
        <v/>
      </c>
      <c r="N20" s="84" t="str">
        <f t="shared" ca="1" si="12"/>
        <v>の　</v>
      </c>
      <c r="O20" s="81" t="str">
        <f t="shared" ca="1" si="12"/>
        <v/>
      </c>
      <c r="P20" s="93"/>
    </row>
    <row r="21" spans="2:16" ht="102.6" customHeight="1">
      <c r="B21" s="84" t="str">
        <f t="shared" ca="1" si="12"/>
        <v>ふる</v>
      </c>
      <c r="C21" s="81" t="str">
        <f t="shared" ca="1" si="12"/>
        <v/>
      </c>
      <c r="D21" s="84" t="str">
        <f t="shared" ca="1" si="12"/>
        <v>十</v>
      </c>
      <c r="E21" s="81" t="str">
        <f t="shared" ca="1" si="12"/>
        <v>とお</v>
      </c>
      <c r="F21" s="84" t="str">
        <f t="shared" ca="1" si="12"/>
        <v>おきる</v>
      </c>
      <c r="G21" s="81" t="str">
        <f t="shared" ca="1" si="12"/>
        <v/>
      </c>
      <c r="H21" s="84" t="str">
        <f t="shared" ca="1" si="12"/>
        <v>の　</v>
      </c>
      <c r="I21" s="81" t="str">
        <f t="shared" ca="1" si="12"/>
        <v/>
      </c>
      <c r="J21" s="84" t="str">
        <f t="shared" ca="1" si="12"/>
        <v>ゲーム</v>
      </c>
      <c r="K21" s="81" t="str">
        <f t="shared" ca="1" si="12"/>
        <v/>
      </c>
      <c r="L21" s="84" t="str">
        <f t="shared" ca="1" si="12"/>
        <v>上</v>
      </c>
      <c r="M21" s="81" t="str">
        <f t="shared" ca="1" si="12"/>
        <v>のぼ</v>
      </c>
      <c r="N21" s="84" t="str">
        <f t="shared" ca="1" si="12"/>
        <v>下</v>
      </c>
      <c r="O21" s="81" t="str">
        <f t="shared" ca="1" si="12"/>
        <v>した</v>
      </c>
      <c r="P21" s="94" t="s">
        <v>431</v>
      </c>
    </row>
    <row r="22" spans="2:16" ht="102.6" customHeight="1">
      <c r="B22" s="84" t="str">
        <f t="shared" ca="1" si="12"/>
        <v/>
      </c>
      <c r="C22" s="81" t="str">
        <f t="shared" ca="1" si="12"/>
        <v/>
      </c>
      <c r="D22" s="84" t="str">
        <f t="shared" ca="1" si="12"/>
        <v>か　</v>
      </c>
      <c r="E22" s="81" t="str">
        <f t="shared" ca="1" si="12"/>
        <v/>
      </c>
      <c r="F22" s="84" t="str">
        <f t="shared" ca="1" si="12"/>
        <v/>
      </c>
      <c r="G22" s="81" t="str">
        <f t="shared" ca="1" si="12"/>
        <v/>
      </c>
      <c r="H22" s="84" t="str">
        <f t="shared" ca="1" si="12"/>
        <v>りょこう</v>
      </c>
      <c r="I22" s="81" t="str">
        <f t="shared" ca="1" si="12"/>
        <v/>
      </c>
      <c r="J22" s="84" t="str">
        <f t="shared" ca="1" si="12"/>
        <v/>
      </c>
      <c r="K22" s="81" t="str">
        <f t="shared" ca="1" si="12"/>
        <v/>
      </c>
      <c r="L22" s="84" t="str">
        <f t="shared" ca="1" si="12"/>
        <v>る　</v>
      </c>
      <c r="M22" s="81" t="str">
        <f t="shared" ca="1" si="12"/>
        <v/>
      </c>
      <c r="N22" s="84" t="str">
        <f t="shared" ca="1" si="12"/>
        <v/>
      </c>
      <c r="O22" s="81" t="str">
        <f t="shared" ca="1" si="12"/>
        <v/>
      </c>
      <c r="P22" s="94"/>
    </row>
    <row r="23" spans="2:16" ht="60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2"/>
      <c r="O23" s="11"/>
      <c r="P23" s="94"/>
    </row>
    <row r="24" spans="2:16" ht="60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2"/>
      <c r="O24" s="11"/>
      <c r="P24" s="94"/>
    </row>
    <row r="26" spans="2:16" ht="26.4" hidden="1" customHeight="1">
      <c r="B26" s="3" t="s">
        <v>423</v>
      </c>
      <c r="C26" s="3"/>
      <c r="D26" s="3" t="s">
        <v>424</v>
      </c>
      <c r="E26" s="3"/>
      <c r="F26" s="3" t="s">
        <v>425</v>
      </c>
      <c r="G26" s="3"/>
      <c r="H26" s="3" t="s">
        <v>426</v>
      </c>
      <c r="I26" s="3"/>
      <c r="J26" s="3" t="s">
        <v>427</v>
      </c>
      <c r="K26" s="3"/>
      <c r="L26" s="3" t="s">
        <v>428</v>
      </c>
      <c r="M26" s="3"/>
      <c r="N26" s="3" t="s">
        <v>429</v>
      </c>
    </row>
    <row r="27" spans="2:16" ht="48" hidden="1" customHeight="1">
      <c r="B27" s="7" t="str">
        <f t="shared" ref="B27:O31" ca="1" si="13">IF(B35=0,"",B35)</f>
        <v>雨</v>
      </c>
      <c r="C27" s="10" t="str">
        <f t="shared" ca="1" si="13"/>
        <v>あめ</v>
      </c>
      <c r="D27" s="7" t="str">
        <f t="shared" ca="1" si="13"/>
        <v>十</v>
      </c>
      <c r="E27" s="10" t="str">
        <f t="shared" ca="1" si="13"/>
        <v>じゅう</v>
      </c>
      <c r="F27" s="7" t="str">
        <f t="shared" ca="1" si="13"/>
        <v>七</v>
      </c>
      <c r="G27" s="10" t="str">
        <f t="shared" ca="1" si="13"/>
        <v>しち</v>
      </c>
      <c r="H27" s="7" t="str">
        <f t="shared" ca="1" si="13"/>
        <v>八</v>
      </c>
      <c r="I27" s="10" t="str">
        <f t="shared" ca="1" si="13"/>
        <v>はち</v>
      </c>
      <c r="J27" s="7" t="str">
        <f t="shared" ca="1" si="13"/>
        <v>大</v>
      </c>
      <c r="K27" s="10" t="str">
        <f t="shared" ca="1" si="13"/>
        <v>だい</v>
      </c>
      <c r="L27" s="7" t="str">
        <f t="shared" ca="1" si="13"/>
        <v>さか</v>
      </c>
      <c r="M27" s="10" t="str">
        <f t="shared" ca="1" si="13"/>
        <v/>
      </c>
      <c r="N27" s="7" t="str">
        <f t="shared" ca="1" si="13"/>
        <v>ベッド</v>
      </c>
      <c r="O27" s="10" t="str">
        <f t="shared" ca="1" si="13"/>
        <v/>
      </c>
    </row>
    <row r="28" spans="2:16" ht="48" hidden="1" customHeight="1">
      <c r="B28" s="7" t="str">
        <f t="shared" ca="1" si="13"/>
        <v>が　</v>
      </c>
      <c r="C28" s="10" t="str">
        <f t="shared" ca="1" si="13"/>
        <v/>
      </c>
      <c r="D28" s="7" t="str">
        <f t="shared" ca="1" si="13"/>
        <v>がつ</v>
      </c>
      <c r="E28" s="10" t="str">
        <f t="shared" ca="1" si="13"/>
        <v/>
      </c>
      <c r="F28" s="7" t="str">
        <f t="shared" ca="1" si="13"/>
        <v>じに</v>
      </c>
      <c r="G28" s="10" t="str">
        <f t="shared" ca="1" si="13"/>
        <v/>
      </c>
      <c r="H28" s="7" t="str">
        <f t="shared" ca="1" si="13"/>
        <v>がつ</v>
      </c>
      <c r="I28" s="10" t="str">
        <f t="shared" ca="1" si="13"/>
        <v/>
      </c>
      <c r="J28" s="7" t="str">
        <f t="shared" ca="1" si="13"/>
        <v>すきな</v>
      </c>
      <c r="K28" s="10" t="str">
        <f t="shared" ca="1" si="13"/>
        <v/>
      </c>
      <c r="L28" s="7" t="str">
        <f t="shared" ca="1" si="13"/>
        <v>を　</v>
      </c>
      <c r="M28" s="10" t="str">
        <f t="shared" ca="1" si="13"/>
        <v/>
      </c>
      <c r="N28" s="7" t="str">
        <f t="shared" ca="1" si="13"/>
        <v>の　</v>
      </c>
      <c r="O28" s="10" t="str">
        <f t="shared" ca="1" si="13"/>
        <v/>
      </c>
    </row>
    <row r="29" spans="2:16" ht="48" hidden="1" customHeight="1">
      <c r="B29" s="7" t="str">
        <f t="shared" ca="1" si="13"/>
        <v>ふる</v>
      </c>
      <c r="C29" s="10" t="str">
        <f t="shared" ca="1" si="13"/>
        <v/>
      </c>
      <c r="D29" s="7" t="str">
        <f t="shared" ca="1" si="13"/>
        <v>十</v>
      </c>
      <c r="E29" s="10" t="str">
        <f t="shared" ca="1" si="13"/>
        <v>とお</v>
      </c>
      <c r="F29" s="7" t="str">
        <f t="shared" ca="1" si="13"/>
        <v>おきる</v>
      </c>
      <c r="G29" s="10" t="str">
        <f t="shared" ca="1" si="13"/>
        <v/>
      </c>
      <c r="H29" s="7" t="str">
        <f t="shared" ca="1" si="13"/>
        <v>の　</v>
      </c>
      <c r="I29" s="10" t="str">
        <f t="shared" ca="1" si="13"/>
        <v/>
      </c>
      <c r="J29" s="7" t="str">
        <f t="shared" ca="1" si="13"/>
        <v>ゲーム</v>
      </c>
      <c r="K29" s="10" t="str">
        <f t="shared" ca="1" si="13"/>
        <v/>
      </c>
      <c r="L29" s="7" t="str">
        <f t="shared" ca="1" si="13"/>
        <v>上</v>
      </c>
      <c r="M29" s="10" t="str">
        <f t="shared" ca="1" si="13"/>
        <v>のぼ</v>
      </c>
      <c r="N29" s="7" t="str">
        <f t="shared" ca="1" si="13"/>
        <v>下</v>
      </c>
      <c r="O29" s="10" t="str">
        <f t="shared" ca="1" si="13"/>
        <v>した</v>
      </c>
    </row>
    <row r="30" spans="2:16" ht="48" hidden="1" customHeight="1">
      <c r="B30" s="7" t="str">
        <f ca="1">IF(B38=0,"",B38)</f>
        <v/>
      </c>
      <c r="C30" s="10" t="str">
        <f t="shared" ca="1" si="13"/>
        <v/>
      </c>
      <c r="D30" s="7" t="str">
        <f ca="1">IF(D38=0,"",D38)</f>
        <v>か　</v>
      </c>
      <c r="E30" s="10" t="str">
        <f t="shared" ca="1" si="13"/>
        <v/>
      </c>
      <c r="F30" s="7" t="str">
        <f ca="1">IF(F38=0,"",F38)</f>
        <v/>
      </c>
      <c r="G30" s="10" t="str">
        <f t="shared" ca="1" si="13"/>
        <v/>
      </c>
      <c r="H30" s="7" t="str">
        <f ca="1">IF(H38=0,"",H38)</f>
        <v>りょこう</v>
      </c>
      <c r="I30" s="10" t="str">
        <f t="shared" ca="1" si="13"/>
        <v/>
      </c>
      <c r="J30" s="7" t="str">
        <f ca="1">IF(J38=0,"",J38)</f>
        <v/>
      </c>
      <c r="K30" s="10" t="str">
        <f t="shared" ca="1" si="13"/>
        <v/>
      </c>
      <c r="L30" s="7" t="str">
        <f ca="1">IF(L38=0,"",L38)</f>
        <v>る　</v>
      </c>
      <c r="M30" s="10" t="str">
        <f t="shared" ca="1" si="13"/>
        <v/>
      </c>
      <c r="N30" s="7" t="str">
        <f ca="1">IF(N38=0,"",N38)</f>
        <v/>
      </c>
      <c r="O30" s="10" t="str">
        <f t="shared" ca="1" si="13"/>
        <v/>
      </c>
    </row>
    <row r="31" spans="2:16" ht="48" hidden="1" customHeight="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O31" s="10" t="str">
        <f t="shared" si="13"/>
        <v/>
      </c>
    </row>
    <row r="32" spans="2:16" ht="48" hidden="1" customHeigh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5" hidden="1"/>
    <row r="34" spans="2:15" ht="26.4" hidden="1" customHeight="1">
      <c r="B34" s="3" t="s">
        <v>423</v>
      </c>
      <c r="C34" s="3"/>
      <c r="D34" s="3" t="s">
        <v>424</v>
      </c>
      <c r="E34" s="3"/>
      <c r="F34" s="3" t="s">
        <v>425</v>
      </c>
      <c r="G34" s="3"/>
      <c r="H34" s="3" t="s">
        <v>426</v>
      </c>
      <c r="I34" s="3"/>
      <c r="J34" s="3" t="s">
        <v>427</v>
      </c>
      <c r="K34" s="3"/>
      <c r="L34" s="3" t="s">
        <v>428</v>
      </c>
      <c r="M34" s="3"/>
      <c r="N34" s="3" t="s">
        <v>429</v>
      </c>
    </row>
    <row r="35" spans="2:15" ht="48" hidden="1" customHeight="1">
      <c r="B35" s="5" t="str">
        <f ca="1">VLOOKUP(7,問題原文２学期!$C$3:$I$111,3,FALSE)</f>
        <v>雨</v>
      </c>
      <c r="C35" s="8" t="str">
        <f ca="1">VLOOKUP(1007,問題原文２学期!$C$2:$I$111,3,FALSE)</f>
        <v>あめ</v>
      </c>
      <c r="D35" s="5" t="str">
        <f ca="1">VLOOKUP(6,問題原文２学期!$C$3:$I$111,3,FALSE)</f>
        <v>十</v>
      </c>
      <c r="E35" s="8" t="str">
        <f ca="1">VLOOKUP(1006,問題原文２学期!$C$2:$I$111,3,FALSE)</f>
        <v>じゅう</v>
      </c>
      <c r="F35" s="5" t="str">
        <f ca="1">VLOOKUP(5,問題原文２学期!$C$3:$I$111,3,FALSE)</f>
        <v>七</v>
      </c>
      <c r="G35" s="8" t="str">
        <f ca="1">VLOOKUP(1005,問題原文２学期!$C$2:$I$111,3,FALSE)</f>
        <v>しち</v>
      </c>
      <c r="H35" s="5" t="str">
        <f ca="1">VLOOKUP(4,問題原文２学期!$C$3:$I$111,3,FALSE)</f>
        <v>八</v>
      </c>
      <c r="I35" s="8" t="str">
        <f ca="1">VLOOKUP(1004,問題原文２学期!$C$2:$I$111,3,FALSE)</f>
        <v>はち</v>
      </c>
      <c r="J35" s="5" t="str">
        <f ca="1">VLOOKUP(3,問題原文２学期!$C$3:$I$111,3,FALSE)</f>
        <v>大</v>
      </c>
      <c r="K35" s="8" t="str">
        <f ca="1">VLOOKUP(1003,問題原文２学期!$C$2:$I$111,3,FALSE)</f>
        <v>だい</v>
      </c>
      <c r="L35" s="5" t="str">
        <f ca="1">VLOOKUP(2,問題原文２学期!$C$3:$I$111,3,FALSE)</f>
        <v>さか</v>
      </c>
      <c r="M35" s="8">
        <f ca="1">VLOOKUP(1002,問題原文２学期!$C$2:$I$111,3,FALSE)</f>
        <v>0</v>
      </c>
      <c r="N35" s="5" t="str">
        <f ca="1">VLOOKUP(1,問題原文２学期!$C$3:$I$111,3,FALSE)</f>
        <v>ベッド</v>
      </c>
      <c r="O35" s="8">
        <f ca="1">VLOOKUP(1001,問題原文２学期!$C$2:$I$111,3,FALSE)</f>
        <v>0</v>
      </c>
    </row>
    <row r="36" spans="2:15" ht="48" hidden="1" customHeight="1">
      <c r="B36" s="6" t="str">
        <f ca="1">VLOOKUP(7,問題原文２学期!$C$3:$I$111,4,FALSE)</f>
        <v>が　</v>
      </c>
      <c r="C36" s="9">
        <f ca="1">VLOOKUP(1007,問題原文２学期!$C$2:$I$111,4,FALSE)</f>
        <v>0</v>
      </c>
      <c r="D36" s="6" t="str">
        <f ca="1">VLOOKUP(6,問題原文２学期!$C$3:$I$111,4,FALSE)</f>
        <v>がつ</v>
      </c>
      <c r="E36" s="9">
        <f ca="1">VLOOKUP(1006,問題原文２学期!$C$2:$I$111,4,FALSE)</f>
        <v>0</v>
      </c>
      <c r="F36" s="6" t="str">
        <f ca="1">VLOOKUP(5,問題原文２学期!$C$3:$I$111,4,FALSE)</f>
        <v>じに</v>
      </c>
      <c r="G36" s="9">
        <f ca="1">VLOOKUP(1005,問題原文２学期!$C$2:$I$111,4,FALSE)</f>
        <v>0</v>
      </c>
      <c r="H36" s="6" t="str">
        <f ca="1">VLOOKUP(4,問題原文２学期!$C$3:$I$111,4,FALSE)</f>
        <v>がつ</v>
      </c>
      <c r="I36" s="9">
        <f ca="1">VLOOKUP(1004,問題原文２学期!$C$2:$I$111,4,FALSE)</f>
        <v>0</v>
      </c>
      <c r="J36" s="6" t="str">
        <f ca="1">VLOOKUP(3,問題原文２学期!$C$3:$I$111,4,FALSE)</f>
        <v>すきな</v>
      </c>
      <c r="K36" s="9">
        <f ca="1">VLOOKUP(1003,問題原文２学期!$C$2:$I$111,4,FALSE)</f>
        <v>0</v>
      </c>
      <c r="L36" s="6" t="str">
        <f ca="1">VLOOKUP(2,問題原文２学期!$C$3:$I$111,4,FALSE)</f>
        <v>を　</v>
      </c>
      <c r="M36" s="9">
        <f ca="1">VLOOKUP(1002,問題原文２学期!$C$2:$I$111,4,FALSE)</f>
        <v>0</v>
      </c>
      <c r="N36" s="6" t="str">
        <f ca="1">VLOOKUP(1,問題原文２学期!$C$3:$I$111,4,FALSE)</f>
        <v>の　</v>
      </c>
      <c r="O36" s="9">
        <f ca="1">VLOOKUP(1001,問題原文２学期!$C$2:$I$111,4,FALSE)</f>
        <v>0</v>
      </c>
    </row>
    <row r="37" spans="2:15" ht="48" hidden="1" customHeight="1">
      <c r="B37" s="6" t="str">
        <f ca="1">VLOOKUP(7,問題原文２学期!$C$3:$I$111,5,FALSE)</f>
        <v>ふる</v>
      </c>
      <c r="C37" s="9">
        <f ca="1">VLOOKUP(1007,問題原文２学期!$C$2:$I$111,5,FALSE)</f>
        <v>0</v>
      </c>
      <c r="D37" s="6" t="str">
        <f ca="1">VLOOKUP(6,問題原文２学期!$C$3:$I$111,5,FALSE)</f>
        <v>十</v>
      </c>
      <c r="E37" s="9" t="str">
        <f ca="1">VLOOKUP(1006,問題原文２学期!$C$2:$I$111,5,FALSE)</f>
        <v>とお</v>
      </c>
      <c r="F37" s="6" t="str">
        <f ca="1">VLOOKUP(5,問題原文２学期!$C$3:$I$111,5,FALSE)</f>
        <v>おきる</v>
      </c>
      <c r="G37" s="9">
        <f ca="1">VLOOKUP(1005,問題原文２学期!$C$2:$I$111,5,FALSE)</f>
        <v>0</v>
      </c>
      <c r="H37" s="6" t="str">
        <f ca="1">VLOOKUP(4,問題原文２学期!$C$3:$I$111,5,FALSE)</f>
        <v>の　</v>
      </c>
      <c r="I37" s="9">
        <f ca="1">VLOOKUP(1004,問題原文２学期!$C$2:$I$111,5,FALSE)</f>
        <v>0</v>
      </c>
      <c r="J37" s="6" t="str">
        <f ca="1">VLOOKUP(3,問題原文２学期!$C$3:$I$111,5,FALSE)</f>
        <v>ゲーム</v>
      </c>
      <c r="K37" s="9">
        <f ca="1">VLOOKUP(1003,問題原文２学期!$C$2:$I$111,5,FALSE)</f>
        <v>0</v>
      </c>
      <c r="L37" s="6" t="str">
        <f ca="1">VLOOKUP(2,問題原文２学期!$C$3:$I$111,5,FALSE)</f>
        <v>上</v>
      </c>
      <c r="M37" s="9" t="str">
        <f ca="1">VLOOKUP(1002,問題原文２学期!$C$2:$I$111,5,FALSE)</f>
        <v>のぼ</v>
      </c>
      <c r="N37" s="6" t="str">
        <f ca="1">VLOOKUP(1,問題原文２学期!$C$3:$I$111,5,FALSE)</f>
        <v>下</v>
      </c>
      <c r="O37" s="9" t="str">
        <f ca="1">VLOOKUP(1001,問題原文２学期!$C$2:$I$111,5,FALSE)</f>
        <v>した</v>
      </c>
    </row>
    <row r="38" spans="2:15" ht="48" hidden="1" customHeight="1">
      <c r="B38" s="6">
        <f ca="1">VLOOKUP(7,問題原文２学期!$C$3:$I$111,6,FALSE)</f>
        <v>0</v>
      </c>
      <c r="C38" s="9">
        <f ca="1">VLOOKUP(1007,問題原文２学期!$C$2:$I$111,6,FALSE)</f>
        <v>0</v>
      </c>
      <c r="D38" s="6" t="str">
        <f ca="1">VLOOKUP(6,問題原文２学期!$C$3:$I$111,6,FALSE)</f>
        <v>か　</v>
      </c>
      <c r="E38" s="9">
        <f ca="1">VLOOKUP(1006,問題原文２学期!$C$2:$I$111,6,FALSE)</f>
        <v>0</v>
      </c>
      <c r="F38" s="6">
        <f ca="1">VLOOKUP(5,問題原文２学期!$C$3:$I$111,6,FALSE)</f>
        <v>0</v>
      </c>
      <c r="G38" s="9">
        <f ca="1">VLOOKUP(1005,問題原文２学期!$C$2:$I$111,6,FALSE)</f>
        <v>0</v>
      </c>
      <c r="H38" s="6" t="str">
        <f ca="1">VLOOKUP(4,問題原文２学期!$C$3:$I$111,6,FALSE)</f>
        <v>りょこう</v>
      </c>
      <c r="I38" s="9">
        <f ca="1">VLOOKUP(1004,問題原文２学期!$C$2:$I$111,6,FALSE)</f>
        <v>0</v>
      </c>
      <c r="J38" s="6">
        <f ca="1">VLOOKUP(3,問題原文２学期!$C$3:$I$111,6,FALSE)</f>
        <v>0</v>
      </c>
      <c r="K38" s="9">
        <f ca="1">VLOOKUP(1003,問題原文２学期!$C$2:$I$111,6,FALSE)</f>
        <v>0</v>
      </c>
      <c r="L38" s="6" t="str">
        <f ca="1">VLOOKUP(2,問題原文２学期!$C$3:$I$111,6,FALSE)</f>
        <v>る　</v>
      </c>
      <c r="M38" s="9">
        <f ca="1">VLOOKUP(1002,問題原文２学期!$C$2:$I$111,6,FALSE)</f>
        <v>0</v>
      </c>
      <c r="N38" s="6">
        <f ca="1">VLOOKUP(1,問題原文２学期!$C$3:$I$111,6,FALSE)</f>
        <v>0</v>
      </c>
      <c r="O38" s="9">
        <f ca="1">VLOOKUP(1001,問題原文２学期!$C$2:$I$111,6,FALSE)</f>
        <v>0</v>
      </c>
    </row>
    <row r="39" spans="2:15" ht="48" hidden="1" customHeight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</sheetData>
  <sheetProtection sheet="1" objects="1" scenarios="1" selectLockedCells="1" selectUnlockedCells="1"/>
  <mergeCells count="6">
    <mergeCell ref="P18:P20"/>
    <mergeCell ref="P21:P24"/>
    <mergeCell ref="P2:P4"/>
    <mergeCell ref="P5:P8"/>
    <mergeCell ref="P10:P12"/>
    <mergeCell ref="P13:P16"/>
  </mergeCells>
  <phoneticPr fontId="1"/>
  <conditionalFormatting sqref="N19">
    <cfRule type="expression" dxfId="446" priority="46">
      <formula>LEN(O19)&gt;0</formula>
    </cfRule>
  </conditionalFormatting>
  <conditionalFormatting sqref="N20:N22">
    <cfRule type="expression" dxfId="445" priority="36">
      <formula>LEN(O20)&gt;0</formula>
    </cfRule>
  </conditionalFormatting>
  <conditionalFormatting sqref="L19">
    <cfRule type="expression" dxfId="444" priority="26">
      <formula>LEN(M19)&gt;0</formula>
    </cfRule>
  </conditionalFormatting>
  <conditionalFormatting sqref="J19">
    <cfRule type="expression" dxfId="443" priority="25">
      <formula>LEN(K19)&gt;0</formula>
    </cfRule>
  </conditionalFormatting>
  <conditionalFormatting sqref="H19">
    <cfRule type="expression" dxfId="442" priority="24">
      <formula>LEN(I19)&gt;0</formula>
    </cfRule>
  </conditionalFormatting>
  <conditionalFormatting sqref="F19">
    <cfRule type="expression" dxfId="441" priority="23">
      <formula>LEN(G19)&gt;0</formula>
    </cfRule>
  </conditionalFormatting>
  <conditionalFormatting sqref="D19">
    <cfRule type="expression" dxfId="440" priority="22">
      <formula>LEN(E19)&gt;0</formula>
    </cfRule>
  </conditionalFormatting>
  <conditionalFormatting sqref="B19">
    <cfRule type="expression" dxfId="439" priority="21">
      <formula>LEN(C19)&gt;0</formula>
    </cfRule>
  </conditionalFormatting>
  <conditionalFormatting sqref="L20:L22">
    <cfRule type="expression" dxfId="438" priority="20">
      <formula>LEN(M20)&gt;0</formula>
    </cfRule>
  </conditionalFormatting>
  <conditionalFormatting sqref="J20:J22">
    <cfRule type="expression" dxfId="437" priority="19">
      <formula>LEN(K20)&gt;0</formula>
    </cfRule>
  </conditionalFormatting>
  <conditionalFormatting sqref="H20:H22">
    <cfRule type="expression" dxfId="436" priority="18">
      <formula>LEN(I20)&gt;0</formula>
    </cfRule>
  </conditionalFormatting>
  <conditionalFormatting sqref="F20:F22">
    <cfRule type="expression" dxfId="435" priority="17">
      <formula>LEN(G20)&gt;0</formula>
    </cfRule>
  </conditionalFormatting>
  <conditionalFormatting sqref="D20:D22">
    <cfRule type="expression" dxfId="434" priority="16">
      <formula>LEN(E20)&gt;0</formula>
    </cfRule>
  </conditionalFormatting>
  <conditionalFormatting sqref="B20:B22">
    <cfRule type="expression" dxfId="433" priority="15">
      <formula>LEN(C20)&gt;0</formula>
    </cfRule>
  </conditionalFormatting>
  <conditionalFormatting sqref="C4">
    <cfRule type="expression" dxfId="69" priority="14">
      <formula>ISERROR(C4)</formula>
    </cfRule>
  </conditionalFormatting>
  <conditionalFormatting sqref="C5:C6">
    <cfRule type="expression" dxfId="68" priority="13">
      <formula>ISERROR(C5)</formula>
    </cfRule>
  </conditionalFormatting>
  <conditionalFormatting sqref="E4">
    <cfRule type="expression" dxfId="67" priority="12">
      <formula>ISERROR(E4)</formula>
    </cfRule>
  </conditionalFormatting>
  <conditionalFormatting sqref="E5:E6">
    <cfRule type="expression" dxfId="66" priority="11">
      <formula>ISERROR(E5)</formula>
    </cfRule>
  </conditionalFormatting>
  <conditionalFormatting sqref="G4">
    <cfRule type="expression" dxfId="65" priority="10">
      <formula>ISERROR(G4)</formula>
    </cfRule>
  </conditionalFormatting>
  <conditionalFormatting sqref="G5:G6">
    <cfRule type="expression" dxfId="64" priority="9">
      <formula>ISERROR(G5)</formula>
    </cfRule>
  </conditionalFormatting>
  <conditionalFormatting sqref="I4">
    <cfRule type="expression" dxfId="63" priority="8">
      <formula>ISERROR(I4)</formula>
    </cfRule>
  </conditionalFormatting>
  <conditionalFormatting sqref="I5:I6">
    <cfRule type="expression" dxfId="62" priority="7">
      <formula>ISERROR(I5)</formula>
    </cfRule>
  </conditionalFormatting>
  <conditionalFormatting sqref="K4">
    <cfRule type="expression" dxfId="61" priority="6">
      <formula>ISERROR(K4)</formula>
    </cfRule>
  </conditionalFormatting>
  <conditionalFormatting sqref="K5:K6">
    <cfRule type="expression" dxfId="60" priority="5">
      <formula>ISERROR(K5)</formula>
    </cfRule>
  </conditionalFormatting>
  <conditionalFormatting sqref="M4">
    <cfRule type="expression" dxfId="59" priority="4">
      <formula>ISERROR(M4)</formula>
    </cfRule>
  </conditionalFormatting>
  <conditionalFormatting sqref="M5:M6">
    <cfRule type="expression" dxfId="58" priority="3">
      <formula>ISERROR(M5)</formula>
    </cfRule>
  </conditionalFormatting>
  <conditionalFormatting sqref="O4">
    <cfRule type="expression" dxfId="57" priority="2">
      <formula>ISERROR(O4)</formula>
    </cfRule>
  </conditionalFormatting>
  <conditionalFormatting sqref="O5:O6">
    <cfRule type="expression" dxfId="56" priority="1">
      <formula>ISERROR(O5)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O112"/>
  <sheetViews>
    <sheetView topLeftCell="C1" zoomScale="90" zoomScaleNormal="9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3" width="5.21875" customWidth="1"/>
    <col min="4" max="4" width="3.88671875" customWidth="1"/>
    <col min="9" max="9" width="4.6640625" customWidth="1"/>
    <col min="10" max="10" width="4.109375" customWidth="1"/>
  </cols>
  <sheetData>
    <row r="1" spans="2:15" ht="13.8" thickBot="1">
      <c r="C1" s="2"/>
      <c r="D1" s="24"/>
      <c r="E1" s="27">
        <v>1</v>
      </c>
      <c r="F1" s="25">
        <v>2</v>
      </c>
      <c r="G1" s="25">
        <v>3</v>
      </c>
      <c r="H1" s="26">
        <v>4</v>
      </c>
      <c r="I1" s="67"/>
      <c r="J1" s="1"/>
    </row>
    <row r="2" spans="2:15" ht="14.4" customHeight="1" thickBot="1">
      <c r="C2" s="45">
        <f>C3+1000</f>
        <v>1000</v>
      </c>
      <c r="D2" s="21"/>
      <c r="E2" s="30" t="s">
        <v>52</v>
      </c>
      <c r="F2" s="36"/>
      <c r="G2" s="36"/>
      <c r="H2" s="37"/>
      <c r="I2" s="104" t="s">
        <v>404</v>
      </c>
      <c r="K2" s="95" t="s">
        <v>401</v>
      </c>
      <c r="L2" s="96"/>
      <c r="M2" s="96"/>
      <c r="N2" s="96"/>
      <c r="O2" s="97"/>
    </row>
    <row r="3" spans="2:15" ht="18.600000000000001" customHeight="1" thickBot="1">
      <c r="B3">
        <f ca="1">RAND()</f>
        <v>0.99168441263016049</v>
      </c>
      <c r="C3" s="50"/>
      <c r="D3" s="46">
        <v>1</v>
      </c>
      <c r="E3" s="32" t="s">
        <v>0</v>
      </c>
      <c r="F3" s="38" t="s">
        <v>36</v>
      </c>
      <c r="G3" s="38" t="s">
        <v>45</v>
      </c>
      <c r="H3" s="39"/>
      <c r="I3" s="105"/>
      <c r="K3" s="98"/>
      <c r="L3" s="99"/>
      <c r="M3" s="99"/>
      <c r="N3" s="99"/>
      <c r="O3" s="100"/>
    </row>
    <row r="4" spans="2:15" ht="16.8" thickBot="1">
      <c r="C4" s="45">
        <f t="shared" ref="C4" si="0">C5+1000</f>
        <v>1000</v>
      </c>
      <c r="D4" s="29"/>
      <c r="E4" s="31" t="s">
        <v>49</v>
      </c>
      <c r="F4" s="40"/>
      <c r="G4" s="40"/>
      <c r="H4" s="41"/>
      <c r="I4" s="105"/>
      <c r="K4" s="98"/>
      <c r="L4" s="99"/>
      <c r="M4" s="99"/>
      <c r="N4" s="99"/>
      <c r="O4" s="100"/>
    </row>
    <row r="5" spans="2:15" ht="18.600000000000001" customHeight="1" thickBot="1">
      <c r="B5">
        <f t="shared" ref="B5:B45" ca="1" si="1">RAND()</f>
        <v>0.45822512056170872</v>
      </c>
      <c r="C5" s="50"/>
      <c r="D5" s="28">
        <v>2</v>
      </c>
      <c r="E5" s="32" t="s">
        <v>1</v>
      </c>
      <c r="F5" s="38" t="s">
        <v>127</v>
      </c>
      <c r="G5" s="38" t="s">
        <v>128</v>
      </c>
      <c r="H5" s="39"/>
      <c r="I5" s="105"/>
      <c r="K5" s="98"/>
      <c r="L5" s="99"/>
      <c r="M5" s="99"/>
      <c r="N5" s="99"/>
      <c r="O5" s="100"/>
    </row>
    <row r="6" spans="2:15" ht="16.8" thickBot="1">
      <c r="C6" s="45">
        <f t="shared" ref="C6" si="2">C7+1000</f>
        <v>1000</v>
      </c>
      <c r="D6" s="29"/>
      <c r="E6" s="31" t="s">
        <v>47</v>
      </c>
      <c r="F6" s="40"/>
      <c r="G6" s="40"/>
      <c r="H6" s="41"/>
      <c r="I6" s="105"/>
      <c r="J6" s="20"/>
      <c r="K6" s="98"/>
      <c r="L6" s="99"/>
      <c r="M6" s="99"/>
      <c r="N6" s="99"/>
      <c r="O6" s="100"/>
    </row>
    <row r="7" spans="2:15" ht="18.600000000000001" customHeight="1" thickBot="1">
      <c r="B7">
        <f t="shared" ca="1" si="1"/>
        <v>0.88347924949469037</v>
      </c>
      <c r="C7" s="50"/>
      <c r="D7" s="28">
        <v>3</v>
      </c>
      <c r="E7" s="32" t="s">
        <v>2</v>
      </c>
      <c r="F7" s="38" t="s">
        <v>129</v>
      </c>
      <c r="G7" s="38" t="s">
        <v>130</v>
      </c>
      <c r="H7" s="39" t="s">
        <v>46</v>
      </c>
      <c r="I7" s="105"/>
      <c r="K7" s="98"/>
      <c r="L7" s="99"/>
      <c r="M7" s="99"/>
      <c r="N7" s="99"/>
      <c r="O7" s="100"/>
    </row>
    <row r="8" spans="2:15" ht="16.8" thickBot="1">
      <c r="C8" s="45">
        <f t="shared" ref="C8" si="3">C9+1000</f>
        <v>1000</v>
      </c>
      <c r="D8" s="29"/>
      <c r="E8" s="31" t="s">
        <v>95</v>
      </c>
      <c r="F8" s="40"/>
      <c r="G8" s="40"/>
      <c r="H8" s="41"/>
      <c r="I8" s="105"/>
      <c r="K8" s="101"/>
      <c r="L8" s="102"/>
      <c r="M8" s="102"/>
      <c r="N8" s="102"/>
      <c r="O8" s="103"/>
    </row>
    <row r="9" spans="2:15" ht="18.600000000000001" customHeight="1" thickBot="1">
      <c r="B9">
        <f t="shared" ca="1" si="1"/>
        <v>0.76970448823861026</v>
      </c>
      <c r="C9" s="50"/>
      <c r="D9" s="28">
        <v>4</v>
      </c>
      <c r="E9" s="32" t="s">
        <v>3</v>
      </c>
      <c r="F9" s="38" t="s">
        <v>131</v>
      </c>
      <c r="G9" s="38" t="s">
        <v>132</v>
      </c>
      <c r="H9" s="39" t="s">
        <v>164</v>
      </c>
      <c r="I9" s="105"/>
    </row>
    <row r="10" spans="2:15" ht="16.8" thickBot="1">
      <c r="C10" s="45">
        <f t="shared" ref="C10" si="4">C11+1000</f>
        <v>1000</v>
      </c>
      <c r="D10" s="29"/>
      <c r="E10" s="31" t="s">
        <v>96</v>
      </c>
      <c r="F10" s="40"/>
      <c r="G10" s="40"/>
      <c r="H10" s="41"/>
      <c r="I10" s="105"/>
      <c r="K10" s="95" t="s">
        <v>433</v>
      </c>
      <c r="L10" s="96"/>
      <c r="M10" s="96"/>
      <c r="N10" s="96"/>
      <c r="O10" s="97"/>
    </row>
    <row r="11" spans="2:15" ht="18.600000000000001" customHeight="1" thickBot="1">
      <c r="B11">
        <f t="shared" ca="1" si="1"/>
        <v>0.79384904571534443</v>
      </c>
      <c r="C11" s="50"/>
      <c r="D11" s="28">
        <v>5</v>
      </c>
      <c r="E11" s="32" t="s">
        <v>4</v>
      </c>
      <c r="F11" s="38" t="s">
        <v>133</v>
      </c>
      <c r="G11" s="38" t="s">
        <v>134</v>
      </c>
      <c r="H11" s="39"/>
      <c r="I11" s="105"/>
      <c r="K11" s="98"/>
      <c r="L11" s="99"/>
      <c r="M11" s="99"/>
      <c r="N11" s="99"/>
      <c r="O11" s="100"/>
    </row>
    <row r="12" spans="2:15" ht="16.8" thickBot="1">
      <c r="C12" s="45">
        <f t="shared" ref="C12" si="5">C13+1000</f>
        <v>1000</v>
      </c>
      <c r="D12" s="29"/>
      <c r="E12" s="31" t="s">
        <v>97</v>
      </c>
      <c r="F12" s="40"/>
      <c r="G12" s="40"/>
      <c r="H12" s="41"/>
      <c r="I12" s="105"/>
      <c r="K12" s="98"/>
      <c r="L12" s="99"/>
      <c r="M12" s="99"/>
      <c r="N12" s="99"/>
      <c r="O12" s="100"/>
    </row>
    <row r="13" spans="2:15" ht="18.600000000000001" customHeight="1" thickBot="1">
      <c r="B13">
        <f t="shared" ca="1" si="1"/>
        <v>0.6296604294144299</v>
      </c>
      <c r="C13" s="50"/>
      <c r="D13" s="28">
        <v>6</v>
      </c>
      <c r="E13" s="32" t="s">
        <v>5</v>
      </c>
      <c r="F13" s="38" t="s">
        <v>135</v>
      </c>
      <c r="G13" s="38" t="s">
        <v>136</v>
      </c>
      <c r="H13" s="39"/>
      <c r="I13" s="105"/>
      <c r="K13" s="98"/>
      <c r="L13" s="99"/>
      <c r="M13" s="99"/>
      <c r="N13" s="99"/>
      <c r="O13" s="100"/>
    </row>
    <row r="14" spans="2:15" ht="16.8" thickBot="1">
      <c r="C14" s="45">
        <f t="shared" ref="C14" si="6">C15+1000</f>
        <v>1000</v>
      </c>
      <c r="D14" s="29"/>
      <c r="E14" s="31" t="s">
        <v>98</v>
      </c>
      <c r="F14" s="40"/>
      <c r="G14" s="40"/>
      <c r="H14" s="41"/>
      <c r="I14" s="105"/>
      <c r="K14" s="98"/>
      <c r="L14" s="99"/>
      <c r="M14" s="99"/>
      <c r="N14" s="99"/>
      <c r="O14" s="100"/>
    </row>
    <row r="15" spans="2:15" ht="18.600000000000001" customHeight="1" thickBot="1">
      <c r="B15">
        <f t="shared" ca="1" si="1"/>
        <v>0.96050046803855238</v>
      </c>
      <c r="C15" s="50"/>
      <c r="D15" s="28">
        <v>7</v>
      </c>
      <c r="E15" s="32" t="s">
        <v>6</v>
      </c>
      <c r="F15" s="38" t="s">
        <v>137</v>
      </c>
      <c r="G15" s="38" t="s">
        <v>138</v>
      </c>
      <c r="H15" s="39" t="s">
        <v>236</v>
      </c>
      <c r="I15" s="105"/>
      <c r="K15" s="98"/>
      <c r="L15" s="99"/>
      <c r="M15" s="99"/>
      <c r="N15" s="99"/>
      <c r="O15" s="100"/>
    </row>
    <row r="16" spans="2:15" ht="16.8" thickBot="1">
      <c r="C16" s="45">
        <f t="shared" ref="C16" si="7">C17+1000</f>
        <v>1000</v>
      </c>
      <c r="D16" s="29"/>
      <c r="E16" s="31" t="s">
        <v>99</v>
      </c>
      <c r="F16" s="40"/>
      <c r="G16" s="40"/>
      <c r="H16" s="41"/>
      <c r="I16" s="105"/>
      <c r="K16" s="98"/>
      <c r="L16" s="99"/>
      <c r="M16" s="99"/>
      <c r="N16" s="99"/>
      <c r="O16" s="100"/>
    </row>
    <row r="17" spans="2:15" ht="18.600000000000001" customHeight="1" thickBot="1">
      <c r="B17">
        <f t="shared" ca="1" si="1"/>
        <v>0.38319472828075862</v>
      </c>
      <c r="C17" s="50"/>
      <c r="D17" s="28">
        <v>8</v>
      </c>
      <c r="E17" s="32" t="s">
        <v>7</v>
      </c>
      <c r="F17" s="38" t="s">
        <v>139</v>
      </c>
      <c r="G17" s="38" t="s">
        <v>140</v>
      </c>
      <c r="H17" s="39" t="s">
        <v>165</v>
      </c>
      <c r="I17" s="105"/>
      <c r="J17" s="20"/>
      <c r="K17" s="98"/>
      <c r="L17" s="99"/>
      <c r="M17" s="99"/>
      <c r="N17" s="99"/>
      <c r="O17" s="100"/>
    </row>
    <row r="18" spans="2:15" ht="16.8" thickBot="1">
      <c r="C18" s="45">
        <f t="shared" ref="C18" si="8">C19+1000</f>
        <v>1000</v>
      </c>
      <c r="D18" s="29"/>
      <c r="E18" s="31" t="s">
        <v>100</v>
      </c>
      <c r="F18" s="40"/>
      <c r="G18" s="40"/>
      <c r="H18" s="41"/>
      <c r="I18" s="105"/>
      <c r="K18" s="98"/>
      <c r="L18" s="99"/>
      <c r="M18" s="99"/>
      <c r="N18" s="99"/>
      <c r="O18" s="100"/>
    </row>
    <row r="19" spans="2:15" ht="18.600000000000001" customHeight="1" thickBot="1">
      <c r="B19">
        <f t="shared" ca="1" si="1"/>
        <v>0.35578823397601422</v>
      </c>
      <c r="C19" s="50"/>
      <c r="D19" s="28">
        <v>9</v>
      </c>
      <c r="E19" s="32" t="s">
        <v>8</v>
      </c>
      <c r="F19" s="38" t="s">
        <v>141</v>
      </c>
      <c r="G19" s="38" t="s">
        <v>142</v>
      </c>
      <c r="H19" s="39"/>
      <c r="I19" s="105"/>
      <c r="K19" s="98"/>
      <c r="L19" s="99"/>
      <c r="M19" s="99"/>
      <c r="N19" s="99"/>
      <c r="O19" s="100"/>
    </row>
    <row r="20" spans="2:15" ht="16.8" thickBot="1">
      <c r="C20" s="45">
        <f t="shared" ref="C20" si="9">C21+1000</f>
        <v>1000</v>
      </c>
      <c r="D20" s="29"/>
      <c r="E20" s="31" t="s">
        <v>101</v>
      </c>
      <c r="F20" s="40"/>
      <c r="G20" s="40"/>
      <c r="H20" s="41"/>
      <c r="I20" s="105"/>
      <c r="K20" s="98"/>
      <c r="L20" s="99"/>
      <c r="M20" s="99"/>
      <c r="N20" s="99"/>
      <c r="O20" s="100"/>
    </row>
    <row r="21" spans="2:15" ht="18.600000000000001" customHeight="1" thickBot="1">
      <c r="B21">
        <f t="shared" ca="1" si="1"/>
        <v>0.68085364783859237</v>
      </c>
      <c r="C21" s="50"/>
      <c r="D21" s="28">
        <v>10</v>
      </c>
      <c r="E21" s="32" t="s">
        <v>9</v>
      </c>
      <c r="F21" s="38" t="s">
        <v>143</v>
      </c>
      <c r="G21" s="38" t="s">
        <v>144</v>
      </c>
      <c r="H21" s="39" t="s">
        <v>166</v>
      </c>
      <c r="I21" s="105"/>
      <c r="K21" s="98"/>
      <c r="L21" s="99"/>
      <c r="M21" s="99"/>
      <c r="N21" s="99"/>
      <c r="O21" s="100"/>
    </row>
    <row r="22" spans="2:15" ht="16.8" thickBot="1">
      <c r="C22" s="45">
        <f t="shared" ref="C22" si="10">C23+1000</f>
        <v>1000</v>
      </c>
      <c r="D22" s="29"/>
      <c r="E22" s="31" t="s">
        <v>102</v>
      </c>
      <c r="F22" s="40"/>
      <c r="G22" s="40"/>
      <c r="H22" s="41"/>
      <c r="I22" s="105"/>
      <c r="K22" s="98"/>
      <c r="L22" s="99"/>
      <c r="M22" s="99"/>
      <c r="N22" s="99"/>
      <c r="O22" s="100"/>
    </row>
    <row r="23" spans="2:15" ht="18.600000000000001" customHeight="1" thickBot="1">
      <c r="B23">
        <f t="shared" ca="1" si="1"/>
        <v>0.71763312566082571</v>
      </c>
      <c r="C23" s="50"/>
      <c r="D23" s="28">
        <v>11</v>
      </c>
      <c r="E23" s="32" t="s">
        <v>10</v>
      </c>
      <c r="F23" s="38" t="s">
        <v>145</v>
      </c>
      <c r="G23" s="38" t="s">
        <v>146</v>
      </c>
      <c r="H23" s="39" t="s">
        <v>237</v>
      </c>
      <c r="I23" s="105"/>
      <c r="K23" s="98"/>
      <c r="L23" s="99"/>
      <c r="M23" s="99"/>
      <c r="N23" s="99"/>
      <c r="O23" s="100"/>
    </row>
    <row r="24" spans="2:15" ht="16.8" thickBot="1">
      <c r="C24" s="45">
        <f t="shared" ref="C24" si="11">C25+1000</f>
        <v>1000</v>
      </c>
      <c r="D24" s="29"/>
      <c r="E24" s="31" t="s">
        <v>103</v>
      </c>
      <c r="F24" s="40"/>
      <c r="G24" s="40" t="s">
        <v>37</v>
      </c>
      <c r="H24" s="41"/>
      <c r="I24" s="105"/>
      <c r="K24" s="98"/>
      <c r="L24" s="99"/>
      <c r="M24" s="99"/>
      <c r="N24" s="99"/>
      <c r="O24" s="100"/>
    </row>
    <row r="25" spans="2:15" ht="18.600000000000001" customHeight="1" thickBot="1">
      <c r="B25">
        <f t="shared" ca="1" si="1"/>
        <v>0.78455449485609507</v>
      </c>
      <c r="C25" s="50"/>
      <c r="D25" s="28">
        <v>12</v>
      </c>
      <c r="E25" s="32" t="s">
        <v>11</v>
      </c>
      <c r="F25" s="38" t="s">
        <v>147</v>
      </c>
      <c r="G25" s="38" t="s">
        <v>11</v>
      </c>
      <c r="H25" s="39" t="s">
        <v>238</v>
      </c>
      <c r="I25" s="105"/>
      <c r="K25" s="98"/>
      <c r="L25" s="99"/>
      <c r="M25" s="99"/>
      <c r="N25" s="99"/>
      <c r="O25" s="100"/>
    </row>
    <row r="26" spans="2:15" ht="16.8" thickBot="1">
      <c r="C26" s="45">
        <f t="shared" ref="C26" si="12">C27+1000</f>
        <v>1000</v>
      </c>
      <c r="D26" s="29"/>
      <c r="E26" s="31" t="s">
        <v>48</v>
      </c>
      <c r="F26" s="40"/>
      <c r="G26" s="40"/>
      <c r="H26" s="41"/>
      <c r="I26" s="105"/>
      <c r="K26" s="98"/>
      <c r="L26" s="99"/>
      <c r="M26" s="99"/>
      <c r="N26" s="99"/>
      <c r="O26" s="100"/>
    </row>
    <row r="27" spans="2:15" ht="18" customHeight="1" thickBot="1">
      <c r="B27">
        <f t="shared" ca="1" si="1"/>
        <v>0.92373536607788043</v>
      </c>
      <c r="C27" s="50"/>
      <c r="D27" s="23">
        <v>13</v>
      </c>
      <c r="E27" s="33" t="s">
        <v>5</v>
      </c>
      <c r="F27" s="43" t="s">
        <v>148</v>
      </c>
      <c r="G27" s="43" t="s">
        <v>149</v>
      </c>
      <c r="H27" s="44"/>
      <c r="I27" s="106"/>
      <c r="K27" s="98"/>
      <c r="L27" s="99"/>
      <c r="M27" s="99"/>
      <c r="N27" s="99"/>
      <c r="O27" s="100"/>
    </row>
    <row r="28" spans="2:15" ht="16.8" thickBot="1">
      <c r="C28" s="45">
        <f t="shared" ref="C28" si="13">C29+1000</f>
        <v>1000</v>
      </c>
      <c r="D28" s="22"/>
      <c r="E28" s="69" t="s">
        <v>104</v>
      </c>
      <c r="F28" s="68"/>
      <c r="G28" s="68" t="s">
        <v>38</v>
      </c>
      <c r="H28" s="70"/>
      <c r="I28" s="107" t="s">
        <v>405</v>
      </c>
      <c r="K28" s="101"/>
      <c r="L28" s="102"/>
      <c r="M28" s="102"/>
      <c r="N28" s="102"/>
      <c r="O28" s="103"/>
    </row>
    <row r="29" spans="2:15" ht="18" customHeight="1" thickBot="1">
      <c r="B29">
        <f t="shared" ca="1" si="1"/>
        <v>0.4028363314643495</v>
      </c>
      <c r="C29" s="50"/>
      <c r="D29" s="28">
        <v>14</v>
      </c>
      <c r="E29" s="32" t="s">
        <v>12</v>
      </c>
      <c r="F29" s="38" t="s">
        <v>150</v>
      </c>
      <c r="G29" s="38" t="s">
        <v>13</v>
      </c>
      <c r="H29" s="39"/>
      <c r="I29" s="108"/>
    </row>
    <row r="30" spans="2:15" ht="16.8" thickBot="1">
      <c r="C30" s="45">
        <f t="shared" ref="C30" si="14">C31+1000</f>
        <v>1000</v>
      </c>
      <c r="D30" s="29"/>
      <c r="E30" s="31" t="s">
        <v>105</v>
      </c>
      <c r="F30" s="40"/>
      <c r="G30" s="40" t="s">
        <v>38</v>
      </c>
      <c r="H30" s="41"/>
      <c r="I30" s="108"/>
    </row>
    <row r="31" spans="2:15" ht="18" customHeight="1" thickBot="1">
      <c r="B31">
        <f t="shared" ca="1" si="1"/>
        <v>0.93643273411005035</v>
      </c>
      <c r="C31" s="50"/>
      <c r="D31" s="28">
        <v>15</v>
      </c>
      <c r="E31" s="32" t="s">
        <v>14</v>
      </c>
      <c r="F31" s="38" t="s">
        <v>150</v>
      </c>
      <c r="G31" s="38" t="s">
        <v>13</v>
      </c>
      <c r="H31" s="39"/>
      <c r="I31" s="108"/>
    </row>
    <row r="32" spans="2:15" ht="16.8" thickBot="1">
      <c r="C32" s="45">
        <f t="shared" ref="C32" si="15">C33+1000</f>
        <v>1000</v>
      </c>
      <c r="D32" s="29"/>
      <c r="E32" s="31" t="s">
        <v>49</v>
      </c>
      <c r="F32" s="40"/>
      <c r="G32" s="40" t="s">
        <v>39</v>
      </c>
      <c r="H32" s="41"/>
      <c r="I32" s="108"/>
    </row>
    <row r="33" spans="2:9" ht="18" customHeight="1" thickBot="1">
      <c r="B33">
        <f t="shared" ca="1" si="1"/>
        <v>0.10941241448307504</v>
      </c>
      <c r="C33" s="50"/>
      <c r="D33" s="28">
        <v>16</v>
      </c>
      <c r="E33" s="32" t="s">
        <v>1</v>
      </c>
      <c r="F33" s="38" t="s">
        <v>151</v>
      </c>
      <c r="G33" s="38" t="s">
        <v>15</v>
      </c>
      <c r="H33" s="39"/>
      <c r="I33" s="108"/>
    </row>
    <row r="34" spans="2:9" ht="16.8" thickBot="1">
      <c r="C34" s="45">
        <f t="shared" ref="C34" si="16">C35+1000</f>
        <v>1000</v>
      </c>
      <c r="D34" s="29"/>
      <c r="E34" s="31" t="s">
        <v>50</v>
      </c>
      <c r="F34" s="40"/>
      <c r="G34" s="40"/>
      <c r="H34" s="41"/>
      <c r="I34" s="108"/>
    </row>
    <row r="35" spans="2:9" ht="18" customHeight="1" thickBot="1">
      <c r="B35">
        <f t="shared" ca="1" si="1"/>
        <v>0.5826096726374459</v>
      </c>
      <c r="C35" s="50"/>
      <c r="D35" s="28">
        <v>17</v>
      </c>
      <c r="E35" s="32" t="s">
        <v>16</v>
      </c>
      <c r="F35" s="38" t="s">
        <v>152</v>
      </c>
      <c r="G35" s="38" t="s">
        <v>153</v>
      </c>
      <c r="H35" s="39"/>
      <c r="I35" s="108"/>
    </row>
    <row r="36" spans="2:9" ht="16.8" thickBot="1">
      <c r="C36" s="45">
        <f t="shared" ref="C36" si="17">C37+1000</f>
        <v>1000</v>
      </c>
      <c r="D36" s="29"/>
      <c r="E36" s="31" t="s">
        <v>106</v>
      </c>
      <c r="F36" s="40"/>
      <c r="G36" s="40" t="s">
        <v>40</v>
      </c>
      <c r="H36" s="41"/>
      <c r="I36" s="108"/>
    </row>
    <row r="37" spans="2:9" ht="18" customHeight="1" thickBot="1">
      <c r="B37">
        <f t="shared" ca="1" si="1"/>
        <v>0.58811838536156458</v>
      </c>
      <c r="C37" s="50"/>
      <c r="D37" s="28">
        <v>18</v>
      </c>
      <c r="E37" s="32" t="s">
        <v>17</v>
      </c>
      <c r="F37" s="38" t="s">
        <v>154</v>
      </c>
      <c r="G37" s="38" t="s">
        <v>18</v>
      </c>
      <c r="H37" s="39"/>
      <c r="I37" s="108"/>
    </row>
    <row r="38" spans="2:9" ht="16.8" thickBot="1">
      <c r="C38" s="45">
        <f t="shared" ref="C38" si="18">C39+1000</f>
        <v>1000</v>
      </c>
      <c r="D38" s="29"/>
      <c r="E38" s="31" t="s">
        <v>107</v>
      </c>
      <c r="F38" s="40"/>
      <c r="G38" s="40" t="s">
        <v>41</v>
      </c>
      <c r="H38" s="41"/>
      <c r="I38" s="108"/>
    </row>
    <row r="39" spans="2:9" ht="18" customHeight="1" thickBot="1">
      <c r="B39">
        <f t="shared" ca="1" si="1"/>
        <v>0.37210509901103372</v>
      </c>
      <c r="C39" s="50"/>
      <c r="D39" s="28">
        <v>19</v>
      </c>
      <c r="E39" s="32" t="s">
        <v>19</v>
      </c>
      <c r="F39" s="38" t="s">
        <v>155</v>
      </c>
      <c r="G39" s="38" t="s">
        <v>20</v>
      </c>
      <c r="H39" s="39" t="s">
        <v>167</v>
      </c>
      <c r="I39" s="108"/>
    </row>
    <row r="40" spans="2:9" ht="16.8" thickBot="1">
      <c r="C40" s="45">
        <f t="shared" ref="C40" si="19">C41+1000</f>
        <v>1000</v>
      </c>
      <c r="D40" s="29"/>
      <c r="E40" s="31" t="s">
        <v>51</v>
      </c>
      <c r="F40" s="40" t="s">
        <v>42</v>
      </c>
      <c r="G40" s="40"/>
      <c r="H40" s="41"/>
      <c r="I40" s="108"/>
    </row>
    <row r="41" spans="2:9" ht="18" customHeight="1" thickBot="1">
      <c r="B41">
        <f t="shared" ca="1" si="1"/>
        <v>0.81032025602756652</v>
      </c>
      <c r="C41" s="50"/>
      <c r="D41" s="28">
        <v>20</v>
      </c>
      <c r="E41" s="32" t="s">
        <v>21</v>
      </c>
      <c r="F41" s="38" t="s">
        <v>22</v>
      </c>
      <c r="G41" s="38" t="s">
        <v>156</v>
      </c>
      <c r="H41" s="39" t="s">
        <v>168</v>
      </c>
      <c r="I41" s="108"/>
    </row>
    <row r="42" spans="2:9" ht="16.8" thickBot="1">
      <c r="C42" s="45">
        <f t="shared" ref="C42" si="20">C43+1000</f>
        <v>1000</v>
      </c>
      <c r="D42" s="29"/>
      <c r="E42" s="31" t="s">
        <v>108</v>
      </c>
      <c r="F42" s="40"/>
      <c r="G42" s="40" t="s">
        <v>43</v>
      </c>
      <c r="H42" s="41"/>
      <c r="I42" s="108"/>
    </row>
    <row r="43" spans="2:9" ht="18" customHeight="1" thickBot="1">
      <c r="B43">
        <f t="shared" ca="1" si="1"/>
        <v>0.28079447025274851</v>
      </c>
      <c r="C43" s="50"/>
      <c r="D43" s="28">
        <v>21</v>
      </c>
      <c r="E43" s="32" t="s">
        <v>23</v>
      </c>
      <c r="F43" s="38" t="s">
        <v>157</v>
      </c>
      <c r="G43" s="38" t="s">
        <v>24</v>
      </c>
      <c r="H43" s="39" t="s">
        <v>158</v>
      </c>
      <c r="I43" s="108"/>
    </row>
    <row r="44" spans="2:9" ht="16.8" thickBot="1">
      <c r="C44" s="45">
        <f t="shared" ref="C44" si="21">C45+1000</f>
        <v>1000</v>
      </c>
      <c r="D44" s="29"/>
      <c r="E44" s="31"/>
      <c r="F44" s="40" t="s">
        <v>44</v>
      </c>
      <c r="G44" s="40"/>
      <c r="H44" s="41"/>
      <c r="I44" s="108"/>
    </row>
    <row r="45" spans="2:9" ht="18" customHeight="1" thickBot="1">
      <c r="B45">
        <f t="shared" ca="1" si="1"/>
        <v>5.8418815244782651E-2</v>
      </c>
      <c r="C45" s="50"/>
      <c r="D45" s="28">
        <v>22</v>
      </c>
      <c r="E45" s="32" t="s">
        <v>159</v>
      </c>
      <c r="F45" s="38" t="s">
        <v>25</v>
      </c>
      <c r="G45" s="38" t="s">
        <v>160</v>
      </c>
      <c r="H45" s="39" t="s">
        <v>161</v>
      </c>
      <c r="I45" s="108"/>
    </row>
    <row r="46" spans="2:9" ht="16.8" thickBot="1">
      <c r="C46" s="45">
        <f t="shared" ref="C46" si="22">C47+1000</f>
        <v>1000</v>
      </c>
      <c r="D46" s="29"/>
      <c r="E46" s="31" t="s">
        <v>95</v>
      </c>
      <c r="F46" s="40" t="s">
        <v>57</v>
      </c>
      <c r="G46" s="40" t="s">
        <v>58</v>
      </c>
      <c r="H46" s="41"/>
      <c r="I46" s="108"/>
    </row>
    <row r="47" spans="2:9" ht="18" customHeight="1" thickBot="1">
      <c r="B47">
        <f ca="1">RAND()</f>
        <v>0.4737739523435156</v>
      </c>
      <c r="C47" s="50"/>
      <c r="D47" s="28">
        <v>23</v>
      </c>
      <c r="E47" s="32" t="s">
        <v>3</v>
      </c>
      <c r="F47" s="38" t="s">
        <v>11</v>
      </c>
      <c r="G47" s="38" t="s">
        <v>6</v>
      </c>
      <c r="H47" s="39" t="s">
        <v>169</v>
      </c>
      <c r="I47" s="108"/>
    </row>
    <row r="48" spans="2:9" ht="16.8" thickBot="1">
      <c r="C48" s="45">
        <f t="shared" ref="C48" si="23">C49+1000</f>
        <v>1000</v>
      </c>
      <c r="D48" s="29"/>
      <c r="E48" s="31"/>
      <c r="F48" s="40" t="s">
        <v>60</v>
      </c>
      <c r="G48" s="40"/>
      <c r="H48" s="41"/>
      <c r="I48" s="108"/>
    </row>
    <row r="49" spans="2:9" ht="18" customHeight="1" thickBot="1">
      <c r="B49">
        <f t="shared" ref="B49:B73" ca="1" si="24">RAND()</f>
        <v>4.3818152061795734E-2</v>
      </c>
      <c r="C49" s="50"/>
      <c r="D49" s="28">
        <v>24</v>
      </c>
      <c r="E49" s="32" t="s">
        <v>162</v>
      </c>
      <c r="F49" s="38" t="s">
        <v>24</v>
      </c>
      <c r="G49" s="38" t="s">
        <v>163</v>
      </c>
      <c r="H49" s="39" t="s">
        <v>170</v>
      </c>
      <c r="I49" s="108"/>
    </row>
    <row r="50" spans="2:9" ht="16.8" thickBot="1">
      <c r="C50" s="45">
        <f t="shared" ref="C50" si="25">C51+1000</f>
        <v>1000</v>
      </c>
      <c r="D50" s="29"/>
      <c r="E50" s="31" t="s">
        <v>109</v>
      </c>
      <c r="F50" s="40"/>
      <c r="G50" s="40"/>
      <c r="H50" s="41"/>
      <c r="I50" s="108"/>
    </row>
    <row r="51" spans="2:9" ht="18" customHeight="1" thickBot="1">
      <c r="B51">
        <f t="shared" ca="1" si="24"/>
        <v>0.1231414929402147</v>
      </c>
      <c r="C51" s="50"/>
      <c r="D51" s="23">
        <v>25</v>
      </c>
      <c r="E51" s="33" t="s">
        <v>61</v>
      </c>
      <c r="F51" s="43" t="s">
        <v>171</v>
      </c>
      <c r="G51" s="43" t="s">
        <v>172</v>
      </c>
      <c r="H51" s="44"/>
      <c r="I51" s="109"/>
    </row>
    <row r="52" spans="2:9" ht="16.8" thickBot="1">
      <c r="C52" s="45">
        <f t="shared" ref="C52" si="26">C53+1000</f>
        <v>1000</v>
      </c>
      <c r="D52" s="22"/>
      <c r="E52" s="69" t="s">
        <v>110</v>
      </c>
      <c r="F52" s="68"/>
      <c r="G52" s="68"/>
      <c r="H52" s="70"/>
      <c r="I52" s="110" t="s">
        <v>406</v>
      </c>
    </row>
    <row r="53" spans="2:9" ht="18" customHeight="1" thickBot="1">
      <c r="B53">
        <f t="shared" ca="1" si="24"/>
        <v>0.16343627958451623</v>
      </c>
      <c r="C53" s="50"/>
      <c r="D53" s="28">
        <v>26</v>
      </c>
      <c r="E53" s="32" t="s">
        <v>62</v>
      </c>
      <c r="F53" s="38" t="s">
        <v>173</v>
      </c>
      <c r="G53" s="38" t="s">
        <v>174</v>
      </c>
      <c r="H53" s="39"/>
      <c r="I53" s="111"/>
    </row>
    <row r="54" spans="2:9" ht="16.8" thickBot="1">
      <c r="C54" s="45">
        <f t="shared" ref="C54" si="27">C55+1000</f>
        <v>1000</v>
      </c>
      <c r="D54" s="29"/>
      <c r="E54" s="31" t="s">
        <v>111</v>
      </c>
      <c r="F54" s="40"/>
      <c r="G54" s="40" t="s">
        <v>65</v>
      </c>
      <c r="H54" s="41"/>
      <c r="I54" s="111"/>
    </row>
    <row r="55" spans="2:9" ht="18" customHeight="1" thickBot="1">
      <c r="B55">
        <f t="shared" ca="1" si="24"/>
        <v>0.47756674474023475</v>
      </c>
      <c r="C55" s="50"/>
      <c r="D55" s="28">
        <v>27</v>
      </c>
      <c r="E55" s="32" t="s">
        <v>63</v>
      </c>
      <c r="F55" s="38" t="s">
        <v>175</v>
      </c>
      <c r="G55" s="38" t="s">
        <v>64</v>
      </c>
      <c r="H55" s="39"/>
      <c r="I55" s="111"/>
    </row>
    <row r="56" spans="2:9" ht="16.8" thickBot="1">
      <c r="C56" s="45">
        <f t="shared" ref="C56" si="28">C57+1000</f>
        <v>1000</v>
      </c>
      <c r="D56" s="29"/>
      <c r="E56" s="31"/>
      <c r="F56" s="40"/>
      <c r="G56" s="40" t="s">
        <v>67</v>
      </c>
      <c r="H56" s="41"/>
      <c r="I56" s="111"/>
    </row>
    <row r="57" spans="2:9" ht="18" customHeight="1" thickBot="1">
      <c r="B57">
        <f t="shared" ca="1" si="24"/>
        <v>0.54353696681283703</v>
      </c>
      <c r="C57" s="50"/>
      <c r="D57" s="28">
        <v>28</v>
      </c>
      <c r="E57" s="32" t="s">
        <v>176</v>
      </c>
      <c r="F57" s="38" t="s">
        <v>177</v>
      </c>
      <c r="G57" s="38" t="s">
        <v>66</v>
      </c>
      <c r="H57" s="39"/>
      <c r="I57" s="111"/>
    </row>
    <row r="58" spans="2:9" ht="16.8" thickBot="1">
      <c r="C58" s="45">
        <f t="shared" ref="C58" si="29">C59+1000</f>
        <v>1000</v>
      </c>
      <c r="D58" s="29"/>
      <c r="E58" s="31" t="s">
        <v>112</v>
      </c>
      <c r="F58" s="40"/>
      <c r="G58" s="40"/>
      <c r="H58" s="41"/>
      <c r="I58" s="111"/>
    </row>
    <row r="59" spans="2:9" ht="18" customHeight="1" thickBot="1">
      <c r="B59">
        <f t="shared" ca="1" si="24"/>
        <v>0.45207326779502233</v>
      </c>
      <c r="C59" s="50"/>
      <c r="D59" s="28">
        <v>29</v>
      </c>
      <c r="E59" s="32" t="s">
        <v>68</v>
      </c>
      <c r="F59" s="38" t="s">
        <v>178</v>
      </c>
      <c r="G59" s="38" t="s">
        <v>179</v>
      </c>
      <c r="H59" s="39"/>
      <c r="I59" s="111"/>
    </row>
    <row r="60" spans="2:9" ht="16.8" thickBot="1">
      <c r="C60" s="45">
        <f t="shared" ref="C60" si="30">C61+1000</f>
        <v>1000</v>
      </c>
      <c r="D60" s="29"/>
      <c r="E60" s="31" t="s">
        <v>52</v>
      </c>
      <c r="F60" s="40"/>
      <c r="G60" s="40" t="s">
        <v>70</v>
      </c>
      <c r="H60" s="41"/>
      <c r="I60" s="111"/>
    </row>
    <row r="61" spans="2:9" ht="18" customHeight="1" thickBot="1">
      <c r="B61">
        <f t="shared" ca="1" si="24"/>
        <v>0.19880424944334019</v>
      </c>
      <c r="C61" s="50"/>
      <c r="D61" s="28">
        <v>30</v>
      </c>
      <c r="E61" s="32" t="s">
        <v>0</v>
      </c>
      <c r="F61" s="38" t="s">
        <v>180</v>
      </c>
      <c r="G61" s="38" t="s">
        <v>69</v>
      </c>
      <c r="H61" s="39"/>
      <c r="I61" s="111"/>
    </row>
    <row r="62" spans="2:9" ht="16.8" thickBot="1">
      <c r="C62" s="45">
        <f t="shared" ref="C62" si="31">C63+1000</f>
        <v>1000</v>
      </c>
      <c r="D62" s="29"/>
      <c r="E62" s="31" t="s">
        <v>49</v>
      </c>
      <c r="F62" s="40"/>
      <c r="G62" s="40" t="s">
        <v>72</v>
      </c>
      <c r="H62" s="41"/>
      <c r="I62" s="111"/>
    </row>
    <row r="63" spans="2:9" ht="18" customHeight="1" thickBot="1">
      <c r="B63">
        <f t="shared" ca="1" si="24"/>
        <v>0.84179985608740304</v>
      </c>
      <c r="C63" s="50"/>
      <c r="D63" s="28">
        <v>31</v>
      </c>
      <c r="E63" s="32" t="s">
        <v>73</v>
      </c>
      <c r="F63" s="38" t="s">
        <v>181</v>
      </c>
      <c r="G63" s="38" t="s">
        <v>71</v>
      </c>
      <c r="H63" s="39" t="s">
        <v>182</v>
      </c>
      <c r="I63" s="111"/>
    </row>
    <row r="64" spans="2:9" ht="16.8" thickBot="1">
      <c r="C64" s="45">
        <f t="shared" ref="C64" si="32">C65+1000</f>
        <v>1000</v>
      </c>
      <c r="D64" s="29"/>
      <c r="E64" s="31" t="s">
        <v>113</v>
      </c>
      <c r="F64" s="40"/>
      <c r="G64" s="40"/>
      <c r="H64" s="41"/>
      <c r="I64" s="111"/>
    </row>
    <row r="65" spans="2:9" ht="18" customHeight="1" thickBot="1">
      <c r="B65">
        <f t="shared" ca="1" si="24"/>
        <v>0.97633537276388493</v>
      </c>
      <c r="C65" s="50"/>
      <c r="D65" s="28">
        <v>32</v>
      </c>
      <c r="E65" s="32" t="s">
        <v>74</v>
      </c>
      <c r="F65" s="38" t="s">
        <v>183</v>
      </c>
      <c r="G65" s="38" t="s">
        <v>184</v>
      </c>
      <c r="H65" s="39"/>
      <c r="I65" s="111"/>
    </row>
    <row r="66" spans="2:9" ht="16.8" thickBot="1">
      <c r="C66" s="45">
        <f t="shared" ref="C66" si="33">C67+1000</f>
        <v>1000</v>
      </c>
      <c r="D66" s="29"/>
      <c r="E66" s="31" t="s">
        <v>114</v>
      </c>
      <c r="F66" s="40"/>
      <c r="G66" s="40"/>
      <c r="H66" s="41"/>
      <c r="I66" s="111"/>
    </row>
    <row r="67" spans="2:9" ht="18" customHeight="1" thickBot="1">
      <c r="B67">
        <f t="shared" ca="1" si="24"/>
        <v>0.2315319423185217</v>
      </c>
      <c r="C67" s="50"/>
      <c r="D67" s="28">
        <v>33</v>
      </c>
      <c r="E67" s="32" t="s">
        <v>77</v>
      </c>
      <c r="F67" s="38" t="s">
        <v>185</v>
      </c>
      <c r="G67" s="38" t="s">
        <v>186</v>
      </c>
      <c r="H67" s="39"/>
      <c r="I67" s="111"/>
    </row>
    <row r="68" spans="2:9" ht="16.8" thickBot="1">
      <c r="C68" s="45">
        <f t="shared" ref="C68" si="34">C69+1000</f>
        <v>1000</v>
      </c>
      <c r="D68" s="29"/>
      <c r="E68" s="31" t="s">
        <v>115</v>
      </c>
      <c r="F68" s="40"/>
      <c r="G68" s="40" t="s">
        <v>78</v>
      </c>
      <c r="H68" s="41"/>
      <c r="I68" s="111"/>
    </row>
    <row r="69" spans="2:9" ht="18" customHeight="1" thickBot="1">
      <c r="B69">
        <f t="shared" ca="1" si="24"/>
        <v>0.20229258944527539</v>
      </c>
      <c r="C69" s="50"/>
      <c r="D69" s="28">
        <v>34</v>
      </c>
      <c r="E69" s="32" t="s">
        <v>76</v>
      </c>
      <c r="F69" s="38" t="s">
        <v>187</v>
      </c>
      <c r="G69" s="38" t="s">
        <v>77</v>
      </c>
      <c r="H69" s="39"/>
      <c r="I69" s="111"/>
    </row>
    <row r="70" spans="2:9" ht="16.8" thickBot="1">
      <c r="C70" s="45">
        <f t="shared" ref="C70" si="35">C71+1000</f>
        <v>1000</v>
      </c>
      <c r="D70" s="29"/>
      <c r="E70" s="31" t="s">
        <v>116</v>
      </c>
      <c r="F70" s="40"/>
      <c r="G70" s="40" t="s">
        <v>87</v>
      </c>
      <c r="H70" s="41"/>
      <c r="I70" s="111"/>
    </row>
    <row r="71" spans="2:9" ht="18" customHeight="1" thickBot="1">
      <c r="B71">
        <f t="shared" ca="1" si="24"/>
        <v>0.84594418263854332</v>
      </c>
      <c r="C71" s="50"/>
      <c r="D71" s="28">
        <v>35</v>
      </c>
      <c r="E71" s="32" t="s">
        <v>79</v>
      </c>
      <c r="F71" s="38" t="s">
        <v>188</v>
      </c>
      <c r="G71" s="38" t="s">
        <v>189</v>
      </c>
      <c r="H71" s="39" t="s">
        <v>190</v>
      </c>
      <c r="I71" s="111"/>
    </row>
    <row r="72" spans="2:9" ht="16.8" thickBot="1">
      <c r="C72" s="45">
        <f t="shared" ref="C72" si="36">C73+1000</f>
        <v>1000</v>
      </c>
      <c r="D72" s="29"/>
      <c r="E72" s="31"/>
      <c r="F72" s="40" t="s">
        <v>80</v>
      </c>
      <c r="G72" s="40"/>
      <c r="H72" s="41"/>
      <c r="I72" s="111"/>
    </row>
    <row r="73" spans="2:9" ht="18" customHeight="1" thickBot="1">
      <c r="B73">
        <f t="shared" ca="1" si="24"/>
        <v>0.16675580332234141</v>
      </c>
      <c r="C73" s="50"/>
      <c r="D73" s="28">
        <v>36</v>
      </c>
      <c r="E73" s="32" t="s">
        <v>191</v>
      </c>
      <c r="F73" s="38" t="s">
        <v>192</v>
      </c>
      <c r="G73" s="38" t="s">
        <v>390</v>
      </c>
      <c r="H73" s="39" t="s">
        <v>391</v>
      </c>
      <c r="I73" s="111"/>
    </row>
    <row r="74" spans="2:9" ht="16.8" thickBot="1">
      <c r="C74" s="45">
        <f t="shared" ref="C74" si="37">C75+1000</f>
        <v>1000</v>
      </c>
      <c r="D74" s="29"/>
      <c r="E74" s="31" t="s">
        <v>117</v>
      </c>
      <c r="F74" s="40"/>
      <c r="G74" s="40"/>
      <c r="H74" s="41"/>
      <c r="I74" s="111"/>
    </row>
    <row r="75" spans="2:9" ht="18" customHeight="1" thickBot="1">
      <c r="C75" s="50"/>
      <c r="D75" s="28">
        <v>37</v>
      </c>
      <c r="E75" s="32" t="s">
        <v>193</v>
      </c>
      <c r="F75" s="38" t="s">
        <v>194</v>
      </c>
      <c r="G75" s="38" t="s">
        <v>195</v>
      </c>
      <c r="H75" s="39"/>
      <c r="I75" s="111"/>
    </row>
    <row r="76" spans="2:9" ht="16.8" thickBot="1">
      <c r="C76" s="45">
        <f t="shared" ref="C76" si="38">C77+1000</f>
        <v>1000</v>
      </c>
      <c r="D76" s="29"/>
      <c r="E76" s="31"/>
      <c r="F76" s="40"/>
      <c r="G76" s="40" t="s">
        <v>82</v>
      </c>
      <c r="H76" s="41"/>
      <c r="I76" s="111"/>
    </row>
    <row r="77" spans="2:9" ht="18" customHeight="1" thickBot="1">
      <c r="C77" s="50"/>
      <c r="D77" s="23">
        <v>38</v>
      </c>
      <c r="E77" s="33" t="s">
        <v>196</v>
      </c>
      <c r="F77" s="43" t="s">
        <v>197</v>
      </c>
      <c r="G77" s="43" t="s">
        <v>64</v>
      </c>
      <c r="H77" s="44" t="s">
        <v>81</v>
      </c>
      <c r="I77" s="112"/>
    </row>
    <row r="78" spans="2:9" ht="16.8" thickBot="1">
      <c r="C78" s="45">
        <f t="shared" ref="C78" si="39">C79+1000</f>
        <v>1000</v>
      </c>
      <c r="D78" s="22"/>
      <c r="E78" s="69" t="s">
        <v>118</v>
      </c>
      <c r="F78" s="68"/>
      <c r="G78" s="68"/>
      <c r="H78" s="70"/>
      <c r="I78" s="104" t="s">
        <v>407</v>
      </c>
    </row>
    <row r="79" spans="2:9" ht="18" customHeight="1" thickBot="1">
      <c r="C79" s="50"/>
      <c r="D79" s="28">
        <v>39</v>
      </c>
      <c r="E79" s="32" t="s">
        <v>198</v>
      </c>
      <c r="F79" s="38" t="s">
        <v>199</v>
      </c>
      <c r="G79" s="38" t="s">
        <v>200</v>
      </c>
      <c r="H79" s="39"/>
      <c r="I79" s="105"/>
    </row>
    <row r="80" spans="2:9" ht="16.8" thickBot="1">
      <c r="C80" s="45">
        <f t="shared" ref="C80" si="40">C81+1000</f>
        <v>1000</v>
      </c>
      <c r="D80" s="29"/>
      <c r="E80" s="31" t="s">
        <v>119</v>
      </c>
      <c r="F80" s="40"/>
      <c r="G80" s="40" t="s">
        <v>83</v>
      </c>
      <c r="H80" s="41"/>
      <c r="I80" s="105"/>
    </row>
    <row r="81" spans="3:10" ht="18" customHeight="1" thickBot="1">
      <c r="C81" s="50"/>
      <c r="D81" s="28">
        <v>40</v>
      </c>
      <c r="E81" s="32" t="s">
        <v>201</v>
      </c>
      <c r="F81" s="38" t="s">
        <v>202</v>
      </c>
      <c r="G81" s="38" t="s">
        <v>203</v>
      </c>
      <c r="H81" s="39"/>
      <c r="I81" s="105"/>
    </row>
    <row r="82" spans="3:10" ht="16.8" thickBot="1">
      <c r="C82" s="45">
        <f t="shared" ref="C82" si="41">C83+1000</f>
        <v>1000</v>
      </c>
      <c r="D82" s="29"/>
      <c r="E82" s="31" t="s">
        <v>120</v>
      </c>
      <c r="F82" s="40" t="s">
        <v>85</v>
      </c>
      <c r="G82" s="40" t="s">
        <v>86</v>
      </c>
      <c r="H82" s="41"/>
      <c r="I82" s="105"/>
    </row>
    <row r="83" spans="3:10" ht="18" customHeight="1" thickBot="1">
      <c r="C83" s="50"/>
      <c r="D83" s="28">
        <v>41</v>
      </c>
      <c r="E83" s="32" t="s">
        <v>23</v>
      </c>
      <c r="F83" s="38" t="s">
        <v>204</v>
      </c>
      <c r="G83" s="38" t="s">
        <v>205</v>
      </c>
      <c r="H83" s="39" t="s">
        <v>84</v>
      </c>
      <c r="I83" s="105"/>
    </row>
    <row r="84" spans="3:10" ht="16.8" thickBot="1">
      <c r="C84" s="45">
        <f t="shared" ref="C84" si="42">C85+1000</f>
        <v>1000</v>
      </c>
      <c r="D84" s="29"/>
      <c r="E84" s="31" t="s">
        <v>121</v>
      </c>
      <c r="F84" s="40"/>
      <c r="G84" s="40"/>
      <c r="H84" s="41"/>
      <c r="I84" s="105"/>
    </row>
    <row r="85" spans="3:10" ht="18" customHeight="1" thickBot="1">
      <c r="C85" s="50"/>
      <c r="D85" s="28">
        <v>42</v>
      </c>
      <c r="E85" s="32" t="s">
        <v>206</v>
      </c>
      <c r="F85" s="38" t="s">
        <v>207</v>
      </c>
      <c r="G85" s="38" t="s">
        <v>208</v>
      </c>
      <c r="H85" s="39"/>
      <c r="I85" s="105"/>
    </row>
    <row r="86" spans="3:10" ht="16.8" thickBot="1">
      <c r="C86" s="45">
        <f t="shared" ref="C86" si="43">C87+1000</f>
        <v>1000</v>
      </c>
      <c r="D86" s="29"/>
      <c r="E86" s="31"/>
      <c r="F86" s="40"/>
      <c r="G86" s="40" t="s">
        <v>87</v>
      </c>
      <c r="H86" s="41"/>
      <c r="I86" s="105"/>
    </row>
    <row r="87" spans="3:10" ht="18" customHeight="1" thickBot="1">
      <c r="C87" s="50"/>
      <c r="D87" s="28">
        <v>43</v>
      </c>
      <c r="E87" s="32" t="s">
        <v>209</v>
      </c>
      <c r="F87" s="38" t="s">
        <v>207</v>
      </c>
      <c r="G87" s="38" t="s">
        <v>189</v>
      </c>
      <c r="H87" s="39" t="s">
        <v>210</v>
      </c>
      <c r="I87" s="105"/>
    </row>
    <row r="88" spans="3:10" ht="13.8" thickBot="1">
      <c r="C88" s="45">
        <f t="shared" ref="C88" si="44">C89+1000</f>
        <v>1000</v>
      </c>
      <c r="D88" s="29"/>
      <c r="E88" s="31" t="s">
        <v>96</v>
      </c>
      <c r="F88" s="40" t="s">
        <v>85</v>
      </c>
      <c r="G88" s="40" t="s">
        <v>89</v>
      </c>
      <c r="H88" s="42" t="s">
        <v>239</v>
      </c>
      <c r="I88" s="105"/>
    </row>
    <row r="89" spans="3:10" ht="18" customHeight="1" thickBot="1">
      <c r="C89" s="50"/>
      <c r="D89" s="28">
        <v>44</v>
      </c>
      <c r="E89" s="32" t="s">
        <v>4</v>
      </c>
      <c r="F89" s="38" t="s">
        <v>204</v>
      </c>
      <c r="G89" s="38" t="s">
        <v>9</v>
      </c>
      <c r="H89" s="39" t="s">
        <v>88</v>
      </c>
      <c r="I89" s="105"/>
    </row>
    <row r="90" spans="3:10" ht="13.8" thickBot="1">
      <c r="C90" s="45">
        <f t="shared" ref="C90" si="45">C91+1000</f>
        <v>1000</v>
      </c>
      <c r="D90" s="29"/>
      <c r="E90" s="31" t="s">
        <v>98</v>
      </c>
      <c r="F90" s="40" t="s">
        <v>85</v>
      </c>
      <c r="G90" s="40" t="s">
        <v>90</v>
      </c>
      <c r="H90" s="42" t="s">
        <v>240</v>
      </c>
      <c r="I90" s="105"/>
      <c r="J90" s="35"/>
    </row>
    <row r="91" spans="3:10" ht="18" customHeight="1" thickBot="1">
      <c r="C91" s="50"/>
      <c r="D91" s="28">
        <v>45</v>
      </c>
      <c r="E91" s="32" t="s">
        <v>6</v>
      </c>
      <c r="F91" s="38" t="s">
        <v>204</v>
      </c>
      <c r="G91" s="38" t="s">
        <v>10</v>
      </c>
      <c r="H91" s="39" t="s">
        <v>88</v>
      </c>
      <c r="I91" s="105"/>
      <c r="J91" s="34"/>
    </row>
    <row r="92" spans="3:10" ht="13.8" thickBot="1">
      <c r="C92" s="45">
        <f t="shared" ref="C92" si="46">C93+1000</f>
        <v>1000</v>
      </c>
      <c r="D92" s="29"/>
      <c r="E92" s="31" t="s">
        <v>100</v>
      </c>
      <c r="F92" s="40" t="s">
        <v>85</v>
      </c>
      <c r="G92" s="40" t="s">
        <v>91</v>
      </c>
      <c r="H92" s="42" t="s">
        <v>240</v>
      </c>
      <c r="I92" s="105"/>
    </row>
    <row r="93" spans="3:10" ht="18" customHeight="1" thickBot="1">
      <c r="C93" s="50"/>
      <c r="D93" s="28">
        <v>46</v>
      </c>
      <c r="E93" s="32" t="s">
        <v>8</v>
      </c>
      <c r="F93" s="38" t="s">
        <v>204</v>
      </c>
      <c r="G93" s="38" t="s">
        <v>8</v>
      </c>
      <c r="H93" s="39" t="s">
        <v>88</v>
      </c>
      <c r="I93" s="105"/>
    </row>
    <row r="94" spans="3:10" ht="13.8" thickBot="1">
      <c r="C94" s="45">
        <f t="shared" ref="C94" si="47">C95+1000</f>
        <v>1000</v>
      </c>
      <c r="D94" s="29"/>
      <c r="E94" s="31" t="s">
        <v>97</v>
      </c>
      <c r="F94" s="40" t="s">
        <v>85</v>
      </c>
      <c r="G94" s="40" t="s">
        <v>92</v>
      </c>
      <c r="H94" s="42" t="s">
        <v>241</v>
      </c>
      <c r="I94" s="105"/>
    </row>
    <row r="95" spans="3:10" ht="18" customHeight="1" thickBot="1">
      <c r="C95" s="50"/>
      <c r="D95" s="28">
        <v>47</v>
      </c>
      <c r="E95" s="32" t="s">
        <v>5</v>
      </c>
      <c r="F95" s="38" t="s">
        <v>204</v>
      </c>
      <c r="G95" s="38" t="s">
        <v>7</v>
      </c>
      <c r="H95" s="39" t="s">
        <v>88</v>
      </c>
      <c r="I95" s="105"/>
    </row>
    <row r="96" spans="3:10" ht="16.8" thickBot="1">
      <c r="C96" s="45">
        <f t="shared" ref="C96" si="48">C97+1000</f>
        <v>1000</v>
      </c>
      <c r="D96" s="29"/>
      <c r="E96" s="31"/>
      <c r="F96" s="40" t="s">
        <v>93</v>
      </c>
      <c r="G96" s="40"/>
      <c r="H96" s="41"/>
      <c r="I96" s="105"/>
    </row>
    <row r="97" spans="3:14" ht="18" customHeight="1" thickBot="1">
      <c r="C97" s="50"/>
      <c r="D97" s="28">
        <v>48</v>
      </c>
      <c r="E97" s="32" t="s">
        <v>211</v>
      </c>
      <c r="F97" s="38" t="s">
        <v>212</v>
      </c>
      <c r="G97" s="38" t="s">
        <v>213</v>
      </c>
      <c r="H97" s="39" t="s">
        <v>214</v>
      </c>
      <c r="I97" s="105"/>
    </row>
    <row r="98" spans="3:14" ht="16.8" thickBot="1">
      <c r="C98" s="45">
        <f t="shared" ref="C98" si="49">C99+1000</f>
        <v>1000</v>
      </c>
      <c r="D98" s="29"/>
      <c r="E98" s="31" t="s">
        <v>122</v>
      </c>
      <c r="F98" s="40"/>
      <c r="G98" s="40"/>
      <c r="H98" s="41"/>
      <c r="I98" s="105"/>
    </row>
    <row r="99" spans="3:14" ht="18" customHeight="1" thickBot="1">
      <c r="C99" s="50"/>
      <c r="D99" s="28">
        <v>49</v>
      </c>
      <c r="E99" s="32" t="s">
        <v>215</v>
      </c>
      <c r="F99" s="38" t="s">
        <v>216</v>
      </c>
      <c r="G99" s="38" t="s">
        <v>217</v>
      </c>
      <c r="H99" s="39"/>
      <c r="I99" s="105"/>
    </row>
    <row r="100" spans="3:14" ht="16.8" thickBot="1">
      <c r="C100" s="45">
        <f t="shared" ref="C100" si="50">C101+1000</f>
        <v>1000</v>
      </c>
      <c r="D100" s="29"/>
      <c r="E100" s="31" t="s">
        <v>112</v>
      </c>
      <c r="F100" s="40"/>
      <c r="G100" s="40"/>
      <c r="H100" s="41"/>
      <c r="I100" s="105"/>
    </row>
    <row r="101" spans="3:14" ht="18" customHeight="1" thickBot="1">
      <c r="C101" s="50"/>
      <c r="D101" s="28">
        <v>50</v>
      </c>
      <c r="E101" s="32" t="s">
        <v>218</v>
      </c>
      <c r="F101" s="38" t="s">
        <v>194</v>
      </c>
      <c r="G101" s="38" t="s">
        <v>219</v>
      </c>
      <c r="H101" s="39"/>
      <c r="I101" s="105"/>
    </row>
    <row r="102" spans="3:14" ht="16.8" thickBot="1">
      <c r="C102" s="45">
        <f t="shared" ref="C102" si="51">C103+1000</f>
        <v>1000</v>
      </c>
      <c r="D102" s="29"/>
      <c r="E102" s="31" t="s">
        <v>123</v>
      </c>
      <c r="F102" s="40"/>
      <c r="G102" s="40"/>
      <c r="H102" s="41"/>
      <c r="I102" s="105"/>
    </row>
    <row r="103" spans="3:14" ht="18" customHeight="1" thickBot="1">
      <c r="C103" s="50"/>
      <c r="D103" s="28">
        <v>51</v>
      </c>
      <c r="E103" s="32" t="s">
        <v>220</v>
      </c>
      <c r="F103" s="38" t="s">
        <v>221</v>
      </c>
      <c r="G103" s="38" t="s">
        <v>222</v>
      </c>
      <c r="H103" s="39"/>
      <c r="I103" s="105"/>
    </row>
    <row r="104" spans="3:14" ht="16.8" thickBot="1">
      <c r="C104" s="45">
        <f t="shared" ref="C104" si="52">C105+1000</f>
        <v>1000</v>
      </c>
      <c r="D104" s="29"/>
      <c r="E104" s="31" t="s">
        <v>124</v>
      </c>
      <c r="F104" s="40"/>
      <c r="G104" s="40"/>
      <c r="H104" s="41"/>
      <c r="I104" s="105"/>
    </row>
    <row r="105" spans="3:14" ht="18" customHeight="1" thickBot="1">
      <c r="C105" s="50"/>
      <c r="D105" s="28">
        <v>52</v>
      </c>
      <c r="E105" s="32" t="s">
        <v>223</v>
      </c>
      <c r="F105" s="38" t="s">
        <v>224</v>
      </c>
      <c r="G105" s="38" t="s">
        <v>225</v>
      </c>
      <c r="H105" s="39"/>
      <c r="I105" s="105"/>
    </row>
    <row r="106" spans="3:14" ht="16.8" thickBot="1">
      <c r="C106" s="45">
        <f t="shared" ref="C106" si="53">C107+1000</f>
        <v>1000</v>
      </c>
      <c r="D106" s="29"/>
      <c r="E106" s="31" t="s">
        <v>125</v>
      </c>
      <c r="F106" s="40"/>
      <c r="G106" s="40"/>
      <c r="H106" s="41"/>
      <c r="I106" s="105"/>
    </row>
    <row r="107" spans="3:14" ht="18" customHeight="1" thickBot="1">
      <c r="C107" s="50"/>
      <c r="D107" s="28">
        <v>53</v>
      </c>
      <c r="E107" s="32" t="s">
        <v>226</v>
      </c>
      <c r="F107" s="38" t="s">
        <v>227</v>
      </c>
      <c r="G107" s="38" t="s">
        <v>228</v>
      </c>
      <c r="H107" s="39"/>
      <c r="I107" s="105"/>
    </row>
    <row r="108" spans="3:14" ht="16.8" thickBot="1">
      <c r="C108" s="45">
        <f t="shared" ref="C108:C110" si="54">C109+1000</f>
        <v>1000</v>
      </c>
      <c r="D108" s="29"/>
      <c r="E108" s="31" t="s">
        <v>126</v>
      </c>
      <c r="F108" s="40"/>
      <c r="G108" s="40"/>
      <c r="H108" s="41"/>
      <c r="I108" s="105"/>
      <c r="K108" s="18"/>
      <c r="L108" s="18"/>
      <c r="M108" s="18"/>
      <c r="N108" s="18"/>
    </row>
    <row r="109" spans="3:14" ht="18" customHeight="1" thickBot="1">
      <c r="C109" s="50"/>
      <c r="D109" s="28">
        <v>54</v>
      </c>
      <c r="E109" s="32" t="s">
        <v>229</v>
      </c>
      <c r="F109" s="38" t="s">
        <v>230</v>
      </c>
      <c r="G109" s="38" t="s">
        <v>231</v>
      </c>
      <c r="H109" s="39"/>
      <c r="I109" s="105"/>
      <c r="K109" s="19"/>
      <c r="L109" s="20"/>
      <c r="M109" s="20"/>
      <c r="N109" s="20"/>
    </row>
    <row r="110" spans="3:14" ht="16.8" thickBot="1">
      <c r="C110" s="45">
        <f t="shared" si="54"/>
        <v>1000</v>
      </c>
      <c r="D110" s="22"/>
      <c r="E110" s="31"/>
      <c r="F110" s="40"/>
      <c r="G110" s="40" t="s">
        <v>94</v>
      </c>
      <c r="H110" s="41"/>
      <c r="I110" s="105"/>
      <c r="K110" s="18"/>
      <c r="L110" s="18"/>
      <c r="M110" s="18"/>
      <c r="N110" s="20"/>
    </row>
    <row r="111" spans="3:14" ht="18" customHeight="1" thickBot="1">
      <c r="C111" s="50"/>
      <c r="D111" s="23">
        <v>55</v>
      </c>
      <c r="E111" s="33" t="s">
        <v>232</v>
      </c>
      <c r="F111" s="43" t="s">
        <v>233</v>
      </c>
      <c r="G111" s="43" t="s">
        <v>234</v>
      </c>
      <c r="H111" s="44" t="s">
        <v>235</v>
      </c>
      <c r="I111" s="106"/>
      <c r="K111" s="19"/>
      <c r="L111" s="20"/>
      <c r="M111" s="20"/>
      <c r="N111" s="20"/>
    </row>
    <row r="112" spans="3:14" ht="7.2" customHeight="1">
      <c r="C112" s="47"/>
    </row>
  </sheetData>
  <sheetProtection sheet="1" objects="1" scenarios="1" selectLockedCells="1"/>
  <mergeCells count="6">
    <mergeCell ref="K2:O8"/>
    <mergeCell ref="I2:I27"/>
    <mergeCell ref="I28:I51"/>
    <mergeCell ref="I52:I77"/>
    <mergeCell ref="I78:I111"/>
    <mergeCell ref="K10:O2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N188"/>
  <sheetViews>
    <sheetView topLeftCell="A10" workbookViewId="0">
      <selection activeCell="E27" sqref="E27"/>
    </sheetView>
  </sheetViews>
  <sheetFormatPr defaultRowHeight="13.2"/>
  <cols>
    <col min="1" max="1" width="2.109375" customWidth="1"/>
    <col min="2" max="2" width="11.109375" customWidth="1"/>
    <col min="3" max="3" width="5.21875" customWidth="1"/>
    <col min="4" max="4" width="3.88671875" customWidth="1"/>
  </cols>
  <sheetData>
    <row r="1" spans="2:11" ht="13.8" thickBot="1">
      <c r="C1" s="2"/>
      <c r="D1" s="24"/>
      <c r="E1" s="27">
        <v>1</v>
      </c>
      <c r="F1" s="25">
        <v>2</v>
      </c>
      <c r="G1" s="25">
        <v>3</v>
      </c>
      <c r="H1" s="26">
        <v>4</v>
      </c>
      <c r="I1" s="1"/>
      <c r="J1" s="1"/>
    </row>
    <row r="2" spans="2:11">
      <c r="C2" s="2">
        <f ca="1">C3+1000</f>
        <v>1023</v>
      </c>
      <c r="D2" s="21"/>
      <c r="E2" s="30" t="s">
        <v>245</v>
      </c>
      <c r="F2" s="36"/>
      <c r="G2" s="36"/>
      <c r="H2" s="37"/>
      <c r="I2" s="13"/>
    </row>
    <row r="3" spans="2:11" ht="18.600000000000001" customHeight="1">
      <c r="B3">
        <f ca="1">RAND()</f>
        <v>0.34848269890837491</v>
      </c>
      <c r="C3" s="2">
        <f ca="1">RANK(B3,$B$3:$B$73)</f>
        <v>23</v>
      </c>
      <c r="D3" s="28">
        <v>1</v>
      </c>
      <c r="E3" s="32" t="s">
        <v>242</v>
      </c>
      <c r="F3" s="38" t="s">
        <v>243</v>
      </c>
      <c r="G3" s="38" t="s">
        <v>244</v>
      </c>
      <c r="H3" s="39"/>
    </row>
    <row r="4" spans="2:11" ht="16.2">
      <c r="C4" s="2">
        <f t="shared" ref="C4" ca="1" si="0">C5+1000</f>
        <v>1036</v>
      </c>
      <c r="D4" s="29"/>
      <c r="E4" s="31" t="s">
        <v>246</v>
      </c>
      <c r="F4" s="40" t="s">
        <v>247</v>
      </c>
      <c r="G4" s="40"/>
      <c r="H4" s="41"/>
      <c r="I4" s="13"/>
    </row>
    <row r="5" spans="2:11" ht="18.600000000000001" customHeight="1">
      <c r="B5">
        <f t="shared" ref="B5:B45" ca="1" si="1">RAND()</f>
        <v>5.0606494668730684E-2</v>
      </c>
      <c r="C5" s="2">
        <f ca="1">RANK(B5,$B$3:$B$73)</f>
        <v>36</v>
      </c>
      <c r="D5" s="28">
        <v>2</v>
      </c>
      <c r="E5" s="32" t="s">
        <v>248</v>
      </c>
      <c r="F5" s="38" t="s">
        <v>249</v>
      </c>
      <c r="G5" s="38" t="s">
        <v>250</v>
      </c>
      <c r="H5" s="39"/>
    </row>
    <row r="6" spans="2:11" ht="16.2">
      <c r="C6" s="2">
        <f t="shared" ref="C6" ca="1" si="2">C7+1000</f>
        <v>1026</v>
      </c>
      <c r="D6" s="29"/>
      <c r="E6" s="31" t="s">
        <v>251</v>
      </c>
      <c r="F6" s="40"/>
      <c r="G6" s="40" t="s">
        <v>255</v>
      </c>
      <c r="H6" s="41"/>
      <c r="I6" s="19"/>
      <c r="J6" s="20"/>
      <c r="K6" s="20"/>
    </row>
    <row r="7" spans="2:11" ht="18.600000000000001" customHeight="1">
      <c r="B7">
        <f t="shared" ca="1" si="1"/>
        <v>0.2936923803901158</v>
      </c>
      <c r="C7" s="2">
        <f ca="1">RANK(B7,$B$3:$B$73)</f>
        <v>26</v>
      </c>
      <c r="D7" s="28">
        <v>3</v>
      </c>
      <c r="E7" s="32" t="s">
        <v>252</v>
      </c>
      <c r="F7" s="38" t="s">
        <v>53</v>
      </c>
      <c r="G7" s="38" t="s">
        <v>253</v>
      </c>
      <c r="H7" s="39" t="s">
        <v>254</v>
      </c>
    </row>
    <row r="8" spans="2:11" ht="16.2">
      <c r="C8" s="2">
        <f t="shared" ref="C8" ca="1" si="3">C9+1000</f>
        <v>1033</v>
      </c>
      <c r="D8" s="29"/>
      <c r="E8" s="31"/>
      <c r="F8" s="40"/>
      <c r="G8" s="40" t="s">
        <v>261</v>
      </c>
      <c r="H8" s="41"/>
      <c r="I8" s="13"/>
    </row>
    <row r="9" spans="2:11" ht="18.600000000000001" customHeight="1">
      <c r="B9">
        <f t="shared" ca="1" si="1"/>
        <v>0.13693598217147351</v>
      </c>
      <c r="C9" s="2">
        <f ca="1">RANK(B9,$B$3:$B$73)</f>
        <v>33</v>
      </c>
      <c r="D9" s="28">
        <v>4</v>
      </c>
      <c r="E9" s="32" t="s">
        <v>256</v>
      </c>
      <c r="F9" s="38" t="s">
        <v>260</v>
      </c>
      <c r="G9" s="38" t="s">
        <v>258</v>
      </c>
      <c r="H9" s="39" t="s">
        <v>259</v>
      </c>
    </row>
    <row r="10" spans="2:11">
      <c r="C10" s="2">
        <f t="shared" ref="C10" ca="1" si="4">C11+1000</f>
        <v>1017</v>
      </c>
      <c r="D10" s="29"/>
      <c r="E10" s="31" t="s">
        <v>264</v>
      </c>
      <c r="F10" s="40"/>
      <c r="G10" s="40" t="s">
        <v>265</v>
      </c>
      <c r="H10" s="48" t="s">
        <v>247</v>
      </c>
      <c r="I10" s="13"/>
    </row>
    <row r="11" spans="2:11" ht="18.600000000000001" customHeight="1">
      <c r="B11">
        <f t="shared" ca="1" si="1"/>
        <v>0.40644347326505614</v>
      </c>
      <c r="C11" s="2">
        <f ca="1">RANK(B11,$B$3:$B$73)</f>
        <v>17</v>
      </c>
      <c r="D11" s="28">
        <v>5</v>
      </c>
      <c r="E11" s="32" t="s">
        <v>2</v>
      </c>
      <c r="F11" s="38" t="s">
        <v>262</v>
      </c>
      <c r="G11" s="38" t="s">
        <v>263</v>
      </c>
      <c r="H11" s="49" t="s">
        <v>249</v>
      </c>
    </row>
    <row r="12" spans="2:11">
      <c r="C12" s="2">
        <f t="shared" ref="C12" ca="1" si="5">C13+1000</f>
        <v>1005</v>
      </c>
      <c r="D12" s="29"/>
      <c r="E12" s="31" t="s">
        <v>266</v>
      </c>
      <c r="F12" s="40"/>
      <c r="G12" s="40"/>
      <c r="H12" s="48"/>
      <c r="I12" s="13"/>
    </row>
    <row r="13" spans="2:11" ht="18.600000000000001" customHeight="1">
      <c r="B13">
        <f t="shared" ca="1" si="1"/>
        <v>0.74528391647619774</v>
      </c>
      <c r="C13" s="2">
        <f ca="1">RANK(B13,$B$3:$B$73)</f>
        <v>5</v>
      </c>
      <c r="D13" s="28">
        <v>6</v>
      </c>
      <c r="E13" s="32" t="s">
        <v>267</v>
      </c>
      <c r="F13" s="38" t="s">
        <v>359</v>
      </c>
      <c r="G13" s="38" t="s">
        <v>389</v>
      </c>
      <c r="H13" s="49"/>
    </row>
    <row r="14" spans="2:11">
      <c r="C14" s="2">
        <f t="shared" ref="C14" ca="1" si="6">C15+1000</f>
        <v>1018</v>
      </c>
      <c r="D14" s="29"/>
      <c r="E14" s="31" t="s">
        <v>268</v>
      </c>
      <c r="F14" s="40"/>
      <c r="G14" s="40"/>
      <c r="H14" s="48"/>
      <c r="I14" s="13"/>
    </row>
    <row r="15" spans="2:11" ht="18.600000000000001" customHeight="1">
      <c r="B15">
        <f t="shared" ca="1" si="1"/>
        <v>0.3800227703378648</v>
      </c>
      <c r="C15" s="2">
        <f ca="1">RANK(B15,$B$3:$B$73)</f>
        <v>18</v>
      </c>
      <c r="D15" s="28">
        <v>7</v>
      </c>
      <c r="E15" s="32" t="s">
        <v>269</v>
      </c>
      <c r="F15" s="38" t="s">
        <v>257</v>
      </c>
      <c r="G15" s="38" t="s">
        <v>270</v>
      </c>
      <c r="H15" s="39"/>
    </row>
    <row r="16" spans="2:11">
      <c r="C16" s="2">
        <f t="shared" ref="C16" ca="1" si="7">C17+1000</f>
        <v>1034</v>
      </c>
      <c r="D16" s="29"/>
      <c r="E16" s="31" t="s">
        <v>271</v>
      </c>
      <c r="F16" s="40" t="s">
        <v>247</v>
      </c>
      <c r="G16" s="40" t="s">
        <v>272</v>
      </c>
      <c r="H16" s="48"/>
      <c r="I16" s="13"/>
    </row>
    <row r="17" spans="2:10" ht="18.600000000000001" customHeight="1">
      <c r="B17">
        <f t="shared" ca="1" si="1"/>
        <v>0.13692492275038193</v>
      </c>
      <c r="C17" s="2">
        <f ca="1">RANK(B17,$B$3:$B$73)</f>
        <v>34</v>
      </c>
      <c r="D17" s="28">
        <v>8</v>
      </c>
      <c r="E17" s="32" t="s">
        <v>263</v>
      </c>
      <c r="F17" s="38" t="s">
        <v>249</v>
      </c>
      <c r="G17" s="38" t="s">
        <v>273</v>
      </c>
      <c r="H17" s="39"/>
      <c r="J17" s="20"/>
    </row>
    <row r="18" spans="2:10">
      <c r="C18" s="2">
        <f t="shared" ref="C18" ca="1" si="8">C19+1000</f>
        <v>1024</v>
      </c>
      <c r="D18" s="29"/>
      <c r="E18" s="31" t="s">
        <v>274</v>
      </c>
      <c r="F18" s="40"/>
      <c r="G18" s="40" t="s">
        <v>278</v>
      </c>
      <c r="H18" s="48"/>
      <c r="I18" s="13"/>
    </row>
    <row r="19" spans="2:10" ht="18.600000000000001" customHeight="1">
      <c r="B19">
        <f t="shared" ca="1" si="1"/>
        <v>0.31263586475551242</v>
      </c>
      <c r="C19" s="2">
        <f ca="1">RANK(B19,$B$3:$B$73)</f>
        <v>24</v>
      </c>
      <c r="D19" s="28">
        <v>9</v>
      </c>
      <c r="E19" s="32" t="s">
        <v>275</v>
      </c>
      <c r="F19" s="38" t="s">
        <v>276</v>
      </c>
      <c r="G19" s="38" t="s">
        <v>66</v>
      </c>
      <c r="H19" s="39" t="s">
        <v>277</v>
      </c>
    </row>
    <row r="20" spans="2:10">
      <c r="C20" s="2">
        <f t="shared" ref="C20" ca="1" si="9">C21+1000</f>
        <v>1032</v>
      </c>
      <c r="D20" s="29"/>
      <c r="E20" s="31" t="s">
        <v>279</v>
      </c>
      <c r="F20" s="40"/>
      <c r="G20" s="40" t="s">
        <v>283</v>
      </c>
      <c r="H20" s="48"/>
      <c r="I20" s="13"/>
    </row>
    <row r="21" spans="2:10" ht="18.600000000000001" customHeight="1">
      <c r="B21">
        <f t="shared" ca="1" si="1"/>
        <v>0.14800238569876334</v>
      </c>
      <c r="C21" s="2">
        <f ca="1">RANK(B21,$B$3:$B$73)</f>
        <v>32</v>
      </c>
      <c r="D21" s="28">
        <v>10</v>
      </c>
      <c r="E21" s="32" t="s">
        <v>280</v>
      </c>
      <c r="F21" s="38" t="s">
        <v>281</v>
      </c>
      <c r="G21" s="38" t="s">
        <v>282</v>
      </c>
      <c r="H21" s="39"/>
    </row>
    <row r="22" spans="2:10">
      <c r="C22" s="2">
        <f t="shared" ref="C22" ca="1" si="10">C23+1000</f>
        <v>1003</v>
      </c>
      <c r="D22" s="29"/>
      <c r="E22" s="31" t="s">
        <v>284</v>
      </c>
      <c r="F22" s="40"/>
      <c r="G22" s="40" t="s">
        <v>287</v>
      </c>
      <c r="H22" s="48"/>
      <c r="I22" s="13"/>
    </row>
    <row r="23" spans="2:10" ht="18.600000000000001" customHeight="1">
      <c r="B23">
        <f t="shared" ca="1" si="1"/>
        <v>0.83410899740344147</v>
      </c>
      <c r="C23" s="2">
        <f ca="1">RANK(B23,$B$3:$B$73)</f>
        <v>3</v>
      </c>
      <c r="D23" s="28">
        <v>11</v>
      </c>
      <c r="E23" s="32" t="s">
        <v>285</v>
      </c>
      <c r="F23" s="38" t="s">
        <v>286</v>
      </c>
      <c r="G23" s="38" t="s">
        <v>258</v>
      </c>
      <c r="H23" s="39" t="s">
        <v>288</v>
      </c>
    </row>
    <row r="24" spans="2:10">
      <c r="C24" s="2">
        <f t="shared" ref="C24" ca="1" si="11">C25+1000</f>
        <v>1001</v>
      </c>
      <c r="D24" s="29"/>
      <c r="E24" s="31" t="s">
        <v>292</v>
      </c>
      <c r="F24" s="40"/>
      <c r="G24" s="40" t="s">
        <v>293</v>
      </c>
      <c r="H24" s="48"/>
      <c r="I24" s="13"/>
    </row>
    <row r="25" spans="2:10" ht="18.600000000000001" customHeight="1">
      <c r="B25">
        <f t="shared" ca="1" si="1"/>
        <v>0.97588557621083805</v>
      </c>
      <c r="C25" s="2">
        <f ca="1">RANK(B25,$B$3:$B$73)</f>
        <v>1</v>
      </c>
      <c r="D25" s="28">
        <v>12</v>
      </c>
      <c r="E25" s="32" t="s">
        <v>223</v>
      </c>
      <c r="F25" s="38" t="s">
        <v>289</v>
      </c>
      <c r="G25" s="38" t="s">
        <v>290</v>
      </c>
      <c r="H25" s="39" t="s">
        <v>291</v>
      </c>
    </row>
    <row r="26" spans="2:10">
      <c r="C26" s="2">
        <f t="shared" ref="C26" ca="1" si="12">C27+1000</f>
        <v>1022</v>
      </c>
      <c r="D26" s="29"/>
      <c r="E26" s="31" t="s">
        <v>397</v>
      </c>
      <c r="F26" s="40" t="s">
        <v>296</v>
      </c>
      <c r="G26" s="40" t="s">
        <v>297</v>
      </c>
      <c r="H26" s="48"/>
      <c r="I26" s="13"/>
    </row>
    <row r="27" spans="2:10" ht="18" customHeight="1">
      <c r="B27">
        <f t="shared" ca="1" si="1"/>
        <v>0.36062964731573055</v>
      </c>
      <c r="C27" s="2">
        <f ca="1">RANK(B27,$B$3:$B$73)</f>
        <v>22</v>
      </c>
      <c r="D27" s="28">
        <v>13</v>
      </c>
      <c r="E27" s="32" t="s">
        <v>10</v>
      </c>
      <c r="F27" s="38" t="s">
        <v>204</v>
      </c>
      <c r="G27" s="38" t="s">
        <v>294</v>
      </c>
      <c r="H27" s="39" t="s">
        <v>295</v>
      </c>
    </row>
    <row r="28" spans="2:10">
      <c r="C28" s="2">
        <f t="shared" ref="C28" ca="1" si="13">C29+1000</f>
        <v>1014</v>
      </c>
      <c r="D28" s="29"/>
      <c r="E28" s="31" t="s">
        <v>298</v>
      </c>
      <c r="F28" s="40"/>
      <c r="G28" s="40" t="s">
        <v>301</v>
      </c>
      <c r="H28" s="48"/>
      <c r="I28" s="13"/>
    </row>
    <row r="29" spans="2:10" ht="18" customHeight="1">
      <c r="B29">
        <f t="shared" ca="1" si="1"/>
        <v>0.45292896732272225</v>
      </c>
      <c r="C29" s="2">
        <f ca="1">RANK(B29,$B$3:$B$73)</f>
        <v>14</v>
      </c>
      <c r="D29" s="28">
        <v>14</v>
      </c>
      <c r="E29" s="32" t="s">
        <v>229</v>
      </c>
      <c r="F29" s="38" t="s">
        <v>299</v>
      </c>
      <c r="G29" s="38" t="s">
        <v>300</v>
      </c>
      <c r="H29" s="39"/>
    </row>
    <row r="30" spans="2:10">
      <c r="C30" s="2">
        <f t="shared" ref="C30" ca="1" si="14">C31+1000</f>
        <v>1029</v>
      </c>
      <c r="D30" s="29"/>
      <c r="E30" s="31" t="s">
        <v>302</v>
      </c>
      <c r="F30" s="40"/>
      <c r="G30" s="40"/>
      <c r="H30" s="48" t="s">
        <v>301</v>
      </c>
      <c r="I30" s="13"/>
    </row>
    <row r="31" spans="2:10" ht="18" customHeight="1">
      <c r="B31">
        <f t="shared" ca="1" si="1"/>
        <v>0.24860627693068504</v>
      </c>
      <c r="C31" s="2">
        <f ca="1">RANK(B31,$B$3:$B$73)</f>
        <v>29</v>
      </c>
      <c r="D31" s="28">
        <v>15</v>
      </c>
      <c r="E31" s="32" t="s">
        <v>303</v>
      </c>
      <c r="F31" s="38" t="s">
        <v>304</v>
      </c>
      <c r="G31" s="38" t="s">
        <v>289</v>
      </c>
      <c r="H31" s="39" t="s">
        <v>300</v>
      </c>
    </row>
    <row r="32" spans="2:10">
      <c r="C32" s="2">
        <f t="shared" ref="C32" ca="1" si="15">C33+1000</f>
        <v>1030</v>
      </c>
      <c r="D32" s="29"/>
      <c r="E32" s="31" t="s">
        <v>305</v>
      </c>
      <c r="F32" s="40"/>
      <c r="G32" s="40"/>
      <c r="H32" s="48"/>
      <c r="I32" s="13"/>
    </row>
    <row r="33" spans="2:9" ht="18" customHeight="1">
      <c r="B33">
        <f t="shared" ca="1" si="1"/>
        <v>0.18776800485493672</v>
      </c>
      <c r="C33" s="2">
        <f ca="1">RANK(B33,$B$3:$B$73)</f>
        <v>30</v>
      </c>
      <c r="D33" s="28">
        <v>16</v>
      </c>
      <c r="E33" s="32" t="s">
        <v>306</v>
      </c>
      <c r="F33" s="38" t="s">
        <v>307</v>
      </c>
      <c r="G33" s="38" t="s">
        <v>308</v>
      </c>
      <c r="H33" s="39"/>
    </row>
    <row r="34" spans="2:9">
      <c r="C34" s="2">
        <f t="shared" ref="C34" ca="1" si="16">C35+1000</f>
        <v>1011</v>
      </c>
      <c r="D34" s="29"/>
      <c r="E34" s="31" t="s">
        <v>309</v>
      </c>
      <c r="F34" s="40" t="s">
        <v>310</v>
      </c>
      <c r="G34" s="40"/>
      <c r="H34" s="48"/>
      <c r="I34" s="13"/>
    </row>
    <row r="35" spans="2:9" ht="18" customHeight="1">
      <c r="B35">
        <f t="shared" ca="1" si="1"/>
        <v>0.50352431226478711</v>
      </c>
      <c r="C35" s="2">
        <f ca="1">RANK(B35,$B$3:$B$73)</f>
        <v>11</v>
      </c>
      <c r="D35" s="28">
        <v>17</v>
      </c>
      <c r="E35" s="32" t="s">
        <v>2</v>
      </c>
      <c r="F35" s="38" t="s">
        <v>311</v>
      </c>
      <c r="G35" s="38" t="s">
        <v>312</v>
      </c>
      <c r="H35" s="39" t="s">
        <v>313</v>
      </c>
    </row>
    <row r="36" spans="2:9">
      <c r="C36" s="2">
        <f t="shared" ref="C36" ca="1" si="17">C37+1000</f>
        <v>1013</v>
      </c>
      <c r="D36" s="29"/>
      <c r="E36" s="31" t="s">
        <v>314</v>
      </c>
      <c r="F36" s="40"/>
      <c r="G36" s="40" t="s">
        <v>317</v>
      </c>
      <c r="H36" s="48"/>
      <c r="I36" s="13"/>
    </row>
    <row r="37" spans="2:9" ht="18" customHeight="1">
      <c r="B37">
        <f t="shared" ca="1" si="1"/>
        <v>0.46288109967195801</v>
      </c>
      <c r="C37" s="2">
        <f ca="1">RANK(B37,$B$3:$B$73)</f>
        <v>13</v>
      </c>
      <c r="D37" s="28">
        <v>18</v>
      </c>
      <c r="E37" s="32" t="s">
        <v>315</v>
      </c>
      <c r="F37" s="38" t="s">
        <v>316</v>
      </c>
      <c r="G37" s="38" t="s">
        <v>69</v>
      </c>
      <c r="H37" s="39"/>
    </row>
    <row r="38" spans="2:9">
      <c r="C38" s="2">
        <f t="shared" ref="C38" ca="1" si="18">C39+1000</f>
        <v>1012</v>
      </c>
      <c r="D38" s="29"/>
      <c r="E38" s="31" t="s">
        <v>318</v>
      </c>
      <c r="F38" s="40"/>
      <c r="G38" s="40"/>
      <c r="H38" s="48"/>
      <c r="I38" s="13"/>
    </row>
    <row r="39" spans="2:9" ht="18" customHeight="1">
      <c r="B39">
        <f t="shared" ca="1" si="1"/>
        <v>0.48487728595309765</v>
      </c>
      <c r="C39" s="2">
        <f ca="1">RANK(B39,$B$3:$B$73)</f>
        <v>12</v>
      </c>
      <c r="D39" s="28">
        <v>19</v>
      </c>
      <c r="E39" s="32" t="s">
        <v>319</v>
      </c>
      <c r="F39" s="38" t="s">
        <v>320</v>
      </c>
      <c r="G39" s="38" t="s">
        <v>307</v>
      </c>
      <c r="H39" s="39" t="s">
        <v>321</v>
      </c>
    </row>
    <row r="40" spans="2:9">
      <c r="C40" s="2">
        <f t="shared" ref="C40" ca="1" si="19">C41+1000</f>
        <v>1019</v>
      </c>
      <c r="D40" s="29"/>
      <c r="E40" s="31"/>
      <c r="F40" s="40" t="s">
        <v>325</v>
      </c>
      <c r="G40" s="40"/>
      <c r="H40" s="48"/>
      <c r="I40" s="13"/>
    </row>
    <row r="41" spans="2:9" ht="18" customHeight="1">
      <c r="B41">
        <f t="shared" ca="1" si="1"/>
        <v>0.37522636036920654</v>
      </c>
      <c r="C41" s="2">
        <f ca="1">RANK(B41,$B$3:$B$73)</f>
        <v>19</v>
      </c>
      <c r="D41" s="28">
        <v>20</v>
      </c>
      <c r="E41" s="32" t="s">
        <v>322</v>
      </c>
      <c r="F41" s="38" t="s">
        <v>323</v>
      </c>
      <c r="G41" s="38" t="s">
        <v>324</v>
      </c>
      <c r="H41" s="39"/>
    </row>
    <row r="42" spans="2:9">
      <c r="C42" s="2">
        <f t="shared" ref="C42" ca="1" si="20">C43+1000</f>
        <v>1008</v>
      </c>
      <c r="D42" s="29"/>
      <c r="E42" s="31" t="s">
        <v>326</v>
      </c>
      <c r="F42" s="40" t="s">
        <v>328</v>
      </c>
      <c r="G42" s="40"/>
      <c r="H42" s="48"/>
      <c r="I42" s="13"/>
    </row>
    <row r="43" spans="2:9" ht="18" customHeight="1">
      <c r="B43">
        <f t="shared" ca="1" si="1"/>
        <v>0.60185649743237013</v>
      </c>
      <c r="C43" s="2">
        <f ca="1">RANK(B43,$B$3:$B$73)</f>
        <v>8</v>
      </c>
      <c r="D43" s="28">
        <v>21</v>
      </c>
      <c r="E43" s="32" t="s">
        <v>327</v>
      </c>
      <c r="F43" s="38" t="s">
        <v>329</v>
      </c>
      <c r="G43" s="38" t="s">
        <v>75</v>
      </c>
      <c r="H43" s="39" t="s">
        <v>330</v>
      </c>
    </row>
    <row r="44" spans="2:9">
      <c r="C44" s="2">
        <f t="shared" ref="C44" ca="1" si="21">C45+1000</f>
        <v>1016</v>
      </c>
      <c r="D44" s="29"/>
      <c r="E44" s="31" t="s">
        <v>331</v>
      </c>
      <c r="F44" s="40"/>
      <c r="G44" s="40"/>
      <c r="H44" s="48"/>
      <c r="I44" s="13"/>
    </row>
    <row r="45" spans="2:9" ht="18" customHeight="1">
      <c r="B45">
        <f t="shared" ca="1" si="1"/>
        <v>0.4093367484413003</v>
      </c>
      <c r="C45" s="2">
        <f ca="1">RANK(B45,$B$3:$B$73)</f>
        <v>16</v>
      </c>
      <c r="D45" s="28">
        <v>22</v>
      </c>
      <c r="E45" s="32" t="s">
        <v>332</v>
      </c>
      <c r="F45" s="38" t="s">
        <v>333</v>
      </c>
      <c r="G45" s="38" t="s">
        <v>334</v>
      </c>
      <c r="H45" s="39"/>
    </row>
    <row r="46" spans="2:9">
      <c r="C46" s="2">
        <f t="shared" ref="C46" ca="1" si="22">C47+1000</f>
        <v>1031</v>
      </c>
      <c r="D46" s="29"/>
      <c r="E46" s="31" t="s">
        <v>335</v>
      </c>
      <c r="F46" s="40" t="s">
        <v>336</v>
      </c>
      <c r="G46" s="40"/>
      <c r="H46" s="48"/>
      <c r="I46" s="13"/>
    </row>
    <row r="47" spans="2:9" ht="18" customHeight="1">
      <c r="B47">
        <f ca="1">RAND()</f>
        <v>0.15862649551372088</v>
      </c>
      <c r="C47" s="2">
        <f ca="1">RANK(B47,$B$3:$B$73)</f>
        <v>31</v>
      </c>
      <c r="D47" s="28">
        <v>23</v>
      </c>
      <c r="E47" s="32" t="s">
        <v>25</v>
      </c>
      <c r="F47" s="38" t="s">
        <v>24</v>
      </c>
      <c r="G47" s="38" t="s">
        <v>333</v>
      </c>
      <c r="H47" s="39" t="s">
        <v>337</v>
      </c>
    </row>
    <row r="48" spans="2:9">
      <c r="C48" s="2">
        <f t="shared" ref="C48" ca="1" si="23">C49+1000</f>
        <v>1010</v>
      </c>
      <c r="D48" s="29"/>
      <c r="E48" s="31" t="s">
        <v>338</v>
      </c>
      <c r="F48" s="40" t="s">
        <v>340</v>
      </c>
      <c r="G48" s="40"/>
      <c r="H48" s="48"/>
      <c r="I48" s="13"/>
    </row>
    <row r="49" spans="2:9" ht="18" customHeight="1">
      <c r="B49">
        <f t="shared" ref="B49:B73" ca="1" si="24">RAND()</f>
        <v>0.5517852430677993</v>
      </c>
      <c r="C49" s="2">
        <f ca="1">RANK(B49,$B$3:$B$73)</f>
        <v>10</v>
      </c>
      <c r="D49" s="28">
        <v>24</v>
      </c>
      <c r="E49" s="32" t="s">
        <v>339</v>
      </c>
      <c r="F49" s="38" t="s">
        <v>15</v>
      </c>
      <c r="G49" s="38" t="s">
        <v>59</v>
      </c>
      <c r="H49" s="39" t="s">
        <v>341</v>
      </c>
    </row>
    <row r="50" spans="2:9">
      <c r="C50" s="2">
        <f t="shared" ref="C50" ca="1" si="25">C51+1000</f>
        <v>1015</v>
      </c>
      <c r="D50" s="29"/>
      <c r="E50" s="31"/>
      <c r="F50" s="40" t="s">
        <v>345</v>
      </c>
      <c r="G50" s="40"/>
      <c r="H50" s="48"/>
      <c r="I50" s="13"/>
    </row>
    <row r="51" spans="2:9" ht="18" customHeight="1">
      <c r="B51">
        <f t="shared" ca="1" si="24"/>
        <v>0.41697051780343786</v>
      </c>
      <c r="C51" s="2">
        <f ca="1">RANK(B51,$B$3:$B$73)</f>
        <v>15</v>
      </c>
      <c r="D51" s="28">
        <v>25</v>
      </c>
      <c r="E51" s="32" t="s">
        <v>342</v>
      </c>
      <c r="F51" s="38" t="s">
        <v>343</v>
      </c>
      <c r="G51" s="38" t="s">
        <v>344</v>
      </c>
      <c r="H51" s="39"/>
    </row>
    <row r="52" spans="2:9">
      <c r="C52" s="2">
        <f t="shared" ref="C52" ca="1" si="26">C53+1000</f>
        <v>1035</v>
      </c>
      <c r="D52" s="29"/>
      <c r="E52" s="31" t="s">
        <v>346</v>
      </c>
      <c r="F52" s="40"/>
      <c r="G52" s="40" t="s">
        <v>349</v>
      </c>
      <c r="H52" s="48"/>
      <c r="I52" s="13"/>
    </row>
    <row r="53" spans="2:9" ht="18" customHeight="1">
      <c r="B53">
        <f t="shared" ca="1" si="24"/>
        <v>8.7104958227898099E-2</v>
      </c>
      <c r="C53" s="2">
        <f ca="1">RANK(B53,$B$3:$B$73)</f>
        <v>35</v>
      </c>
      <c r="D53" s="28">
        <v>26</v>
      </c>
      <c r="E53" s="32" t="s">
        <v>17</v>
      </c>
      <c r="F53" s="38" t="s">
        <v>347</v>
      </c>
      <c r="G53" s="38" t="s">
        <v>348</v>
      </c>
      <c r="H53" s="39"/>
    </row>
    <row r="54" spans="2:9">
      <c r="C54" s="2">
        <f t="shared" ref="C54" ca="1" si="27">C55+1000</f>
        <v>1002</v>
      </c>
      <c r="D54" s="29"/>
      <c r="E54" s="31" t="s">
        <v>350</v>
      </c>
      <c r="F54" s="40" t="s">
        <v>352</v>
      </c>
      <c r="G54" s="40"/>
      <c r="H54" s="48"/>
      <c r="I54" s="13"/>
    </row>
    <row r="55" spans="2:9" ht="18" customHeight="1">
      <c r="B55">
        <f t="shared" ca="1" si="24"/>
        <v>0.92418845564112773</v>
      </c>
      <c r="C55" s="2">
        <f ca="1">RANK(B55,$B$3:$B$73)</f>
        <v>2</v>
      </c>
      <c r="D55" s="28">
        <v>27</v>
      </c>
      <c r="E55" s="32" t="s">
        <v>74</v>
      </c>
      <c r="F55" s="38" t="s">
        <v>351</v>
      </c>
      <c r="G55" s="38" t="s">
        <v>353</v>
      </c>
      <c r="H55" s="39" t="s">
        <v>354</v>
      </c>
    </row>
    <row r="56" spans="2:9">
      <c r="C56" s="2">
        <f t="shared" ref="C56" ca="1" si="28">C57+1000</f>
        <v>1025</v>
      </c>
      <c r="D56" s="29"/>
      <c r="E56" s="31"/>
      <c r="F56" s="40" t="s">
        <v>356</v>
      </c>
      <c r="G56" s="40" t="s">
        <v>357</v>
      </c>
      <c r="H56" s="48"/>
      <c r="I56" s="13"/>
    </row>
    <row r="57" spans="2:9" ht="18" customHeight="1">
      <c r="B57">
        <f t="shared" ca="1" si="24"/>
        <v>0.30745889149927774</v>
      </c>
      <c r="C57" s="2">
        <f ca="1">RANK(B57,$B$3:$B$73)</f>
        <v>25</v>
      </c>
      <c r="D57" s="28">
        <v>28</v>
      </c>
      <c r="E57" s="32" t="s">
        <v>358</v>
      </c>
      <c r="F57" s="38" t="s">
        <v>355</v>
      </c>
      <c r="G57" s="38" t="s">
        <v>273</v>
      </c>
      <c r="H57" s="39"/>
    </row>
    <row r="58" spans="2:9">
      <c r="C58" s="2">
        <f t="shared" ref="C58" ca="1" si="29">C59+1000</f>
        <v>1004</v>
      </c>
      <c r="D58" s="29"/>
      <c r="E58" s="31"/>
      <c r="F58" s="40"/>
      <c r="G58" s="40" t="s">
        <v>361</v>
      </c>
      <c r="H58" s="48"/>
      <c r="I58" s="13"/>
    </row>
    <row r="59" spans="2:9" ht="18" customHeight="1">
      <c r="B59">
        <f t="shared" ca="1" si="24"/>
        <v>0.74731541507202337</v>
      </c>
      <c r="C59" s="2">
        <f ca="1">RANK(B59,$B$3:$B$73)</f>
        <v>4</v>
      </c>
      <c r="D59" s="28">
        <v>29</v>
      </c>
      <c r="E59" s="32" t="s">
        <v>395</v>
      </c>
      <c r="F59" s="38" t="s">
        <v>359</v>
      </c>
      <c r="G59" s="38" t="s">
        <v>66</v>
      </c>
      <c r="H59" s="39" t="s">
        <v>360</v>
      </c>
    </row>
    <row r="60" spans="2:9">
      <c r="C60" s="2">
        <f t="shared" ref="C60" ca="1" si="30">C61+1000</f>
        <v>1006</v>
      </c>
      <c r="D60" s="29"/>
      <c r="E60" s="31" t="s">
        <v>362</v>
      </c>
      <c r="F60" s="40"/>
      <c r="G60" s="40" t="s">
        <v>366</v>
      </c>
      <c r="H60" s="48"/>
      <c r="I60" s="13"/>
    </row>
    <row r="61" spans="2:9" ht="18" customHeight="1">
      <c r="B61">
        <f t="shared" ca="1" si="24"/>
        <v>0.703809377100589</v>
      </c>
      <c r="C61" s="2">
        <f ca="1">RANK(B61,$B$3:$B$73)</f>
        <v>6</v>
      </c>
      <c r="D61" s="28">
        <v>30</v>
      </c>
      <c r="E61" s="32" t="s">
        <v>306</v>
      </c>
      <c r="F61" s="38" t="s">
        <v>363</v>
      </c>
      <c r="G61" s="38" t="s">
        <v>364</v>
      </c>
      <c r="H61" s="39" t="s">
        <v>365</v>
      </c>
    </row>
    <row r="62" spans="2:9">
      <c r="C62" s="2">
        <f t="shared" ref="C62" ca="1" si="31">C63+1000</f>
        <v>1027</v>
      </c>
      <c r="D62" s="29"/>
      <c r="E62" s="31" t="s">
        <v>367</v>
      </c>
      <c r="F62" s="40" t="s">
        <v>369</v>
      </c>
      <c r="G62" s="40"/>
      <c r="H62" s="48"/>
      <c r="I62" s="13"/>
    </row>
    <row r="63" spans="2:9" ht="18" customHeight="1">
      <c r="B63">
        <f t="shared" ca="1" si="24"/>
        <v>0.27705571545295027</v>
      </c>
      <c r="C63" s="2">
        <f ca="1">RANK(B63,$B$3:$B$73)</f>
        <v>27</v>
      </c>
      <c r="D63" s="28">
        <v>31</v>
      </c>
      <c r="E63" s="32" t="s">
        <v>368</v>
      </c>
      <c r="F63" s="38" t="s">
        <v>370</v>
      </c>
      <c r="G63" s="38" t="s">
        <v>371</v>
      </c>
      <c r="H63" s="39" t="s">
        <v>372</v>
      </c>
    </row>
    <row r="64" spans="2:9">
      <c r="C64" s="2">
        <f t="shared" ref="C64" ca="1" si="32">C65+1000</f>
        <v>1020</v>
      </c>
      <c r="D64" s="29"/>
      <c r="E64" s="31" t="s">
        <v>373</v>
      </c>
      <c r="F64" s="40"/>
      <c r="G64" s="40" t="s">
        <v>375</v>
      </c>
      <c r="H64" s="48"/>
      <c r="I64" s="13"/>
    </row>
    <row r="65" spans="2:9" ht="18" customHeight="1">
      <c r="B65">
        <f t="shared" ca="1" si="24"/>
        <v>0.37074666867898565</v>
      </c>
      <c r="C65" s="2">
        <f ca="1">RANK(B65,$B$3:$B$73)</f>
        <v>20</v>
      </c>
      <c r="D65" s="28">
        <v>32</v>
      </c>
      <c r="E65" s="32" t="s">
        <v>16</v>
      </c>
      <c r="F65" s="38" t="s">
        <v>374</v>
      </c>
      <c r="G65" s="38" t="s">
        <v>74</v>
      </c>
      <c r="H65" s="39"/>
    </row>
    <row r="66" spans="2:9">
      <c r="C66" s="2">
        <f t="shared" ref="C66" ca="1" si="33">C67+1000</f>
        <v>1009</v>
      </c>
      <c r="D66" s="29"/>
      <c r="E66" s="31" t="s">
        <v>376</v>
      </c>
      <c r="F66" s="40" t="s">
        <v>377</v>
      </c>
      <c r="G66" s="40"/>
      <c r="H66" s="48" t="s">
        <v>274</v>
      </c>
      <c r="I66" s="13"/>
    </row>
    <row r="67" spans="2:9" ht="18" customHeight="1">
      <c r="B67">
        <f t="shared" ca="1" si="24"/>
        <v>0.56048636764422055</v>
      </c>
      <c r="C67" s="2">
        <f ca="1">RANK(B67,$B$3:$B$73)</f>
        <v>9</v>
      </c>
      <c r="D67" s="28">
        <v>33</v>
      </c>
      <c r="E67" s="32" t="s">
        <v>74</v>
      </c>
      <c r="F67" s="38" t="s">
        <v>66</v>
      </c>
      <c r="G67" s="38" t="s">
        <v>374</v>
      </c>
      <c r="H67" s="39" t="s">
        <v>275</v>
      </c>
    </row>
    <row r="68" spans="2:9">
      <c r="C68" s="2">
        <f t="shared" ref="C68" ca="1" si="34">C69+1000</f>
        <v>1021</v>
      </c>
      <c r="D68" s="29"/>
      <c r="E68" s="31" t="s">
        <v>378</v>
      </c>
      <c r="F68" s="40"/>
      <c r="G68" s="40" t="s">
        <v>380</v>
      </c>
      <c r="H68" s="48"/>
      <c r="I68" s="13"/>
    </row>
    <row r="69" spans="2:9" ht="18" customHeight="1">
      <c r="B69">
        <f t="shared" ca="1" si="24"/>
        <v>0.36855544101737225</v>
      </c>
      <c r="C69" s="2">
        <f ca="1">RANK(B69,$B$3:$B$73)</f>
        <v>21</v>
      </c>
      <c r="D69" s="28">
        <v>34</v>
      </c>
      <c r="E69" s="32" t="s">
        <v>6</v>
      </c>
      <c r="F69" s="38" t="s">
        <v>379</v>
      </c>
      <c r="G69" s="38" t="s">
        <v>7</v>
      </c>
      <c r="H69" s="39" t="s">
        <v>381</v>
      </c>
    </row>
    <row r="70" spans="2:9">
      <c r="C70" s="2">
        <f t="shared" ref="C70" ca="1" si="35">C71+1000</f>
        <v>1028</v>
      </c>
      <c r="D70" s="29"/>
      <c r="E70" s="31" t="s">
        <v>382</v>
      </c>
      <c r="F70" s="40" t="s">
        <v>383</v>
      </c>
      <c r="G70" s="40"/>
      <c r="H70" s="48"/>
      <c r="I70" s="13"/>
    </row>
    <row r="71" spans="2:9" ht="18" customHeight="1">
      <c r="B71">
        <f t="shared" ca="1" si="24"/>
        <v>0.25613383690245528</v>
      </c>
      <c r="C71" s="2">
        <f ca="1">RANK(B71,$B$3:$B$73)</f>
        <v>28</v>
      </c>
      <c r="D71" s="28">
        <v>35</v>
      </c>
      <c r="E71" s="32" t="s">
        <v>2</v>
      </c>
      <c r="F71" s="38" t="s">
        <v>384</v>
      </c>
      <c r="G71" s="38" t="s">
        <v>385</v>
      </c>
      <c r="H71" s="39" t="s">
        <v>386</v>
      </c>
    </row>
    <row r="72" spans="2:9">
      <c r="C72" s="2">
        <f t="shared" ref="C72" ca="1" si="36">C73+1000</f>
        <v>1007</v>
      </c>
      <c r="D72" s="29"/>
      <c r="E72" s="31" t="s">
        <v>387</v>
      </c>
      <c r="F72" s="40" t="s">
        <v>268</v>
      </c>
      <c r="G72" s="40"/>
      <c r="H72" s="48"/>
      <c r="I72" s="13"/>
    </row>
    <row r="73" spans="2:9" ht="18" customHeight="1">
      <c r="B73">
        <f t="shared" ca="1" si="24"/>
        <v>0.65721059854291275</v>
      </c>
      <c r="C73" s="2">
        <f ca="1">RANK(B73,$B$3:$B$73)</f>
        <v>7</v>
      </c>
      <c r="D73" s="28">
        <v>36</v>
      </c>
      <c r="E73" s="32" t="s">
        <v>16</v>
      </c>
      <c r="F73" s="38" t="s">
        <v>269</v>
      </c>
      <c r="G73" s="38" t="s">
        <v>54</v>
      </c>
      <c r="H73" s="39" t="s">
        <v>388</v>
      </c>
    </row>
    <row r="74" spans="2:9" ht="16.2">
      <c r="C74" s="2" t="e">
        <f t="shared" ref="C74" ca="1" si="37">C75+1000</f>
        <v>#N/A</v>
      </c>
      <c r="D74" s="29"/>
      <c r="E74" s="31"/>
      <c r="F74" s="40"/>
      <c r="G74" s="40"/>
      <c r="H74" s="41"/>
      <c r="I74" s="13"/>
    </row>
    <row r="75" spans="2:9" ht="18" customHeight="1">
      <c r="C75" s="2" t="e">
        <f ca="1">RANK(B75,$B$3:$B$111)</f>
        <v>#N/A</v>
      </c>
      <c r="D75" s="28">
        <v>37</v>
      </c>
      <c r="E75" s="32"/>
      <c r="F75" s="38"/>
      <c r="G75" s="38"/>
      <c r="H75" s="39"/>
    </row>
    <row r="76" spans="2:9" ht="16.2">
      <c r="C76" s="2" t="e">
        <f t="shared" ref="C76" ca="1" si="38">C77+1000</f>
        <v>#N/A</v>
      </c>
      <c r="D76" s="29"/>
      <c r="E76" s="31"/>
      <c r="F76" s="40"/>
      <c r="G76" s="40"/>
      <c r="H76" s="41"/>
      <c r="I76" s="13"/>
    </row>
    <row r="77" spans="2:9" ht="18" customHeight="1">
      <c r="C77" s="2" t="e">
        <f ca="1">RANK(B77,$B$3:$B$111)</f>
        <v>#N/A</v>
      </c>
      <c r="D77" s="28">
        <v>38</v>
      </c>
      <c r="E77" s="32"/>
      <c r="F77" s="38"/>
      <c r="G77" s="38"/>
      <c r="H77" s="39"/>
    </row>
    <row r="78" spans="2:9" ht="16.2">
      <c r="C78" s="2" t="e">
        <f t="shared" ref="C78" ca="1" si="39">C79+1000</f>
        <v>#N/A</v>
      </c>
      <c r="D78" s="29"/>
      <c r="E78" s="31"/>
      <c r="F78" s="40"/>
      <c r="G78" s="40"/>
      <c r="H78" s="41"/>
      <c r="I78" s="13"/>
    </row>
    <row r="79" spans="2:9" ht="18" customHeight="1">
      <c r="C79" s="2" t="e">
        <f ca="1">RANK(B79,$B$3:$B$111)</f>
        <v>#N/A</v>
      </c>
      <c r="D79" s="28">
        <v>39</v>
      </c>
      <c r="E79" s="32"/>
      <c r="F79" s="38"/>
      <c r="G79" s="38"/>
      <c r="H79" s="39"/>
    </row>
    <row r="80" spans="2:9" ht="16.2">
      <c r="C80" s="2" t="e">
        <f t="shared" ref="C80" ca="1" si="40">C81+1000</f>
        <v>#N/A</v>
      </c>
      <c r="D80" s="29"/>
      <c r="E80" s="31"/>
      <c r="F80" s="40"/>
      <c r="G80" s="40"/>
      <c r="H80" s="41"/>
      <c r="I80" s="13"/>
    </row>
    <row r="81" spans="3:10" ht="18" customHeight="1">
      <c r="C81" s="2" t="e">
        <f ca="1">RANK(B81,$B$3:$B$111)</f>
        <v>#N/A</v>
      </c>
      <c r="D81" s="28">
        <v>40</v>
      </c>
      <c r="E81" s="32"/>
      <c r="F81" s="38"/>
      <c r="G81" s="38"/>
      <c r="H81" s="39"/>
    </row>
    <row r="82" spans="3:10" ht="16.2">
      <c r="C82" s="2" t="e">
        <f t="shared" ref="C82" ca="1" si="41">C83+1000</f>
        <v>#N/A</v>
      </c>
      <c r="D82" s="29"/>
      <c r="E82" s="31"/>
      <c r="F82" s="40"/>
      <c r="G82" s="40"/>
      <c r="H82" s="41"/>
      <c r="I82" s="13"/>
    </row>
    <row r="83" spans="3:10" ht="18" customHeight="1">
      <c r="C83" s="2" t="e">
        <f ca="1">RANK(B83,$B$3:$B$111)</f>
        <v>#N/A</v>
      </c>
      <c r="D83" s="28">
        <v>41</v>
      </c>
      <c r="E83" s="32"/>
      <c r="F83" s="38"/>
      <c r="G83" s="38"/>
      <c r="H83" s="39"/>
    </row>
    <row r="84" spans="3:10" ht="16.2">
      <c r="C84" s="2" t="e">
        <f t="shared" ref="C84" ca="1" si="42">C85+1000</f>
        <v>#N/A</v>
      </c>
      <c r="D84" s="29"/>
      <c r="E84" s="31"/>
      <c r="F84" s="40"/>
      <c r="G84" s="40"/>
      <c r="H84" s="41"/>
      <c r="I84" s="13"/>
    </row>
    <row r="85" spans="3:10" ht="18" customHeight="1">
      <c r="C85" s="2" t="e">
        <f ca="1">RANK(B85,$B$3:$B$111)</f>
        <v>#N/A</v>
      </c>
      <c r="D85" s="28">
        <v>42</v>
      </c>
      <c r="E85" s="32"/>
      <c r="F85" s="38"/>
      <c r="G85" s="38"/>
      <c r="H85" s="39"/>
    </row>
    <row r="86" spans="3:10" ht="16.2">
      <c r="C86" s="2" t="e">
        <f t="shared" ref="C86" ca="1" si="43">C87+1000</f>
        <v>#N/A</v>
      </c>
      <c r="D86" s="29"/>
      <c r="E86" s="31"/>
      <c r="F86" s="40"/>
      <c r="G86" s="40"/>
      <c r="H86" s="41"/>
      <c r="I86" s="13"/>
    </row>
    <row r="87" spans="3:10" ht="18" customHeight="1">
      <c r="C87" s="2" t="e">
        <f ca="1">RANK(B87,$B$3:$B$111)</f>
        <v>#N/A</v>
      </c>
      <c r="D87" s="28">
        <v>43</v>
      </c>
      <c r="E87" s="32"/>
      <c r="F87" s="38"/>
      <c r="G87" s="38"/>
      <c r="H87" s="39"/>
      <c r="I87" s="22"/>
    </row>
    <row r="88" spans="3:10">
      <c r="C88" s="2" t="e">
        <f t="shared" ref="C88" ca="1" si="44">C89+1000</f>
        <v>#N/A</v>
      </c>
      <c r="D88" s="29"/>
      <c r="E88" s="31"/>
      <c r="F88" s="40"/>
      <c r="G88" s="40"/>
      <c r="H88" s="42"/>
      <c r="I88" s="34"/>
    </row>
    <row r="89" spans="3:10" ht="18" customHeight="1">
      <c r="C89" s="2" t="e">
        <f ca="1">RANK(B89,$B$3:$B$111)</f>
        <v>#N/A</v>
      </c>
      <c r="D89" s="28">
        <v>44</v>
      </c>
      <c r="E89" s="32"/>
      <c r="F89" s="38"/>
      <c r="G89" s="38"/>
      <c r="H89" s="39"/>
    </row>
    <row r="90" spans="3:10">
      <c r="C90" s="2" t="e">
        <f t="shared" ref="C90" ca="1" si="45">C91+1000</f>
        <v>#N/A</v>
      </c>
      <c r="D90" s="29"/>
      <c r="E90" s="31"/>
      <c r="F90" s="40"/>
      <c r="G90" s="40"/>
      <c r="H90" s="42"/>
      <c r="I90" s="13"/>
      <c r="J90" s="35"/>
    </row>
    <row r="91" spans="3:10" ht="18" customHeight="1">
      <c r="C91" s="2" t="e">
        <f ca="1">RANK(B91,$B$3:$B$111)</f>
        <v>#N/A</v>
      </c>
      <c r="D91" s="28">
        <v>45</v>
      </c>
      <c r="E91" s="32"/>
      <c r="F91" s="38"/>
      <c r="G91" s="38"/>
      <c r="H91" s="39"/>
      <c r="J91" s="34"/>
    </row>
    <row r="92" spans="3:10">
      <c r="C92" s="2" t="e">
        <f t="shared" ref="C92" ca="1" si="46">C93+1000</f>
        <v>#N/A</v>
      </c>
      <c r="D92" s="29"/>
      <c r="E92" s="31"/>
      <c r="F92" s="40"/>
      <c r="G92" s="40"/>
      <c r="H92" s="42"/>
      <c r="I92" s="13"/>
    </row>
    <row r="93" spans="3:10" ht="18" customHeight="1">
      <c r="C93" s="2" t="e">
        <f ca="1">RANK(B93,$B$3:$B$111)</f>
        <v>#N/A</v>
      </c>
      <c r="D93" s="28">
        <v>46</v>
      </c>
      <c r="E93" s="32"/>
      <c r="F93" s="38"/>
      <c r="G93" s="38"/>
      <c r="H93" s="39"/>
    </row>
    <row r="94" spans="3:10">
      <c r="C94" s="2" t="e">
        <f t="shared" ref="C94" ca="1" si="47">C95+1000</f>
        <v>#N/A</v>
      </c>
      <c r="D94" s="29"/>
      <c r="E94" s="31"/>
      <c r="F94" s="40"/>
      <c r="G94" s="40"/>
      <c r="H94" s="42"/>
      <c r="I94" s="13"/>
    </row>
    <row r="95" spans="3:10" ht="18" customHeight="1">
      <c r="C95" s="2" t="e">
        <f ca="1">RANK(B95,$B$3:$B$111)</f>
        <v>#N/A</v>
      </c>
      <c r="D95" s="28">
        <v>47</v>
      </c>
      <c r="E95" s="32"/>
      <c r="F95" s="38"/>
      <c r="G95" s="38"/>
      <c r="H95" s="39"/>
    </row>
    <row r="96" spans="3:10" ht="16.2">
      <c r="C96" s="2" t="e">
        <f t="shared" ref="C96" ca="1" si="48">C97+1000</f>
        <v>#N/A</v>
      </c>
      <c r="D96" s="29"/>
      <c r="E96" s="31"/>
      <c r="F96" s="40"/>
      <c r="G96" s="40"/>
      <c r="H96" s="41"/>
      <c r="I96" s="13"/>
    </row>
    <row r="97" spans="3:14" ht="18" customHeight="1">
      <c r="C97" s="2" t="e">
        <f ca="1">RANK(B97,$B$3:$B$111)</f>
        <v>#N/A</v>
      </c>
      <c r="D97" s="28">
        <v>48</v>
      </c>
      <c r="E97" s="32"/>
      <c r="F97" s="38"/>
      <c r="G97" s="38"/>
      <c r="H97" s="39"/>
    </row>
    <row r="98" spans="3:14" ht="16.2">
      <c r="C98" s="2" t="e">
        <f t="shared" ref="C98" ca="1" si="49">C99+1000</f>
        <v>#N/A</v>
      </c>
      <c r="D98" s="29"/>
      <c r="E98" s="31"/>
      <c r="F98" s="40"/>
      <c r="G98" s="40"/>
      <c r="H98" s="41"/>
      <c r="I98" s="13"/>
    </row>
    <row r="99" spans="3:14" ht="18" customHeight="1">
      <c r="C99" s="2" t="e">
        <f ca="1">RANK(B99,$B$3:$B$111)</f>
        <v>#N/A</v>
      </c>
      <c r="D99" s="28">
        <v>49</v>
      </c>
      <c r="E99" s="32"/>
      <c r="F99" s="38"/>
      <c r="G99" s="38"/>
      <c r="H99" s="39"/>
    </row>
    <row r="100" spans="3:14" ht="16.2">
      <c r="C100" s="2" t="e">
        <f t="shared" ref="C100" ca="1" si="50">C101+1000</f>
        <v>#N/A</v>
      </c>
      <c r="D100" s="29"/>
      <c r="E100" s="31"/>
      <c r="F100" s="40"/>
      <c r="G100" s="40"/>
      <c r="H100" s="41"/>
      <c r="I100" s="13"/>
    </row>
    <row r="101" spans="3:14" ht="18" customHeight="1">
      <c r="C101" s="2" t="e">
        <f ca="1">RANK(B101,$B$3:$B$111)</f>
        <v>#N/A</v>
      </c>
      <c r="D101" s="28">
        <v>50</v>
      </c>
      <c r="E101" s="32"/>
      <c r="F101" s="38"/>
      <c r="G101" s="38"/>
      <c r="H101" s="39"/>
    </row>
    <row r="102" spans="3:14" ht="16.2">
      <c r="C102" s="2" t="e">
        <f t="shared" ref="C102" ca="1" si="51">C103+1000</f>
        <v>#N/A</v>
      </c>
      <c r="D102" s="29"/>
      <c r="E102" s="31"/>
      <c r="F102" s="40"/>
      <c r="G102" s="40"/>
      <c r="H102" s="41"/>
      <c r="I102" s="13"/>
    </row>
    <row r="103" spans="3:14" ht="18" customHeight="1">
      <c r="C103" s="2" t="e">
        <f ca="1">RANK(B103,$B$3:$B$111)</f>
        <v>#N/A</v>
      </c>
      <c r="D103" s="28">
        <v>51</v>
      </c>
      <c r="E103" s="32"/>
      <c r="F103" s="38"/>
      <c r="G103" s="38"/>
      <c r="H103" s="39"/>
    </row>
    <row r="104" spans="3:14" ht="16.2">
      <c r="C104" s="2" t="e">
        <f t="shared" ref="C104" ca="1" si="52">C105+1000</f>
        <v>#N/A</v>
      </c>
      <c r="D104" s="29"/>
      <c r="E104" s="31"/>
      <c r="F104" s="40"/>
      <c r="G104" s="40"/>
      <c r="H104" s="41"/>
      <c r="I104" s="13"/>
    </row>
    <row r="105" spans="3:14" ht="18" customHeight="1">
      <c r="C105" s="2" t="e">
        <f ca="1">RANK(B105,$B$3:$B$111)</f>
        <v>#N/A</v>
      </c>
      <c r="D105" s="28">
        <v>52</v>
      </c>
      <c r="E105" s="32"/>
      <c r="F105" s="38"/>
      <c r="G105" s="38"/>
      <c r="H105" s="39"/>
    </row>
    <row r="106" spans="3:14" ht="16.2">
      <c r="C106" s="2" t="e">
        <f t="shared" ref="C106" ca="1" si="53">C107+1000</f>
        <v>#N/A</v>
      </c>
      <c r="D106" s="29"/>
      <c r="E106" s="31"/>
      <c r="F106" s="40"/>
      <c r="G106" s="40"/>
      <c r="H106" s="41"/>
      <c r="I106" s="13"/>
    </row>
    <row r="107" spans="3:14" ht="18" customHeight="1">
      <c r="C107" s="2" t="e">
        <f ca="1">RANK(B107,$B$3:$B$111)</f>
        <v>#N/A</v>
      </c>
      <c r="D107" s="28">
        <v>53</v>
      </c>
      <c r="E107" s="32"/>
      <c r="F107" s="38"/>
      <c r="G107" s="38"/>
      <c r="H107" s="39"/>
    </row>
    <row r="108" spans="3:14" ht="16.2">
      <c r="C108" s="2" t="e">
        <f t="shared" ref="C108" ca="1" si="54">C109+1000</f>
        <v>#N/A</v>
      </c>
      <c r="D108" s="29"/>
      <c r="E108" s="31"/>
      <c r="F108" s="40"/>
      <c r="G108" s="40"/>
      <c r="H108" s="41"/>
      <c r="I108" s="13"/>
      <c r="K108" s="18"/>
      <c r="L108" s="18"/>
      <c r="M108" s="18"/>
      <c r="N108" s="18"/>
    </row>
    <row r="109" spans="3:14" ht="18" customHeight="1">
      <c r="C109" s="2" t="e">
        <f ca="1">RANK(B109,$B$3:$B$111)</f>
        <v>#N/A</v>
      </c>
      <c r="D109" s="28">
        <v>54</v>
      </c>
      <c r="E109" s="32"/>
      <c r="F109" s="38"/>
      <c r="G109" s="38"/>
      <c r="H109" s="39"/>
      <c r="K109" s="19"/>
      <c r="L109" s="20"/>
      <c r="M109" s="20"/>
      <c r="N109" s="20"/>
    </row>
    <row r="110" spans="3:14" ht="16.2">
      <c r="C110" s="2" t="e">
        <f t="shared" ref="C110" ca="1" si="55">C111+1000</f>
        <v>#N/A</v>
      </c>
      <c r="D110" s="22"/>
      <c r="E110" s="31"/>
      <c r="F110" s="40"/>
      <c r="G110" s="40"/>
      <c r="H110" s="41"/>
      <c r="I110" s="13"/>
      <c r="K110" s="18"/>
      <c r="L110" s="18"/>
      <c r="M110" s="18"/>
      <c r="N110" s="20"/>
    </row>
    <row r="111" spans="3:14" ht="18" customHeight="1" thickBot="1">
      <c r="C111" s="2" t="e">
        <f ca="1">RANK(B111,$B$3:$B$111)</f>
        <v>#N/A</v>
      </c>
      <c r="D111" s="23">
        <v>55</v>
      </c>
      <c r="E111" s="33"/>
      <c r="F111" s="43"/>
      <c r="G111" s="43"/>
      <c r="H111" s="44"/>
      <c r="K111" s="19"/>
      <c r="L111" s="20"/>
      <c r="M111" s="20"/>
      <c r="N111" s="20"/>
    </row>
    <row r="112" spans="3:14" ht="16.2">
      <c r="C112" s="2"/>
      <c r="E112" s="18"/>
      <c r="F112" s="18"/>
      <c r="G112" s="18"/>
      <c r="H112" s="20"/>
      <c r="K112" s="18"/>
      <c r="L112" s="18"/>
      <c r="M112" s="18"/>
      <c r="N112" s="20"/>
    </row>
    <row r="113" spans="3:14" ht="16.2">
      <c r="C113" s="2"/>
      <c r="E113" s="19"/>
      <c r="F113" s="20"/>
      <c r="G113" s="20"/>
      <c r="H113" s="20"/>
      <c r="K113" s="19"/>
      <c r="L113" s="20"/>
      <c r="M113" s="20"/>
      <c r="N113" s="20"/>
    </row>
    <row r="114" spans="3:14" ht="16.2">
      <c r="C114" s="2"/>
      <c r="E114" s="18"/>
      <c r="F114" s="18"/>
      <c r="G114" s="18"/>
      <c r="H114" s="20"/>
      <c r="K114" s="18"/>
      <c r="L114" s="18"/>
      <c r="M114" s="18"/>
      <c r="N114" s="20"/>
    </row>
    <row r="115" spans="3:14" ht="16.2">
      <c r="C115" s="2"/>
      <c r="E115" s="19"/>
      <c r="F115" s="20"/>
      <c r="G115" s="20"/>
      <c r="H115" s="20"/>
      <c r="K115" s="19"/>
      <c r="L115" s="20"/>
      <c r="M115" s="20"/>
      <c r="N115" s="20"/>
    </row>
    <row r="116" spans="3:14" ht="16.2">
      <c r="C116" s="2"/>
      <c r="E116" s="18"/>
      <c r="F116" s="18"/>
      <c r="G116" s="18"/>
      <c r="H116" s="20"/>
      <c r="K116" s="18"/>
      <c r="L116" s="18"/>
      <c r="M116" s="18"/>
      <c r="N116" s="20"/>
    </row>
    <row r="117" spans="3:14" ht="16.2">
      <c r="C117" s="2"/>
      <c r="E117" s="19"/>
      <c r="F117" s="20"/>
      <c r="G117" s="20"/>
      <c r="H117" s="20"/>
      <c r="K117" s="19"/>
      <c r="L117" s="20"/>
      <c r="M117" s="20"/>
      <c r="N117" s="20"/>
    </row>
    <row r="118" spans="3:14" ht="16.2">
      <c r="C118" s="2"/>
      <c r="E118" s="18"/>
      <c r="F118" s="18"/>
      <c r="G118" s="18"/>
      <c r="H118" s="20"/>
      <c r="K118" s="18"/>
      <c r="L118" s="18"/>
      <c r="M118" s="18"/>
      <c r="N118" s="20"/>
    </row>
    <row r="119" spans="3:14" ht="16.2">
      <c r="C119" s="2"/>
      <c r="E119" s="19"/>
      <c r="F119" s="20"/>
      <c r="G119" s="20"/>
      <c r="H119" s="20"/>
      <c r="K119" s="19"/>
      <c r="L119" s="20"/>
      <c r="M119" s="20"/>
      <c r="N119" s="20"/>
    </row>
    <row r="120" spans="3:14" ht="16.2">
      <c r="C120" s="2"/>
      <c r="E120" s="18"/>
      <c r="F120" s="18"/>
      <c r="G120" s="18"/>
      <c r="H120" s="20"/>
      <c r="K120" s="18"/>
      <c r="L120" s="18"/>
      <c r="M120" s="18"/>
      <c r="N120" s="20"/>
    </row>
    <row r="121" spans="3:14" ht="16.2">
      <c r="C121" s="2"/>
      <c r="E121" s="19"/>
      <c r="F121" s="20"/>
      <c r="G121" s="20"/>
      <c r="H121" s="20"/>
      <c r="K121" s="19"/>
      <c r="L121" s="20"/>
      <c r="M121" s="20"/>
      <c r="N121" s="20"/>
    </row>
    <row r="122" spans="3:14" ht="16.2">
      <c r="C122" s="2"/>
      <c r="K122" s="18"/>
      <c r="L122" s="18"/>
      <c r="M122" s="18"/>
      <c r="N122" s="20"/>
    </row>
    <row r="123" spans="3:14" ht="16.2">
      <c r="C123" s="2"/>
      <c r="K123" s="19"/>
      <c r="L123" s="20"/>
      <c r="M123" s="20"/>
      <c r="N123" s="20"/>
    </row>
    <row r="124" spans="3:14" ht="16.2">
      <c r="C124" s="2"/>
      <c r="K124" s="18"/>
      <c r="L124" s="18"/>
      <c r="M124" s="18"/>
      <c r="N124" s="20"/>
    </row>
    <row r="125" spans="3:14" ht="16.2">
      <c r="C125" s="2"/>
      <c r="K125" s="19"/>
      <c r="L125" s="20"/>
      <c r="M125" s="20"/>
      <c r="N125" s="20"/>
    </row>
    <row r="126" spans="3:14" ht="16.2">
      <c r="C126" s="2"/>
      <c r="K126" s="18"/>
      <c r="L126" s="18"/>
      <c r="M126" s="18"/>
      <c r="N126" s="20"/>
    </row>
    <row r="127" spans="3:14" ht="16.2">
      <c r="C127" s="2"/>
      <c r="K127" s="19"/>
      <c r="L127" s="20"/>
      <c r="M127" s="20"/>
      <c r="N127" s="20"/>
    </row>
    <row r="128" spans="3:14" ht="16.2">
      <c r="C128" s="2"/>
      <c r="K128" s="18"/>
      <c r="L128" s="18"/>
      <c r="M128" s="18"/>
      <c r="N128" s="20"/>
    </row>
    <row r="129" spans="3:14" ht="16.2">
      <c r="C129" s="2"/>
      <c r="K129" s="19"/>
      <c r="L129" s="20"/>
      <c r="M129" s="20"/>
      <c r="N129" s="20"/>
    </row>
    <row r="130" spans="3:14" ht="16.2">
      <c r="C130" s="2"/>
      <c r="K130" s="18"/>
      <c r="L130" s="18"/>
      <c r="M130" s="18"/>
      <c r="N130" s="20"/>
    </row>
    <row r="131" spans="3:14" ht="16.2">
      <c r="C131" s="2"/>
      <c r="K131" s="19"/>
      <c r="L131" s="20"/>
      <c r="M131" s="20"/>
      <c r="N131" s="20"/>
    </row>
    <row r="132" spans="3:14">
      <c r="C132" s="2"/>
    </row>
    <row r="133" spans="3:14">
      <c r="C133" s="2"/>
    </row>
    <row r="134" spans="3:14">
      <c r="C134" s="2"/>
    </row>
    <row r="135" spans="3:14">
      <c r="C135" s="2"/>
    </row>
    <row r="136" spans="3:14">
      <c r="C136" s="2"/>
    </row>
    <row r="137" spans="3:14">
      <c r="C137" s="2"/>
    </row>
    <row r="138" spans="3:14">
      <c r="C138" s="2"/>
    </row>
    <row r="139" spans="3:14">
      <c r="C139" s="2"/>
    </row>
    <row r="140" spans="3:14">
      <c r="C140" s="2"/>
    </row>
    <row r="141" spans="3:14">
      <c r="C141" s="2"/>
    </row>
    <row r="142" spans="3:14">
      <c r="C142" s="2"/>
    </row>
    <row r="143" spans="3:14">
      <c r="C143" s="2"/>
    </row>
    <row r="144" spans="3:14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P39"/>
  <sheetViews>
    <sheetView view="pageBreakPreview" zoomScale="60" zoomScaleNormal="60" workbookViewId="0">
      <selection activeCell="O4" sqref="O4:O6"/>
    </sheetView>
  </sheetViews>
  <sheetFormatPr defaultRowHeight="13.2"/>
  <cols>
    <col min="1" max="1" width="1.6640625" customWidth="1"/>
    <col min="2" max="2" width="12.88671875" customWidth="1"/>
    <col min="3" max="3" width="6.109375" customWidth="1"/>
    <col min="4" max="4" width="12.88671875" customWidth="1"/>
    <col min="5" max="5" width="6.109375" customWidth="1"/>
    <col min="6" max="6" width="12.88671875" customWidth="1"/>
    <col min="7" max="7" width="6.109375" customWidth="1"/>
    <col min="8" max="8" width="12.88671875" customWidth="1"/>
    <col min="9" max="9" width="6.109375" customWidth="1"/>
    <col min="10" max="10" width="12.88671875" customWidth="1"/>
    <col min="11" max="11" width="6.109375" customWidth="1"/>
    <col min="12" max="12" width="12.88671875" customWidth="1"/>
    <col min="13" max="13" width="6.109375" customWidth="1"/>
    <col min="14" max="14" width="12.88671875" customWidth="1"/>
    <col min="15" max="15" width="6.109375" customWidth="1"/>
  </cols>
  <sheetData>
    <row r="1" spans="2:16" ht="5.4" customHeight="1"/>
    <row r="2" spans="2:16" ht="26.4" customHeight="1">
      <c r="B2" s="3" t="s">
        <v>411</v>
      </c>
      <c r="C2" s="3"/>
      <c r="D2" s="3" t="s">
        <v>412</v>
      </c>
      <c r="E2" s="3"/>
      <c r="F2" s="3" t="s">
        <v>413</v>
      </c>
      <c r="G2" s="3"/>
      <c r="H2" s="3" t="s">
        <v>29</v>
      </c>
      <c r="I2" s="3"/>
      <c r="J2" s="3" t="s">
        <v>414</v>
      </c>
      <c r="K2" s="3"/>
      <c r="L2" s="3" t="s">
        <v>415</v>
      </c>
      <c r="M2" s="3"/>
      <c r="N2" s="78" t="s">
        <v>26</v>
      </c>
      <c r="P2" s="93" t="s">
        <v>432</v>
      </c>
    </row>
    <row r="3" spans="2:16" ht="117" customHeight="1">
      <c r="B3" s="85" t="e">
        <f>IF(C3="",B27,"□")</f>
        <v>#N/A</v>
      </c>
      <c r="C3" s="80" t="e">
        <f>C27</f>
        <v>#N/A</v>
      </c>
      <c r="D3" s="85" t="e">
        <f>IF(E3="",D27,"□")</f>
        <v>#N/A</v>
      </c>
      <c r="E3" s="80" t="e">
        <f>E27</f>
        <v>#N/A</v>
      </c>
      <c r="F3" s="85" t="e">
        <f>IF(G3="",F27,"□")</f>
        <v>#N/A</v>
      </c>
      <c r="G3" s="80" t="e">
        <f>G27</f>
        <v>#N/A</v>
      </c>
      <c r="H3" s="85" t="e">
        <f>IF(I3="",H27,"□")</f>
        <v>#N/A</v>
      </c>
      <c r="I3" s="80" t="e">
        <f>I27</f>
        <v>#N/A</v>
      </c>
      <c r="J3" s="85" t="e">
        <f>IF(K3="",J27,"□")</f>
        <v>#N/A</v>
      </c>
      <c r="K3" s="80" t="e">
        <f>K27</f>
        <v>#N/A</v>
      </c>
      <c r="L3" s="85" t="e">
        <f>IF(M3="",L27,"□")</f>
        <v>#N/A</v>
      </c>
      <c r="M3" s="80" t="e">
        <f>M27</f>
        <v>#N/A</v>
      </c>
      <c r="N3" s="85" t="e">
        <f>IF(O3="",N27,"□")</f>
        <v>#N/A</v>
      </c>
      <c r="O3" s="80" t="e">
        <f>O27</f>
        <v>#N/A</v>
      </c>
      <c r="P3" s="93"/>
    </row>
    <row r="4" spans="2:16" ht="117" customHeight="1">
      <c r="B4" s="86" t="e">
        <f>IF(C4="",B28,"□")</f>
        <v>#N/A</v>
      </c>
      <c r="C4" s="116" t="e">
        <f t="shared" ref="C4:C6" si="0">C28</f>
        <v>#N/A</v>
      </c>
      <c r="D4" s="86" t="e">
        <f>IF(E4="",D28,"□")</f>
        <v>#N/A</v>
      </c>
      <c r="E4" s="116" t="e">
        <f t="shared" ref="E4:G6" si="1">E28</f>
        <v>#N/A</v>
      </c>
      <c r="F4" s="86" t="e">
        <f>IF(G4="",F28,"□")</f>
        <v>#N/A</v>
      </c>
      <c r="G4" s="116" t="e">
        <f t="shared" si="1"/>
        <v>#N/A</v>
      </c>
      <c r="H4" s="86" t="e">
        <f>IF(I4="",H28,"□")</f>
        <v>#N/A</v>
      </c>
      <c r="I4" s="116" t="e">
        <f t="shared" ref="I4:I6" si="2">I28</f>
        <v>#N/A</v>
      </c>
      <c r="J4" s="86" t="e">
        <f>IF(K4="",J28,"□")</f>
        <v>#N/A</v>
      </c>
      <c r="K4" s="116" t="e">
        <f t="shared" ref="K4:K6" si="3">K28</f>
        <v>#N/A</v>
      </c>
      <c r="L4" s="86" t="e">
        <f>IF(M4="",L28,"□")</f>
        <v>#N/A</v>
      </c>
      <c r="M4" s="116" t="e">
        <f>M28</f>
        <v>#N/A</v>
      </c>
      <c r="N4" s="86" t="e">
        <f>IF(O4="",N28,"□")</f>
        <v>#N/A</v>
      </c>
      <c r="O4" s="116" t="e">
        <f>O28</f>
        <v>#N/A</v>
      </c>
      <c r="P4" s="93"/>
    </row>
    <row r="5" spans="2:16" ht="117" customHeight="1">
      <c r="B5" s="86" t="e">
        <f>IF(C5="",B29,"□")</f>
        <v>#N/A</v>
      </c>
      <c r="C5" s="116" t="e">
        <f t="shared" si="0"/>
        <v>#N/A</v>
      </c>
      <c r="D5" s="86" t="e">
        <f>IF(E5="",D29,"□")</f>
        <v>#N/A</v>
      </c>
      <c r="E5" s="116" t="e">
        <f t="shared" si="1"/>
        <v>#N/A</v>
      </c>
      <c r="F5" s="86" t="e">
        <f>IF(G5="",F29,"□")</f>
        <v>#N/A</v>
      </c>
      <c r="G5" s="116" t="e">
        <f t="shared" si="1"/>
        <v>#N/A</v>
      </c>
      <c r="H5" s="86" t="e">
        <f>IF(I5="",H29,"□")</f>
        <v>#N/A</v>
      </c>
      <c r="I5" s="116" t="e">
        <f t="shared" si="2"/>
        <v>#N/A</v>
      </c>
      <c r="J5" s="86" t="e">
        <f>IF(K5="",J29,"□")</f>
        <v>#N/A</v>
      </c>
      <c r="K5" s="116" t="e">
        <f t="shared" si="3"/>
        <v>#N/A</v>
      </c>
      <c r="L5" s="86" t="e">
        <f>IF(M5="",L29,"□")</f>
        <v>#N/A</v>
      </c>
      <c r="M5" s="116" t="e">
        <f>M29</f>
        <v>#N/A</v>
      </c>
      <c r="N5" s="86" t="e">
        <f t="shared" ref="N5:N6" si="4">IF(O5="",N29,"□")</f>
        <v>#N/A</v>
      </c>
      <c r="O5" s="116" t="e">
        <f>O29</f>
        <v>#N/A</v>
      </c>
      <c r="P5" s="94" t="s">
        <v>431</v>
      </c>
    </row>
    <row r="6" spans="2:16" ht="117" customHeight="1">
      <c r="B6" s="86" t="e">
        <f>IF(C6="",B30,"□")</f>
        <v>#N/A</v>
      </c>
      <c r="C6" s="116" t="e">
        <f t="shared" si="0"/>
        <v>#N/A</v>
      </c>
      <c r="D6" s="86" t="e">
        <f>IF(E6="",D30,"□")</f>
        <v>#N/A</v>
      </c>
      <c r="E6" s="116" t="e">
        <f t="shared" si="1"/>
        <v>#N/A</v>
      </c>
      <c r="F6" s="86" t="e">
        <f>IF(G6="",F30,"□")</f>
        <v>#N/A</v>
      </c>
      <c r="G6" s="116" t="e">
        <f t="shared" si="1"/>
        <v>#N/A</v>
      </c>
      <c r="H6" s="86" t="e">
        <f>IF(I6="",H30,"□")</f>
        <v>#N/A</v>
      </c>
      <c r="I6" s="116" t="e">
        <f t="shared" si="2"/>
        <v>#N/A</v>
      </c>
      <c r="J6" s="86" t="e">
        <f>IF(K6="",J30,"□")</f>
        <v>#N/A</v>
      </c>
      <c r="K6" s="116" t="e">
        <f t="shared" si="3"/>
        <v>#N/A</v>
      </c>
      <c r="L6" s="86" t="e">
        <f>IF(M6="",L30,"□")</f>
        <v>#N/A</v>
      </c>
      <c r="M6" s="116" t="e">
        <f>M30</f>
        <v>#N/A</v>
      </c>
      <c r="N6" s="86" t="e">
        <f t="shared" si="4"/>
        <v>#N/A</v>
      </c>
      <c r="O6" s="116" t="e">
        <f>O30</f>
        <v>#N/A</v>
      </c>
      <c r="P6" s="94"/>
    </row>
    <row r="7" spans="2:16" ht="30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2"/>
      <c r="O7" s="11" t="str">
        <f t="shared" ref="O7" si="5">O31</f>
        <v/>
      </c>
      <c r="P7" s="94"/>
    </row>
    <row r="8" spans="2:16" ht="30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2"/>
      <c r="O8" s="11"/>
      <c r="P8" s="94"/>
    </row>
    <row r="9" spans="2:16" ht="5.4" customHeight="1"/>
    <row r="10" spans="2:16" ht="26.4" customHeight="1">
      <c r="B10" s="3" t="s">
        <v>416</v>
      </c>
      <c r="C10" s="3"/>
      <c r="D10" s="3" t="s">
        <v>417</v>
      </c>
      <c r="E10" s="3"/>
      <c r="F10" s="3" t="s">
        <v>418</v>
      </c>
      <c r="G10" s="3"/>
      <c r="H10" s="3" t="s">
        <v>419</v>
      </c>
      <c r="I10" s="3"/>
      <c r="J10" s="3" t="s">
        <v>420</v>
      </c>
      <c r="K10" s="3"/>
      <c r="L10" s="3" t="s">
        <v>421</v>
      </c>
      <c r="M10" s="3"/>
      <c r="N10" s="3" t="s">
        <v>422</v>
      </c>
      <c r="P10" s="93" t="s">
        <v>430</v>
      </c>
    </row>
    <row r="11" spans="2:16" ht="102.6" customHeight="1">
      <c r="B11" s="82" t="e">
        <f t="shared" ref="B11:N14" si="6">B19</f>
        <v>#N/A</v>
      </c>
      <c r="C11" s="79" t="e">
        <f>IF(C27="","",IF((AND(ISTEXT(C27),C28="")),"(   )","(    "))</f>
        <v>#N/A</v>
      </c>
      <c r="D11" s="82" t="e">
        <f t="shared" si="6"/>
        <v>#N/A</v>
      </c>
      <c r="E11" s="79" t="e">
        <f>IF(E27="","",IF((AND(ISTEXT(E27),E28="")),"(   )","(    "))</f>
        <v>#N/A</v>
      </c>
      <c r="F11" s="82" t="e">
        <f t="shared" si="6"/>
        <v>#N/A</v>
      </c>
      <c r="G11" s="79" t="e">
        <f>IF(G27="","",IF((AND(ISTEXT(G27),G28="")),"(   )","(    "))</f>
        <v>#N/A</v>
      </c>
      <c r="H11" s="82" t="e">
        <f t="shared" si="6"/>
        <v>#N/A</v>
      </c>
      <c r="I11" s="79" t="e">
        <f>IF(I27="","",IF((AND(ISTEXT(I27),I28="")),"(   )","(    "))</f>
        <v>#N/A</v>
      </c>
      <c r="J11" s="82" t="e">
        <f t="shared" si="6"/>
        <v>#N/A</v>
      </c>
      <c r="K11" s="79" t="e">
        <f>IF(K27="","",IF((AND(ISTEXT(K27),K28="")),"(   )","(    "))</f>
        <v>#N/A</v>
      </c>
      <c r="L11" s="82" t="e">
        <f t="shared" si="6"/>
        <v>#N/A</v>
      </c>
      <c r="M11" s="79" t="e">
        <f>IF(M27="","",IF((AND(ISTEXT(M27),M28="")),"(   )","(    "))</f>
        <v>#N/A</v>
      </c>
      <c r="N11" s="82" t="e">
        <f t="shared" si="6"/>
        <v>#N/A</v>
      </c>
      <c r="O11" s="79" t="e">
        <f>IF(O27="","",IF((AND(ISTEXT(O27),O28="")),"(   )","(    "))</f>
        <v>#N/A</v>
      </c>
      <c r="P11" s="93"/>
    </row>
    <row r="12" spans="2:16" ht="102.6" customHeight="1">
      <c r="B12" s="82" t="e">
        <f t="shared" si="6"/>
        <v>#N/A</v>
      </c>
      <c r="C12" s="79" t="e">
        <f>IF(C28="","",IF(AND(C27="",ISTEXT(C28),C29=""),"(   )",IF((AND(ISTEXT(C27),ISTEXT(C28),C29="")),"   )",IF((AND(C27="",ISTEXT(C28),ISTEXT(C29))),"(   ",""))))</f>
        <v>#N/A</v>
      </c>
      <c r="D12" s="82" t="e">
        <f t="shared" si="6"/>
        <v>#N/A</v>
      </c>
      <c r="E12" s="79" t="e">
        <f>IF(E28="","",IF(AND(E27="",ISTEXT(E28),E29=""),"(   )",IF((AND(ISTEXT(E27),ISTEXT(E28),E29="")),"   )",IF((AND(E27="",ISTEXT(E28),ISTEXT(E29))),"(   ",""))))</f>
        <v>#N/A</v>
      </c>
      <c r="F12" s="82" t="e">
        <f t="shared" si="6"/>
        <v>#N/A</v>
      </c>
      <c r="G12" s="79" t="e">
        <f>IF(G28="","",IF(AND(G27="",ISTEXT(G28),G29=""),"(   )",IF((AND(ISTEXT(G27),ISTEXT(G28),G29="")),"   )",IF((AND(G27="",ISTEXT(G28),ISTEXT(G29))),"(   ",""))))</f>
        <v>#N/A</v>
      </c>
      <c r="H12" s="82" t="e">
        <f t="shared" si="6"/>
        <v>#N/A</v>
      </c>
      <c r="I12" s="79" t="e">
        <f>IF(I28="","",IF(AND(I27="",ISTEXT(I28),I29=""),"(   )",IF((AND(ISTEXT(I27),ISTEXT(I28),I29="")),"   )",IF((AND(I27="",ISTEXT(I28),ISTEXT(I29))),"(   ",""))))</f>
        <v>#N/A</v>
      </c>
      <c r="J12" s="82" t="e">
        <f t="shared" si="6"/>
        <v>#N/A</v>
      </c>
      <c r="K12" s="79" t="e">
        <f>IF(K28="","",IF(AND(K27="",ISTEXT(K28),K29=""),"(   )",IF((AND(ISTEXT(K27),ISTEXT(K28),K29="")),"   )",IF((AND(K27="",ISTEXT(K28),ISTEXT(K29))),"(   ",""))))</f>
        <v>#N/A</v>
      </c>
      <c r="L12" s="82" t="e">
        <f t="shared" si="6"/>
        <v>#N/A</v>
      </c>
      <c r="M12" s="79" t="e">
        <f>IF(M28="","",IF(AND(M27="",ISTEXT(M28),M29=""),"(   )",IF((AND(ISTEXT(M27),ISTEXT(M28),M29="")),"   )",IF((AND(M27="",ISTEXT(M28),ISTEXT(M29))),"(   ",""))))</f>
        <v>#N/A</v>
      </c>
      <c r="N12" s="82" t="e">
        <f t="shared" si="6"/>
        <v>#N/A</v>
      </c>
      <c r="O12" s="79" t="e">
        <f>IF(O28="","",IF(AND(O27="",ISTEXT(O28),O29=""),"(   )",IF((AND(ISTEXT(O27),ISTEXT(O28),O29="")),"   )",IF((AND(O27="",ISTEXT(O28),ISTEXT(O29))),"(   ",""))))</f>
        <v>#N/A</v>
      </c>
      <c r="P12" s="93"/>
    </row>
    <row r="13" spans="2:16" ht="102.6" customHeight="1">
      <c r="B13" s="82" t="e">
        <f t="shared" si="6"/>
        <v>#N/A</v>
      </c>
      <c r="C13" s="79" t="e">
        <f t="shared" ref="C13:C14" si="7">IF(C29="","",IF(AND(C28="",ISTEXT(C29),C30=""),"(   )",IF((AND(ISTEXT(C28),ISTEXT(C29),C30="")),"   )",IF((AND(C28="",ISTEXT(C29),ISTEXT(C30))),"(   ",""))))</f>
        <v>#N/A</v>
      </c>
      <c r="D13" s="82" t="e">
        <f t="shared" si="6"/>
        <v>#N/A</v>
      </c>
      <c r="E13" s="79" t="e">
        <f t="shared" ref="E13:E14" si="8">IF(E29="","",IF(AND(E28="",ISTEXT(E29),E30=""),"(   )",IF((AND(ISTEXT(E28),ISTEXT(E29),E30="")),"   )",IF((AND(E28="",ISTEXT(E29),ISTEXT(E30))),"(   ",""))))</f>
        <v>#N/A</v>
      </c>
      <c r="F13" s="82" t="e">
        <f t="shared" si="6"/>
        <v>#N/A</v>
      </c>
      <c r="G13" s="79" t="e">
        <f t="shared" ref="G13:G14" si="9">IF(G29="","",IF(AND(G28="",ISTEXT(G29),G30=""),"(   )",IF((AND(ISTEXT(G28),ISTEXT(G29),G30="")),"   )",IF((AND(G28="",ISTEXT(G29),ISTEXT(G30))),"(   ",""))))</f>
        <v>#N/A</v>
      </c>
      <c r="H13" s="82" t="e">
        <f t="shared" si="6"/>
        <v>#N/A</v>
      </c>
      <c r="I13" s="79" t="e">
        <f t="shared" ref="I13:I14" si="10">IF(I29="","",IF(AND(I28="",ISTEXT(I29),I30=""),"(   )",IF((AND(ISTEXT(I28),ISTEXT(I29),I30="")),"   )",IF((AND(I28="",ISTEXT(I29),ISTEXT(I30))),"(   ",""))))</f>
        <v>#N/A</v>
      </c>
      <c r="J13" s="82" t="e">
        <f t="shared" si="6"/>
        <v>#N/A</v>
      </c>
      <c r="K13" s="79" t="e">
        <f t="shared" ref="K13:K14" si="11">IF(K29="","",IF(AND(K28="",ISTEXT(K29),K30=""),"(   )",IF((AND(ISTEXT(K28),ISTEXT(K29),K30="")),"   )",IF((AND(K28="",ISTEXT(K29),ISTEXT(K30))),"(   ",""))))</f>
        <v>#N/A</v>
      </c>
      <c r="L13" s="82" t="e">
        <f t="shared" si="6"/>
        <v>#N/A</v>
      </c>
      <c r="M13" s="79" t="e">
        <f t="shared" ref="M13:O14" si="12">IF(M29="","",IF(AND(M28="",ISTEXT(M29),M30=""),"(   )",IF((AND(ISTEXT(M28),ISTEXT(M29),M30="")),"   )",IF((AND(M28="",ISTEXT(M29),ISTEXT(M30))),"(   ",""))))</f>
        <v>#N/A</v>
      </c>
      <c r="N13" s="82" t="e">
        <f t="shared" si="6"/>
        <v>#N/A</v>
      </c>
      <c r="O13" s="79" t="e">
        <f t="shared" si="12"/>
        <v>#N/A</v>
      </c>
      <c r="P13" s="94" t="s">
        <v>431</v>
      </c>
    </row>
    <row r="14" spans="2:16" ht="102.6" customHeight="1">
      <c r="B14" s="82" t="e">
        <f t="shared" si="6"/>
        <v>#N/A</v>
      </c>
      <c r="C14" s="79" t="e">
        <f t="shared" si="7"/>
        <v>#N/A</v>
      </c>
      <c r="D14" s="82" t="e">
        <f t="shared" si="6"/>
        <v>#N/A</v>
      </c>
      <c r="E14" s="79" t="e">
        <f t="shared" si="8"/>
        <v>#N/A</v>
      </c>
      <c r="F14" s="82" t="e">
        <f t="shared" si="6"/>
        <v>#N/A</v>
      </c>
      <c r="G14" s="79" t="e">
        <f t="shared" si="9"/>
        <v>#N/A</v>
      </c>
      <c r="H14" s="82" t="e">
        <f t="shared" si="6"/>
        <v>#N/A</v>
      </c>
      <c r="I14" s="79" t="e">
        <f t="shared" si="10"/>
        <v>#N/A</v>
      </c>
      <c r="J14" s="82" t="e">
        <f t="shared" si="6"/>
        <v>#N/A</v>
      </c>
      <c r="K14" s="79" t="e">
        <f t="shared" si="11"/>
        <v>#N/A</v>
      </c>
      <c r="L14" s="82" t="e">
        <f t="shared" si="6"/>
        <v>#N/A</v>
      </c>
      <c r="M14" s="79" t="e">
        <f t="shared" si="12"/>
        <v>#N/A</v>
      </c>
      <c r="N14" s="82" t="e">
        <f t="shared" si="6"/>
        <v>#N/A</v>
      </c>
      <c r="O14" s="79" t="e">
        <f t="shared" si="12"/>
        <v>#N/A</v>
      </c>
      <c r="P14" s="94"/>
    </row>
    <row r="15" spans="2:16" ht="60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2"/>
      <c r="O15" s="11"/>
      <c r="P15" s="94"/>
    </row>
    <row r="16" spans="2:16" ht="60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2"/>
      <c r="O16" s="11"/>
      <c r="P16" s="94"/>
    </row>
    <row r="18" spans="2:16" ht="26.4" customHeight="1">
      <c r="B18" s="3" t="s">
        <v>423</v>
      </c>
      <c r="C18" s="3"/>
      <c r="D18" s="3" t="s">
        <v>424</v>
      </c>
      <c r="E18" s="3"/>
      <c r="F18" s="3" t="s">
        <v>425</v>
      </c>
      <c r="G18" s="3"/>
      <c r="H18" s="3" t="s">
        <v>426</v>
      </c>
      <c r="I18" s="3"/>
      <c r="J18" s="3" t="s">
        <v>427</v>
      </c>
      <c r="K18" s="3"/>
      <c r="L18" s="3" t="s">
        <v>428</v>
      </c>
      <c r="M18" s="3"/>
      <c r="N18" s="3" t="s">
        <v>429</v>
      </c>
      <c r="P18" s="93" t="s">
        <v>430</v>
      </c>
    </row>
    <row r="19" spans="2:16" ht="102.6" customHeight="1">
      <c r="B19" s="83" t="e">
        <f t="shared" ref="B19:O22" si="13">B27</f>
        <v>#N/A</v>
      </c>
      <c r="C19" s="80" t="e">
        <f t="shared" si="13"/>
        <v>#N/A</v>
      </c>
      <c r="D19" s="83" t="e">
        <f t="shared" si="13"/>
        <v>#N/A</v>
      </c>
      <c r="E19" s="80" t="e">
        <f t="shared" si="13"/>
        <v>#N/A</v>
      </c>
      <c r="F19" s="83" t="e">
        <f t="shared" si="13"/>
        <v>#N/A</v>
      </c>
      <c r="G19" s="80" t="e">
        <f t="shared" si="13"/>
        <v>#N/A</v>
      </c>
      <c r="H19" s="83" t="e">
        <f t="shared" si="13"/>
        <v>#N/A</v>
      </c>
      <c r="I19" s="80" t="e">
        <f t="shared" si="13"/>
        <v>#N/A</v>
      </c>
      <c r="J19" s="83" t="e">
        <f t="shared" si="13"/>
        <v>#N/A</v>
      </c>
      <c r="K19" s="80" t="e">
        <f t="shared" si="13"/>
        <v>#N/A</v>
      </c>
      <c r="L19" s="83" t="e">
        <f t="shared" si="13"/>
        <v>#N/A</v>
      </c>
      <c r="M19" s="80" t="e">
        <f t="shared" si="13"/>
        <v>#N/A</v>
      </c>
      <c r="N19" s="83" t="e">
        <f t="shared" si="13"/>
        <v>#N/A</v>
      </c>
      <c r="O19" s="80" t="e">
        <f t="shared" si="13"/>
        <v>#N/A</v>
      </c>
      <c r="P19" s="93"/>
    </row>
    <row r="20" spans="2:16" ht="102.6" customHeight="1">
      <c r="B20" s="84" t="e">
        <f t="shared" si="13"/>
        <v>#N/A</v>
      </c>
      <c r="C20" s="81" t="e">
        <f t="shared" si="13"/>
        <v>#N/A</v>
      </c>
      <c r="D20" s="84" t="e">
        <f t="shared" si="13"/>
        <v>#N/A</v>
      </c>
      <c r="E20" s="81" t="e">
        <f t="shared" si="13"/>
        <v>#N/A</v>
      </c>
      <c r="F20" s="84" t="e">
        <f t="shared" si="13"/>
        <v>#N/A</v>
      </c>
      <c r="G20" s="81" t="e">
        <f t="shared" si="13"/>
        <v>#N/A</v>
      </c>
      <c r="H20" s="84" t="e">
        <f t="shared" si="13"/>
        <v>#N/A</v>
      </c>
      <c r="I20" s="81" t="e">
        <f t="shared" si="13"/>
        <v>#N/A</v>
      </c>
      <c r="J20" s="84" t="e">
        <f t="shared" si="13"/>
        <v>#N/A</v>
      </c>
      <c r="K20" s="81" t="e">
        <f t="shared" si="13"/>
        <v>#N/A</v>
      </c>
      <c r="L20" s="84" t="e">
        <f t="shared" si="13"/>
        <v>#N/A</v>
      </c>
      <c r="M20" s="81" t="e">
        <f t="shared" si="13"/>
        <v>#N/A</v>
      </c>
      <c r="N20" s="84" t="e">
        <f t="shared" si="13"/>
        <v>#N/A</v>
      </c>
      <c r="O20" s="81" t="e">
        <f t="shared" si="13"/>
        <v>#N/A</v>
      </c>
      <c r="P20" s="93"/>
    </row>
    <row r="21" spans="2:16" ht="102.6" customHeight="1">
      <c r="B21" s="84" t="e">
        <f t="shared" si="13"/>
        <v>#N/A</v>
      </c>
      <c r="C21" s="81" t="e">
        <f t="shared" si="13"/>
        <v>#N/A</v>
      </c>
      <c r="D21" s="84" t="e">
        <f t="shared" si="13"/>
        <v>#N/A</v>
      </c>
      <c r="E21" s="81" t="e">
        <f t="shared" si="13"/>
        <v>#N/A</v>
      </c>
      <c r="F21" s="84" t="e">
        <f t="shared" si="13"/>
        <v>#N/A</v>
      </c>
      <c r="G21" s="81" t="e">
        <f t="shared" si="13"/>
        <v>#N/A</v>
      </c>
      <c r="H21" s="84" t="e">
        <f t="shared" si="13"/>
        <v>#N/A</v>
      </c>
      <c r="I21" s="81" t="e">
        <f t="shared" si="13"/>
        <v>#N/A</v>
      </c>
      <c r="J21" s="84" t="e">
        <f t="shared" si="13"/>
        <v>#N/A</v>
      </c>
      <c r="K21" s="81" t="e">
        <f t="shared" si="13"/>
        <v>#N/A</v>
      </c>
      <c r="L21" s="84" t="e">
        <f t="shared" si="13"/>
        <v>#N/A</v>
      </c>
      <c r="M21" s="81" t="e">
        <f t="shared" si="13"/>
        <v>#N/A</v>
      </c>
      <c r="N21" s="84" t="e">
        <f t="shared" si="13"/>
        <v>#N/A</v>
      </c>
      <c r="O21" s="81" t="e">
        <f t="shared" si="13"/>
        <v>#N/A</v>
      </c>
      <c r="P21" s="94" t="s">
        <v>431</v>
      </c>
    </row>
    <row r="22" spans="2:16" ht="102.6" customHeight="1">
      <c r="B22" s="84" t="e">
        <f t="shared" si="13"/>
        <v>#N/A</v>
      </c>
      <c r="C22" s="81" t="e">
        <f t="shared" si="13"/>
        <v>#N/A</v>
      </c>
      <c r="D22" s="84" t="e">
        <f t="shared" si="13"/>
        <v>#N/A</v>
      </c>
      <c r="E22" s="81" t="e">
        <f t="shared" si="13"/>
        <v>#N/A</v>
      </c>
      <c r="F22" s="84" t="e">
        <f t="shared" si="13"/>
        <v>#N/A</v>
      </c>
      <c r="G22" s="81" t="e">
        <f t="shared" si="13"/>
        <v>#N/A</v>
      </c>
      <c r="H22" s="84" t="e">
        <f t="shared" si="13"/>
        <v>#N/A</v>
      </c>
      <c r="I22" s="81" t="e">
        <f t="shared" si="13"/>
        <v>#N/A</v>
      </c>
      <c r="J22" s="84" t="e">
        <f t="shared" si="13"/>
        <v>#N/A</v>
      </c>
      <c r="K22" s="81" t="e">
        <f t="shared" si="13"/>
        <v>#N/A</v>
      </c>
      <c r="L22" s="84" t="e">
        <f t="shared" si="13"/>
        <v>#N/A</v>
      </c>
      <c r="M22" s="81" t="e">
        <f t="shared" si="13"/>
        <v>#N/A</v>
      </c>
      <c r="N22" s="84" t="e">
        <f t="shared" si="13"/>
        <v>#N/A</v>
      </c>
      <c r="O22" s="81" t="e">
        <f t="shared" si="13"/>
        <v>#N/A</v>
      </c>
      <c r="P22" s="94"/>
    </row>
    <row r="23" spans="2:16" ht="60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2"/>
      <c r="O23" s="11"/>
      <c r="P23" s="94"/>
    </row>
    <row r="24" spans="2:16" ht="60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2"/>
      <c r="O24" s="11"/>
      <c r="P24" s="94"/>
    </row>
    <row r="26" spans="2:16" ht="26.4" hidden="1" customHeight="1">
      <c r="B26" s="3" t="s">
        <v>423</v>
      </c>
      <c r="C26" s="3"/>
      <c r="D26" s="3" t="s">
        <v>424</v>
      </c>
      <c r="E26" s="3"/>
      <c r="F26" s="3" t="s">
        <v>425</v>
      </c>
      <c r="G26" s="3"/>
      <c r="H26" s="3" t="s">
        <v>426</v>
      </c>
      <c r="I26" s="3"/>
      <c r="J26" s="3" t="s">
        <v>427</v>
      </c>
      <c r="K26" s="3"/>
      <c r="L26" s="3" t="s">
        <v>428</v>
      </c>
      <c r="M26" s="3"/>
      <c r="N26" s="3" t="s">
        <v>429</v>
      </c>
    </row>
    <row r="27" spans="2:16" ht="48" hidden="1" customHeight="1">
      <c r="B27" s="7" t="e">
        <f t="shared" ref="B27:O31" si="14">IF(B35=0,"",B35)</f>
        <v>#N/A</v>
      </c>
      <c r="C27" s="10" t="e">
        <f t="shared" si="14"/>
        <v>#N/A</v>
      </c>
      <c r="D27" s="7" t="e">
        <f t="shared" si="14"/>
        <v>#N/A</v>
      </c>
      <c r="E27" s="10" t="e">
        <f t="shared" si="14"/>
        <v>#N/A</v>
      </c>
      <c r="F27" s="7" t="e">
        <f t="shared" si="14"/>
        <v>#N/A</v>
      </c>
      <c r="G27" s="10" t="e">
        <f t="shared" si="14"/>
        <v>#N/A</v>
      </c>
      <c r="H27" s="7" t="e">
        <f t="shared" si="14"/>
        <v>#N/A</v>
      </c>
      <c r="I27" s="10" t="e">
        <f t="shared" si="14"/>
        <v>#N/A</v>
      </c>
      <c r="J27" s="7" t="e">
        <f t="shared" si="14"/>
        <v>#N/A</v>
      </c>
      <c r="K27" s="10" t="e">
        <f t="shared" si="14"/>
        <v>#N/A</v>
      </c>
      <c r="L27" s="7" t="e">
        <f t="shared" si="14"/>
        <v>#N/A</v>
      </c>
      <c r="M27" s="10" t="e">
        <f t="shared" si="14"/>
        <v>#N/A</v>
      </c>
      <c r="N27" s="7" t="e">
        <f t="shared" si="14"/>
        <v>#N/A</v>
      </c>
      <c r="O27" s="10" t="e">
        <f t="shared" si="14"/>
        <v>#N/A</v>
      </c>
    </row>
    <row r="28" spans="2:16" ht="48" hidden="1" customHeight="1">
      <c r="B28" s="7" t="e">
        <f t="shared" si="14"/>
        <v>#N/A</v>
      </c>
      <c r="C28" s="10" t="e">
        <f t="shared" si="14"/>
        <v>#N/A</v>
      </c>
      <c r="D28" s="7" t="e">
        <f t="shared" si="14"/>
        <v>#N/A</v>
      </c>
      <c r="E28" s="10" t="e">
        <f t="shared" si="14"/>
        <v>#N/A</v>
      </c>
      <c r="F28" s="7" t="e">
        <f t="shared" si="14"/>
        <v>#N/A</v>
      </c>
      <c r="G28" s="10" t="e">
        <f t="shared" si="14"/>
        <v>#N/A</v>
      </c>
      <c r="H28" s="7" t="e">
        <f t="shared" si="14"/>
        <v>#N/A</v>
      </c>
      <c r="I28" s="10" t="e">
        <f t="shared" si="14"/>
        <v>#N/A</v>
      </c>
      <c r="J28" s="7" t="e">
        <f t="shared" si="14"/>
        <v>#N/A</v>
      </c>
      <c r="K28" s="10" t="e">
        <f t="shared" si="14"/>
        <v>#N/A</v>
      </c>
      <c r="L28" s="7" t="e">
        <f t="shared" si="14"/>
        <v>#N/A</v>
      </c>
      <c r="M28" s="10" t="e">
        <f t="shared" si="14"/>
        <v>#N/A</v>
      </c>
      <c r="N28" s="7" t="e">
        <f t="shared" si="14"/>
        <v>#N/A</v>
      </c>
      <c r="O28" s="10" t="e">
        <f t="shared" si="14"/>
        <v>#N/A</v>
      </c>
    </row>
    <row r="29" spans="2:16" ht="48" hidden="1" customHeight="1">
      <c r="B29" s="7" t="e">
        <f t="shared" si="14"/>
        <v>#N/A</v>
      </c>
      <c r="C29" s="10" t="e">
        <f t="shared" si="14"/>
        <v>#N/A</v>
      </c>
      <c r="D29" s="7" t="e">
        <f t="shared" si="14"/>
        <v>#N/A</v>
      </c>
      <c r="E29" s="10" t="e">
        <f t="shared" si="14"/>
        <v>#N/A</v>
      </c>
      <c r="F29" s="7" t="e">
        <f t="shared" si="14"/>
        <v>#N/A</v>
      </c>
      <c r="G29" s="10" t="e">
        <f t="shared" si="14"/>
        <v>#N/A</v>
      </c>
      <c r="H29" s="7" t="e">
        <f t="shared" si="14"/>
        <v>#N/A</v>
      </c>
      <c r="I29" s="10" t="e">
        <f t="shared" si="14"/>
        <v>#N/A</v>
      </c>
      <c r="J29" s="7" t="e">
        <f t="shared" si="14"/>
        <v>#N/A</v>
      </c>
      <c r="K29" s="10" t="e">
        <f t="shared" si="14"/>
        <v>#N/A</v>
      </c>
      <c r="L29" s="7" t="e">
        <f t="shared" si="14"/>
        <v>#N/A</v>
      </c>
      <c r="M29" s="10" t="e">
        <f t="shared" si="14"/>
        <v>#N/A</v>
      </c>
      <c r="N29" s="7" t="e">
        <f t="shared" si="14"/>
        <v>#N/A</v>
      </c>
      <c r="O29" s="10" t="e">
        <f t="shared" si="14"/>
        <v>#N/A</v>
      </c>
    </row>
    <row r="30" spans="2:16" ht="48" hidden="1" customHeight="1">
      <c r="B30" s="7" t="e">
        <f>IF(B38=0,"",B38)</f>
        <v>#N/A</v>
      </c>
      <c r="C30" s="10" t="e">
        <f t="shared" si="14"/>
        <v>#N/A</v>
      </c>
      <c r="D30" s="7" t="e">
        <f>IF(D38=0,"",D38)</f>
        <v>#N/A</v>
      </c>
      <c r="E30" s="10" t="e">
        <f t="shared" si="14"/>
        <v>#N/A</v>
      </c>
      <c r="F30" s="7" t="e">
        <f>IF(F38=0,"",F38)</f>
        <v>#N/A</v>
      </c>
      <c r="G30" s="10" t="e">
        <f t="shared" si="14"/>
        <v>#N/A</v>
      </c>
      <c r="H30" s="7" t="e">
        <f>IF(H38=0,"",H38)</f>
        <v>#N/A</v>
      </c>
      <c r="I30" s="10" t="e">
        <f t="shared" si="14"/>
        <v>#N/A</v>
      </c>
      <c r="J30" s="7" t="e">
        <f>IF(J38=0,"",J38)</f>
        <v>#N/A</v>
      </c>
      <c r="K30" s="10" t="e">
        <f t="shared" si="14"/>
        <v>#N/A</v>
      </c>
      <c r="L30" s="7" t="e">
        <f>IF(L38=0,"",L38)</f>
        <v>#N/A</v>
      </c>
      <c r="M30" s="10" t="e">
        <f t="shared" si="14"/>
        <v>#N/A</v>
      </c>
      <c r="N30" s="7" t="e">
        <f>IF(N38=0,"",N38)</f>
        <v>#N/A</v>
      </c>
      <c r="O30" s="10" t="e">
        <f t="shared" si="14"/>
        <v>#N/A</v>
      </c>
    </row>
    <row r="31" spans="2:16" ht="48" hidden="1" customHeight="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O31" s="10" t="str">
        <f t="shared" si="14"/>
        <v/>
      </c>
    </row>
    <row r="32" spans="2:16" ht="48" hidden="1" customHeigh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5" hidden="1"/>
    <row r="34" spans="2:15" ht="26.4" hidden="1" customHeight="1">
      <c r="B34" s="3" t="s">
        <v>423</v>
      </c>
      <c r="C34" s="3"/>
      <c r="D34" s="3" t="s">
        <v>424</v>
      </c>
      <c r="E34" s="3"/>
      <c r="F34" s="3" t="s">
        <v>425</v>
      </c>
      <c r="G34" s="3"/>
      <c r="H34" s="3" t="s">
        <v>426</v>
      </c>
      <c r="I34" s="3"/>
      <c r="J34" s="3" t="s">
        <v>427</v>
      </c>
      <c r="K34" s="3"/>
      <c r="L34" s="3" t="s">
        <v>428</v>
      </c>
      <c r="M34" s="3"/>
      <c r="N34" s="3" t="s">
        <v>429</v>
      </c>
    </row>
    <row r="35" spans="2:15" ht="48" hidden="1" customHeight="1">
      <c r="B35" s="5" t="e">
        <f>VLOOKUP(7,問題選択２!$C$3:$I$111,3,FALSE)</f>
        <v>#N/A</v>
      </c>
      <c r="C35" s="8" t="e">
        <f>VLOOKUP(1007,問題選択２!$C$2:$I$111,3,FALSE)</f>
        <v>#N/A</v>
      </c>
      <c r="D35" s="5" t="e">
        <f>VLOOKUP(6,問題選択２!$C$3:$I$111,3,FALSE)</f>
        <v>#N/A</v>
      </c>
      <c r="E35" s="8" t="e">
        <f>VLOOKUP(1006,問題選択２!$C$2:$I$111,3,FALSE)</f>
        <v>#N/A</v>
      </c>
      <c r="F35" s="5" t="e">
        <f>VLOOKUP(5,問題選択２!$C$3:$I$111,3,FALSE)</f>
        <v>#N/A</v>
      </c>
      <c r="G35" s="8" t="e">
        <f>VLOOKUP(1005,問題選択２!$C$2:$I$111,3,FALSE)</f>
        <v>#N/A</v>
      </c>
      <c r="H35" s="5" t="e">
        <f>VLOOKUP(4,問題選択２!$C$3:$I$111,3,FALSE)</f>
        <v>#N/A</v>
      </c>
      <c r="I35" s="8" t="e">
        <f>VLOOKUP(1004,問題選択２!$C$2:$I$111,3,FALSE)</f>
        <v>#N/A</v>
      </c>
      <c r="J35" s="5" t="e">
        <f>VLOOKUP(3,問題選択２!$C$3:$I$111,3,FALSE)</f>
        <v>#N/A</v>
      </c>
      <c r="K35" s="8" t="e">
        <f>VLOOKUP(1003,問題選択２!$C$2:$I$111,3,FALSE)</f>
        <v>#N/A</v>
      </c>
      <c r="L35" s="5" t="e">
        <f>VLOOKUP(2,問題選択２!$C$3:$I$111,3,FALSE)</f>
        <v>#N/A</v>
      </c>
      <c r="M35" s="8" t="e">
        <f>VLOOKUP(1002,問題選択２!$C$2:$I$111,3,FALSE)</f>
        <v>#N/A</v>
      </c>
      <c r="N35" s="5" t="e">
        <f>VLOOKUP(1,問題選択２!$C$3:$I$111,3,FALSE)</f>
        <v>#N/A</v>
      </c>
      <c r="O35" s="8" t="e">
        <f>VLOOKUP(1001,問題選択２!$C$2:$I$111,3,FALSE)</f>
        <v>#N/A</v>
      </c>
    </row>
    <row r="36" spans="2:15" ht="48" hidden="1" customHeight="1">
      <c r="B36" s="6" t="e">
        <f>VLOOKUP(7,問題選択２!$C$3:$I$111,4,FALSE)</f>
        <v>#N/A</v>
      </c>
      <c r="C36" s="9" t="e">
        <f>VLOOKUP(1007,問題選択２!$C$2:$I$111,4,FALSE)</f>
        <v>#N/A</v>
      </c>
      <c r="D36" s="6" t="e">
        <f>VLOOKUP(6,問題選択２!$C$3:$I$111,4,FALSE)</f>
        <v>#N/A</v>
      </c>
      <c r="E36" s="9" t="e">
        <f>VLOOKUP(1006,問題選択２!$C$2:$I$111,4,FALSE)</f>
        <v>#N/A</v>
      </c>
      <c r="F36" s="6" t="e">
        <f>VLOOKUP(5,問題選択２!$C$3:$I$111,4,FALSE)</f>
        <v>#N/A</v>
      </c>
      <c r="G36" s="9" t="e">
        <f>VLOOKUP(1005,問題選択２!$C$2:$I$111,4,FALSE)</f>
        <v>#N/A</v>
      </c>
      <c r="H36" s="6" t="e">
        <f>VLOOKUP(4,問題選択２!$C$3:$I$111,4,FALSE)</f>
        <v>#N/A</v>
      </c>
      <c r="I36" s="9" t="e">
        <f>VLOOKUP(1004,問題選択２!$C$2:$I$111,4,FALSE)</f>
        <v>#N/A</v>
      </c>
      <c r="J36" s="6" t="e">
        <f>VLOOKUP(3,問題選択２!$C$3:$I$111,4,FALSE)</f>
        <v>#N/A</v>
      </c>
      <c r="K36" s="9" t="e">
        <f>VLOOKUP(1003,問題選択２!$C$2:$I$111,4,FALSE)</f>
        <v>#N/A</v>
      </c>
      <c r="L36" s="6" t="e">
        <f>VLOOKUP(2,問題選択２!$C$3:$I$111,4,FALSE)</f>
        <v>#N/A</v>
      </c>
      <c r="M36" s="9" t="e">
        <f>VLOOKUP(1002,問題選択２!$C$2:$I$111,4,FALSE)</f>
        <v>#N/A</v>
      </c>
      <c r="N36" s="6" t="e">
        <f>VLOOKUP(1,問題選択２!$C$3:$I$111,4,FALSE)</f>
        <v>#N/A</v>
      </c>
      <c r="O36" s="9" t="e">
        <f>VLOOKUP(1001,問題選択２!$C$2:$I$111,4,FALSE)</f>
        <v>#N/A</v>
      </c>
    </row>
    <row r="37" spans="2:15" ht="48" hidden="1" customHeight="1">
      <c r="B37" s="6" t="e">
        <f>VLOOKUP(7,問題選択２!$C$3:$I$111,5,FALSE)</f>
        <v>#N/A</v>
      </c>
      <c r="C37" s="9" t="e">
        <f>VLOOKUP(1007,問題選択２!$C$2:$I$111,5,FALSE)</f>
        <v>#N/A</v>
      </c>
      <c r="D37" s="6" t="e">
        <f>VLOOKUP(6,問題選択２!$C$3:$I$111,5,FALSE)</f>
        <v>#N/A</v>
      </c>
      <c r="E37" s="9" t="e">
        <f>VLOOKUP(1006,問題選択２!$C$2:$I$111,5,FALSE)</f>
        <v>#N/A</v>
      </c>
      <c r="F37" s="6" t="e">
        <f>VLOOKUP(5,問題選択２!$C$3:$I$111,5,FALSE)</f>
        <v>#N/A</v>
      </c>
      <c r="G37" s="9" t="e">
        <f>VLOOKUP(1005,問題選択２!$C$2:$I$111,5,FALSE)</f>
        <v>#N/A</v>
      </c>
      <c r="H37" s="6" t="e">
        <f>VLOOKUP(4,問題選択２!$C$3:$I$111,5,FALSE)</f>
        <v>#N/A</v>
      </c>
      <c r="I37" s="9" t="e">
        <f>VLOOKUP(1004,問題選択２!$C$2:$I$111,5,FALSE)</f>
        <v>#N/A</v>
      </c>
      <c r="J37" s="6" t="e">
        <f>VLOOKUP(3,問題選択２!$C$3:$I$111,5,FALSE)</f>
        <v>#N/A</v>
      </c>
      <c r="K37" s="9" t="e">
        <f>VLOOKUP(1003,問題選択２!$C$2:$I$111,5,FALSE)</f>
        <v>#N/A</v>
      </c>
      <c r="L37" s="6" t="e">
        <f>VLOOKUP(2,問題選択２!$C$3:$I$111,5,FALSE)</f>
        <v>#N/A</v>
      </c>
      <c r="M37" s="9" t="e">
        <f>VLOOKUP(1002,問題選択２!$C$2:$I$111,5,FALSE)</f>
        <v>#N/A</v>
      </c>
      <c r="N37" s="6" t="e">
        <f>VLOOKUP(1,問題選択２!$C$3:$I$111,5,FALSE)</f>
        <v>#N/A</v>
      </c>
      <c r="O37" s="9" t="e">
        <f>VLOOKUP(1001,問題選択２!$C$2:$I$111,5,FALSE)</f>
        <v>#N/A</v>
      </c>
    </row>
    <row r="38" spans="2:15" ht="48" hidden="1" customHeight="1">
      <c r="B38" s="6" t="e">
        <f>VLOOKUP(7,問題選択２!$C$3:$I$111,6,FALSE)</f>
        <v>#N/A</v>
      </c>
      <c r="C38" s="9" t="e">
        <f>VLOOKUP(1007,問題選択２!$C$2:$I$111,6,FALSE)</f>
        <v>#N/A</v>
      </c>
      <c r="D38" s="6" t="e">
        <f>VLOOKUP(6,問題選択２!$C$3:$I$111,6,FALSE)</f>
        <v>#N/A</v>
      </c>
      <c r="E38" s="9" t="e">
        <f>VLOOKUP(1006,問題選択２!$C$2:$I$111,6,FALSE)</f>
        <v>#N/A</v>
      </c>
      <c r="F38" s="6" t="e">
        <f>VLOOKUP(5,問題選択２!$C$3:$I$111,6,FALSE)</f>
        <v>#N/A</v>
      </c>
      <c r="G38" s="9" t="e">
        <f>VLOOKUP(1005,問題選択２!$C$2:$I$111,6,FALSE)</f>
        <v>#N/A</v>
      </c>
      <c r="H38" s="6" t="e">
        <f>VLOOKUP(4,問題選択２!$C$3:$I$111,6,FALSE)</f>
        <v>#N/A</v>
      </c>
      <c r="I38" s="9" t="e">
        <f>VLOOKUP(1004,問題選択２!$C$2:$I$111,6,FALSE)</f>
        <v>#N/A</v>
      </c>
      <c r="J38" s="6" t="e">
        <f>VLOOKUP(3,問題選択２!$C$3:$I$111,6,FALSE)</f>
        <v>#N/A</v>
      </c>
      <c r="K38" s="9" t="e">
        <f>VLOOKUP(1003,問題選択２!$C$2:$I$111,6,FALSE)</f>
        <v>#N/A</v>
      </c>
      <c r="L38" s="6" t="e">
        <f>VLOOKUP(2,問題選択２!$C$3:$I$111,6,FALSE)</f>
        <v>#N/A</v>
      </c>
      <c r="M38" s="9" t="e">
        <f>VLOOKUP(1002,問題選択２!$C$2:$I$111,6,FALSE)</f>
        <v>#N/A</v>
      </c>
      <c r="N38" s="6" t="e">
        <f>VLOOKUP(1,問題選択２!$C$3:$I$111,6,FALSE)</f>
        <v>#N/A</v>
      </c>
      <c r="O38" s="9" t="e">
        <f>VLOOKUP(1001,問題選択２!$C$2:$I$111,6,FALSE)</f>
        <v>#N/A</v>
      </c>
    </row>
    <row r="39" spans="2:15" ht="48" hidden="1" customHeight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</sheetData>
  <sheetProtection sheet="1" objects="1" scenarios="1" selectLockedCells="1" selectUnlockedCells="1"/>
  <mergeCells count="6">
    <mergeCell ref="P21:P24"/>
    <mergeCell ref="P2:P4"/>
    <mergeCell ref="P5:P8"/>
    <mergeCell ref="P10:P12"/>
    <mergeCell ref="P13:P16"/>
    <mergeCell ref="P18:P20"/>
  </mergeCells>
  <phoneticPr fontId="1"/>
  <conditionalFormatting sqref="N19">
    <cfRule type="expression" dxfId="432" priority="141">
      <formula>LEN(O19)&gt;0</formula>
    </cfRule>
    <cfRule type="expression" dxfId="431" priority="61">
      <formula>ISERROR(N19)</formula>
    </cfRule>
  </conditionalFormatting>
  <conditionalFormatting sqref="N20:N22">
    <cfRule type="expression" dxfId="430" priority="140">
      <formula>LEN(O20)&gt;0</formula>
    </cfRule>
  </conditionalFormatting>
  <conditionalFormatting sqref="O3">
    <cfRule type="expression" dxfId="429" priority="127">
      <formula>ISERROR(O3)</formula>
    </cfRule>
  </conditionalFormatting>
  <conditionalFormatting sqref="M3">
    <cfRule type="expression" dxfId="428" priority="126">
      <formula>ISERROR(M3)</formula>
    </cfRule>
  </conditionalFormatting>
  <conditionalFormatting sqref="K3">
    <cfRule type="expression" dxfId="427" priority="125">
      <formula>ISERROR(K3)</formula>
    </cfRule>
  </conditionalFormatting>
  <conditionalFormatting sqref="I3">
    <cfRule type="expression" dxfId="426" priority="124">
      <formula>ISERROR(I3)</formula>
    </cfRule>
  </conditionalFormatting>
  <conditionalFormatting sqref="G3">
    <cfRule type="expression" dxfId="425" priority="123">
      <formula>ISERROR(G3)</formula>
    </cfRule>
  </conditionalFormatting>
  <conditionalFormatting sqref="E3">
    <cfRule type="expression" dxfId="424" priority="122">
      <formula>ISERROR(E3)</formula>
    </cfRule>
  </conditionalFormatting>
  <conditionalFormatting sqref="C3">
    <cfRule type="expression" dxfId="423" priority="121">
      <formula>ISERROR(C3)</formula>
    </cfRule>
  </conditionalFormatting>
  <conditionalFormatting sqref="N3">
    <cfRule type="expression" dxfId="414" priority="112">
      <formula>ISERROR(N3)</formula>
    </cfRule>
  </conditionalFormatting>
  <conditionalFormatting sqref="L3">
    <cfRule type="expression" dxfId="413" priority="111">
      <formula>ISERROR(L3)</formula>
    </cfRule>
  </conditionalFormatting>
  <conditionalFormatting sqref="J3">
    <cfRule type="expression" dxfId="412" priority="110">
      <formula>ISERROR(J3)</formula>
    </cfRule>
  </conditionalFormatting>
  <conditionalFormatting sqref="H3">
    <cfRule type="expression" dxfId="411" priority="109">
      <formula>ISERROR(H3)</formula>
    </cfRule>
  </conditionalFormatting>
  <conditionalFormatting sqref="F3">
    <cfRule type="expression" dxfId="410" priority="108">
      <formula>ISERROR(F3)</formula>
    </cfRule>
  </conditionalFormatting>
  <conditionalFormatting sqref="D3">
    <cfRule type="expression" dxfId="409" priority="107">
      <formula>ISERROR(D3)</formula>
    </cfRule>
  </conditionalFormatting>
  <conditionalFormatting sqref="B3">
    <cfRule type="expression" dxfId="408" priority="106">
      <formula>ISERROR(B3)</formula>
    </cfRule>
  </conditionalFormatting>
  <conditionalFormatting sqref="N4:N6">
    <cfRule type="expression" dxfId="407" priority="105">
      <formula>ISERROR(N4)</formula>
    </cfRule>
  </conditionalFormatting>
  <conditionalFormatting sqref="L4:L6">
    <cfRule type="expression" dxfId="406" priority="104">
      <formula>ISERROR(L4)</formula>
    </cfRule>
  </conditionalFormatting>
  <conditionalFormatting sqref="J4:J6">
    <cfRule type="expression" dxfId="405" priority="103">
      <formula>ISERROR(J4)</formula>
    </cfRule>
  </conditionalFormatting>
  <conditionalFormatting sqref="H4:H6">
    <cfRule type="expression" dxfId="404" priority="102">
      <formula>ISERROR(H4)</formula>
    </cfRule>
  </conditionalFormatting>
  <conditionalFormatting sqref="F4:F6">
    <cfRule type="expression" dxfId="403" priority="101">
      <formula>ISERROR(F4)</formula>
    </cfRule>
  </conditionalFormatting>
  <conditionalFormatting sqref="D4:D6">
    <cfRule type="expression" dxfId="402" priority="100">
      <formula>ISERROR(D4)</formula>
    </cfRule>
  </conditionalFormatting>
  <conditionalFormatting sqref="B4:B6">
    <cfRule type="expression" dxfId="401" priority="99">
      <formula>ISERROR(B4)</formula>
    </cfRule>
  </conditionalFormatting>
  <conditionalFormatting sqref="O11">
    <cfRule type="expression" dxfId="400" priority="98">
      <formula>ISERROR(O11)</formula>
    </cfRule>
  </conditionalFormatting>
  <conditionalFormatting sqref="M11">
    <cfRule type="expression" dxfId="399" priority="97">
      <formula>ISERROR(M11)</formula>
    </cfRule>
  </conditionalFormatting>
  <conditionalFormatting sqref="K11">
    <cfRule type="expression" dxfId="398" priority="96">
      <formula>ISERROR(K11)</formula>
    </cfRule>
  </conditionalFormatting>
  <conditionalFormatting sqref="I11">
    <cfRule type="expression" dxfId="397" priority="95">
      <formula>ISERROR(I11)</formula>
    </cfRule>
  </conditionalFormatting>
  <conditionalFormatting sqref="G11">
    <cfRule type="expression" dxfId="396" priority="94">
      <formula>ISERROR(G11)</formula>
    </cfRule>
  </conditionalFormatting>
  <conditionalFormatting sqref="E11">
    <cfRule type="expression" dxfId="395" priority="93">
      <formula>ISERROR(E11)</formula>
    </cfRule>
  </conditionalFormatting>
  <conditionalFormatting sqref="C11">
    <cfRule type="expression" dxfId="394" priority="92">
      <formula>ISERROR(C11)</formula>
    </cfRule>
  </conditionalFormatting>
  <conditionalFormatting sqref="N11">
    <cfRule type="expression" dxfId="393" priority="91">
      <formula>ISERROR(N11)</formula>
    </cfRule>
  </conditionalFormatting>
  <conditionalFormatting sqref="L11">
    <cfRule type="expression" dxfId="392" priority="90">
      <formula>ISERROR(L11)</formula>
    </cfRule>
  </conditionalFormatting>
  <conditionalFormatting sqref="J11">
    <cfRule type="expression" dxfId="391" priority="89">
      <formula>ISERROR(J11)</formula>
    </cfRule>
  </conditionalFormatting>
  <conditionalFormatting sqref="H11">
    <cfRule type="expression" dxfId="390" priority="88">
      <formula>ISERROR(H11)</formula>
    </cfRule>
  </conditionalFormatting>
  <conditionalFormatting sqref="F11">
    <cfRule type="expression" dxfId="389" priority="87">
      <formula>ISERROR(F11)</formula>
    </cfRule>
  </conditionalFormatting>
  <conditionalFormatting sqref="D11">
    <cfRule type="expression" dxfId="388" priority="86">
      <formula>ISERROR(D11)</formula>
    </cfRule>
  </conditionalFormatting>
  <conditionalFormatting sqref="B11">
    <cfRule type="expression" dxfId="387" priority="85">
      <formula>ISERROR(B11)</formula>
    </cfRule>
  </conditionalFormatting>
  <conditionalFormatting sqref="O12">
    <cfRule type="expression" dxfId="386" priority="84">
      <formula>ISERROR(O12)</formula>
    </cfRule>
  </conditionalFormatting>
  <conditionalFormatting sqref="O13:O14">
    <cfRule type="expression" dxfId="385" priority="83">
      <formula>ISERROR(O13)</formula>
    </cfRule>
  </conditionalFormatting>
  <conditionalFormatting sqref="M12:M14">
    <cfRule type="expression" dxfId="384" priority="82">
      <formula>ISERROR(M12)</formula>
    </cfRule>
  </conditionalFormatting>
  <conditionalFormatting sqref="K12:K14">
    <cfRule type="expression" dxfId="383" priority="81">
      <formula>ISERROR(K12)</formula>
    </cfRule>
  </conditionalFormatting>
  <conditionalFormatting sqref="I12:I14">
    <cfRule type="expression" dxfId="382" priority="80">
      <formula>ISERROR(I12)</formula>
    </cfRule>
  </conditionalFormatting>
  <conditionalFormatting sqref="G12:G14">
    <cfRule type="expression" dxfId="381" priority="79">
      <formula>ISERROR(G12)</formula>
    </cfRule>
  </conditionalFormatting>
  <conditionalFormatting sqref="E12:E14">
    <cfRule type="expression" dxfId="380" priority="78">
      <formula>ISERROR(E12)</formula>
    </cfRule>
  </conditionalFormatting>
  <conditionalFormatting sqref="C12:C14">
    <cfRule type="expression" dxfId="379" priority="77">
      <formula>ISERROR(C12)</formula>
    </cfRule>
  </conditionalFormatting>
  <conditionalFormatting sqref="N12">
    <cfRule type="expression" dxfId="378" priority="76">
      <formula>ISERROR(N12)</formula>
    </cfRule>
  </conditionalFormatting>
  <conditionalFormatting sqref="N13:N14">
    <cfRule type="expression" dxfId="377" priority="75">
      <formula>ISERROR(N13)</formula>
    </cfRule>
  </conditionalFormatting>
  <conditionalFormatting sqref="L12:L14">
    <cfRule type="expression" dxfId="376" priority="74">
      <formula>ISERROR(L12)</formula>
    </cfRule>
  </conditionalFormatting>
  <conditionalFormatting sqref="J12:J14">
    <cfRule type="expression" dxfId="375" priority="73">
      <formula>ISERROR(J12)</formula>
    </cfRule>
  </conditionalFormatting>
  <conditionalFormatting sqref="H12:H14">
    <cfRule type="expression" dxfId="374" priority="72">
      <formula>ISERROR(H12)</formula>
    </cfRule>
  </conditionalFormatting>
  <conditionalFormatting sqref="F12:F14">
    <cfRule type="expression" dxfId="373" priority="71">
      <formula>ISERROR(F12)</formula>
    </cfRule>
  </conditionalFormatting>
  <conditionalFormatting sqref="D12:D14">
    <cfRule type="expression" dxfId="372" priority="70">
      <formula>ISERROR(D12)</formula>
    </cfRule>
  </conditionalFormatting>
  <conditionalFormatting sqref="B12:B14">
    <cfRule type="expression" dxfId="371" priority="69">
      <formula>ISERROR(B12)</formula>
    </cfRule>
  </conditionalFormatting>
  <conditionalFormatting sqref="O19">
    <cfRule type="expression" dxfId="370" priority="68">
      <formula>ISERROR(O19)</formula>
    </cfRule>
  </conditionalFormatting>
  <conditionalFormatting sqref="M19">
    <cfRule type="expression" dxfId="369" priority="67">
      <formula>ISERROR(M19)</formula>
    </cfRule>
  </conditionalFormatting>
  <conditionalFormatting sqref="K19">
    <cfRule type="expression" dxfId="368" priority="66">
      <formula>ISERROR(K19)</formula>
    </cfRule>
  </conditionalFormatting>
  <conditionalFormatting sqref="I19">
    <cfRule type="expression" dxfId="367" priority="65">
      <formula>ISERROR(I19)</formula>
    </cfRule>
  </conditionalFormatting>
  <conditionalFormatting sqref="G19">
    <cfRule type="expression" dxfId="366" priority="64">
      <formula>ISERROR(G19)</formula>
    </cfRule>
  </conditionalFormatting>
  <conditionalFormatting sqref="E19">
    <cfRule type="expression" dxfId="365" priority="63">
      <formula>ISERROR(E19)</formula>
    </cfRule>
  </conditionalFormatting>
  <conditionalFormatting sqref="C19">
    <cfRule type="expression" dxfId="364" priority="62">
      <formula>ISERROR(C19)</formula>
    </cfRule>
  </conditionalFormatting>
  <conditionalFormatting sqref="L19">
    <cfRule type="expression" dxfId="363" priority="59">
      <formula>ISERROR(L19)</formula>
    </cfRule>
    <cfRule type="expression" dxfId="362" priority="60">
      <formula>LEN(M19)&gt;0</formula>
    </cfRule>
  </conditionalFormatting>
  <conditionalFormatting sqref="J19">
    <cfRule type="expression" dxfId="361" priority="57">
      <formula>ISERROR(J19)</formula>
    </cfRule>
    <cfRule type="expression" dxfId="360" priority="58">
      <formula>LEN(K19)&gt;0</formula>
    </cfRule>
  </conditionalFormatting>
  <conditionalFormatting sqref="H19">
    <cfRule type="expression" dxfId="359" priority="55">
      <formula>ISERROR(H19)</formula>
    </cfRule>
    <cfRule type="expression" dxfId="358" priority="56">
      <formula>LEN(I19)&gt;0</formula>
    </cfRule>
  </conditionalFormatting>
  <conditionalFormatting sqref="F19">
    <cfRule type="expression" dxfId="357" priority="53">
      <formula>ISERROR(F19)</formula>
    </cfRule>
    <cfRule type="expression" dxfId="356" priority="54">
      <formula>LEN(G19)&gt;0</formula>
    </cfRule>
  </conditionalFormatting>
  <conditionalFormatting sqref="D19">
    <cfRule type="expression" dxfId="355" priority="51">
      <formula>ISERROR(D19)</formula>
    </cfRule>
    <cfRule type="expression" dxfId="354" priority="52">
      <formula>LEN(E19)&gt;0</formula>
    </cfRule>
  </conditionalFormatting>
  <conditionalFormatting sqref="B19">
    <cfRule type="expression" dxfId="353" priority="49">
      <formula>ISERROR(B19)</formula>
    </cfRule>
    <cfRule type="expression" dxfId="352" priority="50">
      <formula>LEN(C19)&gt;0</formula>
    </cfRule>
  </conditionalFormatting>
  <conditionalFormatting sqref="O20">
    <cfRule type="expression" dxfId="351" priority="48">
      <formula>ISERROR(O20)</formula>
    </cfRule>
  </conditionalFormatting>
  <conditionalFormatting sqref="O21:O22">
    <cfRule type="expression" dxfId="350" priority="47">
      <formula>ISERROR(O21)</formula>
    </cfRule>
  </conditionalFormatting>
  <conditionalFormatting sqref="M20:M22">
    <cfRule type="expression" dxfId="349" priority="46">
      <formula>ISERROR(M20)</formula>
    </cfRule>
  </conditionalFormatting>
  <conditionalFormatting sqref="K20:K22">
    <cfRule type="expression" dxfId="348" priority="45">
      <formula>ISERROR(K20)</formula>
    </cfRule>
  </conditionalFormatting>
  <conditionalFormatting sqref="I20:I22">
    <cfRule type="expression" dxfId="347" priority="44">
      <formula>ISERROR(I20)</formula>
    </cfRule>
  </conditionalFormatting>
  <conditionalFormatting sqref="G20:G22">
    <cfRule type="expression" dxfId="346" priority="43">
      <formula>ISERROR(G20)</formula>
    </cfRule>
  </conditionalFormatting>
  <conditionalFormatting sqref="E20:E22">
    <cfRule type="expression" dxfId="345" priority="42">
      <formula>ISERROR(E20)</formula>
    </cfRule>
  </conditionalFormatting>
  <conditionalFormatting sqref="C20:C22">
    <cfRule type="expression" dxfId="344" priority="41">
      <formula>ISERROR(C20)</formula>
    </cfRule>
  </conditionalFormatting>
  <conditionalFormatting sqref="N20">
    <cfRule type="expression" dxfId="343" priority="40">
      <formula>ISERROR(N20)</formula>
    </cfRule>
  </conditionalFormatting>
  <conditionalFormatting sqref="N21:N22">
    <cfRule type="expression" dxfId="342" priority="39">
      <formula>ISERROR(N21)</formula>
    </cfRule>
  </conditionalFormatting>
  <conditionalFormatting sqref="L20:L22">
    <cfRule type="expression" dxfId="341" priority="38">
      <formula>LEN(M20)&gt;0</formula>
    </cfRule>
  </conditionalFormatting>
  <conditionalFormatting sqref="L20:L22">
    <cfRule type="expression" dxfId="340" priority="37">
      <formula>ISERROR(L20)</formula>
    </cfRule>
  </conditionalFormatting>
  <conditionalFormatting sqref="J20:J22">
    <cfRule type="expression" dxfId="339" priority="36">
      <formula>LEN(K20)&gt;0</formula>
    </cfRule>
  </conditionalFormatting>
  <conditionalFormatting sqref="J20:J22">
    <cfRule type="expression" dxfId="338" priority="35">
      <formula>ISERROR(J20)</formula>
    </cfRule>
  </conditionalFormatting>
  <conditionalFormatting sqref="H20:H22">
    <cfRule type="expression" dxfId="337" priority="34">
      <formula>LEN(I20)&gt;0</formula>
    </cfRule>
  </conditionalFormatting>
  <conditionalFormatting sqref="H20:H22">
    <cfRule type="expression" dxfId="336" priority="33">
      <formula>ISERROR(H20)</formula>
    </cfRule>
  </conditionalFormatting>
  <conditionalFormatting sqref="F20:F22">
    <cfRule type="expression" dxfId="335" priority="32">
      <formula>LEN(G20)&gt;0</formula>
    </cfRule>
  </conditionalFormatting>
  <conditionalFormatting sqref="F20:F22">
    <cfRule type="expression" dxfId="334" priority="31">
      <formula>ISERROR(F20)</formula>
    </cfRule>
  </conditionalFormatting>
  <conditionalFormatting sqref="D20:D22">
    <cfRule type="expression" dxfId="333" priority="30">
      <formula>LEN(E20)&gt;0</formula>
    </cfRule>
  </conditionalFormatting>
  <conditionalFormatting sqref="D20:D22">
    <cfRule type="expression" dxfId="332" priority="29">
      <formula>ISERROR(D20)</formula>
    </cfRule>
  </conditionalFormatting>
  <conditionalFormatting sqref="B20:B22">
    <cfRule type="expression" dxfId="331" priority="28">
      <formula>LEN(C20)&gt;0</formula>
    </cfRule>
  </conditionalFormatting>
  <conditionalFormatting sqref="B20:B22">
    <cfRule type="expression" dxfId="330" priority="27">
      <formula>ISERROR(B20)</formula>
    </cfRule>
  </conditionalFormatting>
  <conditionalFormatting sqref="O4">
    <cfRule type="expression" dxfId="95" priority="26">
      <formula>ISERROR(O4)</formula>
    </cfRule>
  </conditionalFormatting>
  <conditionalFormatting sqref="O5:O6">
    <cfRule type="expression" dxfId="94" priority="25">
      <formula>ISERROR(O5)</formula>
    </cfRule>
  </conditionalFormatting>
  <conditionalFormatting sqref="M4">
    <cfRule type="expression" dxfId="81" priority="12">
      <formula>ISERROR(M4)</formula>
    </cfRule>
  </conditionalFormatting>
  <conditionalFormatting sqref="M5:M6">
    <cfRule type="expression" dxfId="80" priority="11">
      <formula>ISERROR(M5)</formula>
    </cfRule>
  </conditionalFormatting>
  <conditionalFormatting sqref="K4">
    <cfRule type="expression" dxfId="79" priority="10">
      <formula>ISERROR(K4)</formula>
    </cfRule>
  </conditionalFormatting>
  <conditionalFormatting sqref="K5:K6">
    <cfRule type="expression" dxfId="78" priority="9">
      <formula>ISERROR(K5)</formula>
    </cfRule>
  </conditionalFormatting>
  <conditionalFormatting sqref="I4">
    <cfRule type="expression" dxfId="77" priority="8">
      <formula>ISERROR(I4)</formula>
    </cfRule>
  </conditionalFormatting>
  <conditionalFormatting sqref="I5:I6">
    <cfRule type="expression" dxfId="76" priority="7">
      <formula>ISERROR(I5)</formula>
    </cfRule>
  </conditionalFormatting>
  <conditionalFormatting sqref="G4">
    <cfRule type="expression" dxfId="75" priority="6">
      <formula>ISERROR(G4)</formula>
    </cfRule>
  </conditionalFormatting>
  <conditionalFormatting sqref="G5:G6">
    <cfRule type="expression" dxfId="74" priority="5">
      <formula>ISERROR(G5)</formula>
    </cfRule>
  </conditionalFormatting>
  <conditionalFormatting sqref="E4">
    <cfRule type="expression" dxfId="73" priority="4">
      <formula>ISERROR(E4)</formula>
    </cfRule>
  </conditionalFormatting>
  <conditionalFormatting sqref="E5:E6">
    <cfRule type="expression" dxfId="72" priority="3">
      <formula>ISERROR(E5)</formula>
    </cfRule>
  </conditionalFormatting>
  <conditionalFormatting sqref="C4">
    <cfRule type="expression" dxfId="71" priority="2">
      <formula>ISERROR(C4)</formula>
    </cfRule>
  </conditionalFormatting>
  <conditionalFormatting sqref="C5:C6">
    <cfRule type="expression" dxfId="70" priority="1">
      <formula>ISERROR(C5)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P39"/>
  <sheetViews>
    <sheetView view="pageBreakPreview" zoomScale="60" zoomScaleNormal="60" workbookViewId="0">
      <selection activeCell="C4" sqref="C4:C6"/>
    </sheetView>
  </sheetViews>
  <sheetFormatPr defaultRowHeight="13.2"/>
  <cols>
    <col min="1" max="1" width="1.6640625" customWidth="1"/>
    <col min="2" max="2" width="12.88671875" customWidth="1"/>
    <col min="3" max="3" width="6.109375" customWidth="1"/>
    <col min="4" max="4" width="12.88671875" customWidth="1"/>
    <col min="5" max="5" width="6.109375" customWidth="1"/>
    <col min="6" max="6" width="12.88671875" customWidth="1"/>
    <col min="7" max="7" width="6.109375" customWidth="1"/>
    <col min="8" max="8" width="12.88671875" customWidth="1"/>
    <col min="9" max="9" width="6.109375" customWidth="1"/>
    <col min="10" max="10" width="12.88671875" customWidth="1"/>
    <col min="11" max="11" width="6.109375" customWidth="1"/>
    <col min="12" max="12" width="12.88671875" customWidth="1"/>
    <col min="13" max="13" width="6.109375" customWidth="1"/>
    <col min="14" max="14" width="12.88671875" customWidth="1"/>
    <col min="15" max="15" width="6.109375" customWidth="1"/>
  </cols>
  <sheetData>
    <row r="1" spans="2:16" ht="5.4" customHeight="1"/>
    <row r="2" spans="2:16" ht="26.4" customHeight="1">
      <c r="B2" s="3" t="s">
        <v>411</v>
      </c>
      <c r="C2" s="3"/>
      <c r="D2" s="3" t="s">
        <v>412</v>
      </c>
      <c r="E2" s="3"/>
      <c r="F2" s="3" t="s">
        <v>413</v>
      </c>
      <c r="G2" s="3"/>
      <c r="H2" s="3" t="s">
        <v>29</v>
      </c>
      <c r="I2" s="3"/>
      <c r="J2" s="3" t="s">
        <v>414</v>
      </c>
      <c r="K2" s="3"/>
      <c r="L2" s="3" t="s">
        <v>415</v>
      </c>
      <c r="M2" s="3"/>
      <c r="N2" s="78" t="s">
        <v>26</v>
      </c>
      <c r="P2" s="93" t="s">
        <v>432</v>
      </c>
    </row>
    <row r="3" spans="2:16" ht="117" customHeight="1">
      <c r="B3" s="85" t="str">
        <f ca="1">IF(C3="",B27,"□")</f>
        <v>□</v>
      </c>
      <c r="C3" s="80" t="str">
        <f ca="1">C27</f>
        <v>てん</v>
      </c>
      <c r="D3" s="85" t="str">
        <f ca="1">IF(E3="",D27,"□")</f>
        <v>□</v>
      </c>
      <c r="E3" s="80" t="str">
        <f ca="1">E27</f>
        <v>くち</v>
      </c>
      <c r="F3" s="85" t="str">
        <f ca="1">IF(G3="",F27,"□")</f>
        <v>□</v>
      </c>
      <c r="G3" s="80" t="str">
        <f ca="1">G27</f>
        <v>くるま</v>
      </c>
      <c r="H3" s="85" t="str">
        <f ca="1">IF(I3="",H27,"□")</f>
        <v>ねつ</v>
      </c>
      <c r="I3" s="80" t="str">
        <f ca="1">I27</f>
        <v/>
      </c>
      <c r="J3" s="85" t="str">
        <f ca="1">IF(K3="",J27,"□")</f>
        <v>□</v>
      </c>
      <c r="K3" s="80" t="str">
        <f ca="1">K27</f>
        <v>おと</v>
      </c>
      <c r="L3" s="85" t="str">
        <f ca="1">IF(M3="",L27,"□")</f>
        <v>□</v>
      </c>
      <c r="M3" s="80" t="str">
        <f ca="1">M27</f>
        <v>かわ</v>
      </c>
      <c r="N3" s="85" t="str">
        <f ca="1">IF(O3="",N27,"□")</f>
        <v>□</v>
      </c>
      <c r="O3" s="80" t="str">
        <f ca="1">O27</f>
        <v>いぬ</v>
      </c>
      <c r="P3" s="93"/>
    </row>
    <row r="4" spans="2:16" ht="117" customHeight="1">
      <c r="B4" s="86" t="str">
        <f ca="1">IF(C4="",B28,"□")</f>
        <v>□</v>
      </c>
      <c r="C4" s="116" t="str">
        <f t="shared" ref="C4:C6" ca="1" si="0">C28</f>
        <v>き</v>
      </c>
      <c r="D4" s="86" t="str">
        <f ca="1">IF(E4="",D28,"□")</f>
        <v>に　</v>
      </c>
      <c r="E4" s="116" t="str">
        <f t="shared" ref="E4:G6" ca="1" si="1">E28</f>
        <v/>
      </c>
      <c r="F4" s="86" t="str">
        <f ca="1">IF(G4="",F28,"□")</f>
        <v>が　</v>
      </c>
      <c r="G4" s="116" t="str">
        <f t="shared" ca="1" si="1"/>
        <v/>
      </c>
      <c r="H4" s="86" t="str">
        <f ca="1">IF(I4="",H28,"□")</f>
        <v>が　</v>
      </c>
      <c r="I4" s="116" t="str">
        <f t="shared" ref="I4:I6" ca="1" si="2">I28</f>
        <v/>
      </c>
      <c r="J4" s="86" t="str">
        <f ca="1">IF(K4="",J28,"□")</f>
        <v>を　</v>
      </c>
      <c r="K4" s="116" t="str">
        <f t="shared" ref="K4:K6" ca="1" si="3">K28</f>
        <v/>
      </c>
      <c r="L4" s="86" t="str">
        <f ca="1">IF(M4="",L28,"□")</f>
        <v>□</v>
      </c>
      <c r="M4" s="116" t="str">
        <f ca="1">M28</f>
        <v>しも</v>
      </c>
      <c r="N4" s="86" t="str">
        <f ca="1">IF(O4="",N28,"□")</f>
        <v>の　</v>
      </c>
      <c r="O4" s="116" t="str">
        <f ca="1">O28</f>
        <v/>
      </c>
      <c r="P4" s="93"/>
    </row>
    <row r="5" spans="2:16" ht="117" customHeight="1">
      <c r="B5" s="86" t="str">
        <f ca="1">IF(C5="",B29,"□")</f>
        <v>が　</v>
      </c>
      <c r="C5" s="116" t="str">
        <f t="shared" ca="1" si="0"/>
        <v/>
      </c>
      <c r="D5" s="86" t="str">
        <f ca="1">IF(E5="",D29,"□")</f>
        <v>□</v>
      </c>
      <c r="E5" s="116" t="str">
        <f t="shared" ca="1" si="1"/>
        <v>い</v>
      </c>
      <c r="F5" s="86" t="str">
        <f ca="1">IF(G5="",F29,"□")</f>
        <v>はしる</v>
      </c>
      <c r="G5" s="116" t="str">
        <f t="shared" ca="1" si="1"/>
        <v/>
      </c>
      <c r="H5" s="86" t="str">
        <f ca="1">IF(I5="",H29,"□")</f>
        <v>□</v>
      </c>
      <c r="I5" s="116" t="str">
        <f t="shared" ca="1" si="2"/>
        <v>さ</v>
      </c>
      <c r="J5" s="86" t="str">
        <f ca="1">IF(K5="",J29,"□")</f>
        <v>□</v>
      </c>
      <c r="K5" s="116" t="str">
        <f t="shared" ca="1" si="3"/>
        <v>だ</v>
      </c>
      <c r="L5" s="86" t="str">
        <f ca="1">IF(M5="",L29,"□")</f>
        <v>へ　</v>
      </c>
      <c r="M5" s="116" t="str">
        <f ca="1">M29</f>
        <v/>
      </c>
      <c r="N5" s="86" t="str">
        <f ca="1">IF(O5="",N29,"□")</f>
        <v>□</v>
      </c>
      <c r="O5" s="116" t="str">
        <f ca="1">O29</f>
        <v>あか</v>
      </c>
      <c r="P5" s="94" t="s">
        <v>431</v>
      </c>
    </row>
    <row r="6" spans="2:16" ht="117" customHeight="1">
      <c r="B6" s="86" t="str">
        <f ca="1">IF(C6="",B30,"□")</f>
        <v>いい</v>
      </c>
      <c r="C6" s="116" t="str">
        <f t="shared" ca="1" si="0"/>
        <v/>
      </c>
      <c r="D6" s="86" t="str">
        <f ca="1">IF(E6="",D30,"□")</f>
        <v>れる</v>
      </c>
      <c r="E6" s="116" t="str">
        <f t="shared" ca="1" si="1"/>
        <v/>
      </c>
      <c r="F6" s="86" t="str">
        <f ca="1">IF(G6="",F30,"□")</f>
        <v/>
      </c>
      <c r="G6" s="116" t="str">
        <f t="shared" ca="1" si="1"/>
        <v/>
      </c>
      <c r="H6" s="86" t="str">
        <f ca="1">IF(I6="",H30,"□")</f>
        <v>がる</v>
      </c>
      <c r="I6" s="116" t="str">
        <f t="shared" ca="1" si="2"/>
        <v/>
      </c>
      <c r="J6" s="86" t="str">
        <f ca="1">IF(K6="",J30,"□")</f>
        <v>す　</v>
      </c>
      <c r="K6" s="116" t="str">
        <f t="shared" ca="1" si="3"/>
        <v/>
      </c>
      <c r="L6" s="86" t="str">
        <f ca="1">IF(M6="",L30,"□")</f>
        <v>いく</v>
      </c>
      <c r="M6" s="116" t="str">
        <f ca="1">M30</f>
        <v/>
      </c>
      <c r="N6" s="86" t="str">
        <f ca="1">IF(O6="",N30,"□")</f>
        <v>ちゃん</v>
      </c>
      <c r="O6" s="116" t="str">
        <f ca="1">O30</f>
        <v/>
      </c>
      <c r="P6" s="94"/>
    </row>
    <row r="7" spans="2:16" ht="30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2"/>
      <c r="O7" s="11" t="str">
        <f t="shared" ref="O7" si="4">O31</f>
        <v/>
      </c>
      <c r="P7" s="94"/>
    </row>
    <row r="8" spans="2:16" ht="30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2"/>
      <c r="O8" s="11"/>
      <c r="P8" s="94"/>
    </row>
    <row r="9" spans="2:16" ht="5.4" customHeight="1"/>
    <row r="10" spans="2:16" ht="26.4" customHeight="1">
      <c r="B10" s="3" t="s">
        <v>416</v>
      </c>
      <c r="C10" s="3"/>
      <c r="D10" s="3" t="s">
        <v>417</v>
      </c>
      <c r="E10" s="3"/>
      <c r="F10" s="3" t="s">
        <v>418</v>
      </c>
      <c r="G10" s="3"/>
      <c r="H10" s="3" t="s">
        <v>419</v>
      </c>
      <c r="I10" s="3"/>
      <c r="J10" s="3" t="s">
        <v>420</v>
      </c>
      <c r="K10" s="3"/>
      <c r="L10" s="3" t="s">
        <v>421</v>
      </c>
      <c r="M10" s="3"/>
      <c r="N10" s="3" t="s">
        <v>422</v>
      </c>
      <c r="P10" s="93" t="s">
        <v>430</v>
      </c>
    </row>
    <row r="11" spans="2:16" ht="102.6" customHeight="1">
      <c r="B11" s="82" t="str">
        <f t="shared" ref="B11:N14" ca="1" si="5">B19</f>
        <v>天</v>
      </c>
      <c r="C11" s="79" t="str">
        <f ca="1">IF(C27="","",IF((AND(ISTEXT(C27),C28="")),"(   )","(    "))</f>
        <v xml:space="preserve">(    </v>
      </c>
      <c r="D11" s="82" t="str">
        <f t="shared" ca="1" si="5"/>
        <v>口</v>
      </c>
      <c r="E11" s="79" t="str">
        <f ca="1">IF(E27="","",IF((AND(ISTEXT(E27),E28="")),"(   )","(    "))</f>
        <v>(   )</v>
      </c>
      <c r="F11" s="82" t="str">
        <f t="shared" ca="1" si="5"/>
        <v>車</v>
      </c>
      <c r="G11" s="79" t="str">
        <f ca="1">IF(G27="","",IF((AND(ISTEXT(G27),G28="")),"(   )","(    "))</f>
        <v>(   )</v>
      </c>
      <c r="H11" s="82" t="str">
        <f t="shared" ca="1" si="5"/>
        <v>ねつ</v>
      </c>
      <c r="I11" s="79" t="str">
        <f ca="1">IF(I27="","",IF((AND(ISTEXT(I27),I28="")),"(   )","(    "))</f>
        <v/>
      </c>
      <c r="J11" s="82" t="str">
        <f t="shared" ca="1" si="5"/>
        <v>音</v>
      </c>
      <c r="K11" s="79" t="str">
        <f ca="1">IF(K27="","",IF((AND(ISTEXT(K27),K28="")),"(   )","(    "))</f>
        <v>(   )</v>
      </c>
      <c r="L11" s="82" t="str">
        <f t="shared" ca="1" si="5"/>
        <v>川</v>
      </c>
      <c r="M11" s="79" t="str">
        <f ca="1">IF(M27="","",IF((AND(ISTEXT(M27),M28="")),"(   )","(    "))</f>
        <v xml:space="preserve">(    </v>
      </c>
      <c r="N11" s="82" t="str">
        <f t="shared" ca="1" si="5"/>
        <v>犬</v>
      </c>
      <c r="O11" s="79" t="str">
        <f ca="1">IF(O27="","",IF((AND(ISTEXT(O27),O28="")),"(   )","(    "))</f>
        <v>(   )</v>
      </c>
      <c r="P11" s="93"/>
    </row>
    <row r="12" spans="2:16" ht="102.6" customHeight="1">
      <c r="B12" s="82" t="str">
        <f t="shared" ca="1" si="5"/>
        <v>気</v>
      </c>
      <c r="C12" s="79" t="str">
        <f ca="1">IF(C28="","",IF(AND(C27="",ISTEXT(C28),C29=""),"(   )",IF((AND(ISTEXT(C27),ISTEXT(C28),C29="")),"   )",IF((AND(C27="",ISTEXT(C28),ISTEXT(C29))),"(   ",""))))</f>
        <v xml:space="preserve">   )</v>
      </c>
      <c r="D12" s="82" t="str">
        <f t="shared" ca="1" si="5"/>
        <v>に　</v>
      </c>
      <c r="E12" s="79" t="str">
        <f ca="1">IF(E28="","",IF(AND(E27="",ISTEXT(E28),E29=""),"(   )",IF((AND(ISTEXT(E27),ISTEXT(E28),E29="")),"   )",IF((AND(E27="",ISTEXT(E28),ISTEXT(E29))),"(   ",""))))</f>
        <v/>
      </c>
      <c r="F12" s="82" t="str">
        <f t="shared" ca="1" si="5"/>
        <v>が　</v>
      </c>
      <c r="G12" s="79" t="str">
        <f ca="1">IF(G28="","",IF(AND(G27="",ISTEXT(G28),G29=""),"(   )",IF((AND(ISTEXT(G27),ISTEXT(G28),G29="")),"   )",IF((AND(G27="",ISTEXT(G28),ISTEXT(G29))),"(   ",""))))</f>
        <v/>
      </c>
      <c r="H12" s="82" t="str">
        <f t="shared" ca="1" si="5"/>
        <v>が　</v>
      </c>
      <c r="I12" s="79" t="str">
        <f ca="1">IF(I28="","",IF(AND(I27="",ISTEXT(I28),I29=""),"(   )",IF((AND(ISTEXT(I27),ISTEXT(I28),I29="")),"   )",IF((AND(I27="",ISTEXT(I28),ISTEXT(I29))),"(   ",""))))</f>
        <v/>
      </c>
      <c r="J12" s="82" t="str">
        <f t="shared" ca="1" si="5"/>
        <v>を　</v>
      </c>
      <c r="K12" s="79" t="str">
        <f ca="1">IF(K28="","",IF(AND(K27="",ISTEXT(K28),K29=""),"(   )",IF((AND(ISTEXT(K27),ISTEXT(K28),K29="")),"   )",IF((AND(K27="",ISTEXT(K28),ISTEXT(K29))),"(   ",""))))</f>
        <v/>
      </c>
      <c r="L12" s="82" t="str">
        <f t="shared" ca="1" si="5"/>
        <v>下</v>
      </c>
      <c r="M12" s="79" t="str">
        <f ca="1">IF(M28="","",IF(AND(M27="",ISTEXT(M28),M29=""),"(   )",IF((AND(ISTEXT(M27),ISTEXT(M28),M29="")),"   )",IF((AND(M27="",ISTEXT(M28),ISTEXT(M29))),"(   ",""))))</f>
        <v xml:space="preserve">   )</v>
      </c>
      <c r="N12" s="82" t="str">
        <f t="shared" ca="1" si="5"/>
        <v>の　</v>
      </c>
      <c r="O12" s="79" t="str">
        <f ca="1">IF(O28="","",IF(AND(O27="",ISTEXT(O28),O29=""),"(   )",IF((AND(ISTEXT(O27),ISTEXT(O28),O29="")),"   )",IF((AND(O27="",ISTEXT(O28),ISTEXT(O29))),"(   ",""))))</f>
        <v/>
      </c>
      <c r="P12" s="93"/>
    </row>
    <row r="13" spans="2:16" ht="102.6" customHeight="1">
      <c r="B13" s="82" t="str">
        <f t="shared" ca="1" si="5"/>
        <v>が　</v>
      </c>
      <c r="C13" s="79" t="str">
        <f t="shared" ref="C13:C14" ca="1" si="6">IF(C29="","",IF(AND(C28="",ISTEXT(C29),C30=""),"(   )",IF((AND(ISTEXT(C28),ISTEXT(C29),C30="")),"   )",IF((AND(C28="",ISTEXT(C29),ISTEXT(C30))),"(   ",""))))</f>
        <v/>
      </c>
      <c r="D13" s="82" t="str">
        <f t="shared" ca="1" si="5"/>
        <v>入</v>
      </c>
      <c r="E13" s="79" t="str">
        <f t="shared" ref="E13:E14" ca="1" si="7">IF(E29="","",IF(AND(E28="",ISTEXT(E29),E30=""),"(   )",IF((AND(ISTEXT(E28),ISTEXT(E29),E30="")),"   )",IF((AND(E28="",ISTEXT(E29),ISTEXT(E30))),"(   ",""))))</f>
        <v>(   )</v>
      </c>
      <c r="F13" s="82" t="str">
        <f t="shared" ca="1" si="5"/>
        <v>はしる</v>
      </c>
      <c r="G13" s="79" t="str">
        <f t="shared" ref="G13:G14" ca="1" si="8">IF(G29="","",IF(AND(G28="",ISTEXT(G29),G30=""),"(   )",IF((AND(ISTEXT(G28),ISTEXT(G29),G30="")),"   )",IF((AND(G28="",ISTEXT(G29),ISTEXT(G30))),"(   ",""))))</f>
        <v/>
      </c>
      <c r="H13" s="82" t="str">
        <f t="shared" ca="1" si="5"/>
        <v>下</v>
      </c>
      <c r="I13" s="79" t="str">
        <f t="shared" ref="I13:I14" ca="1" si="9">IF(I29="","",IF(AND(I28="",ISTEXT(I29),I30=""),"(   )",IF((AND(ISTEXT(I28),ISTEXT(I29),I30="")),"   )",IF((AND(I28="",ISTEXT(I29),ISTEXT(I30))),"(   ",""))))</f>
        <v>(   )</v>
      </c>
      <c r="J13" s="82" t="str">
        <f t="shared" ca="1" si="5"/>
        <v>出</v>
      </c>
      <c r="K13" s="79" t="str">
        <f t="shared" ref="K13:K14" ca="1" si="10">IF(K29="","",IF(AND(K28="",ISTEXT(K29),K30=""),"(   )",IF((AND(ISTEXT(K28),ISTEXT(K29),K30="")),"   )",IF((AND(K28="",ISTEXT(K29),ISTEXT(K30))),"(   ",""))))</f>
        <v>(   )</v>
      </c>
      <c r="L13" s="82" t="str">
        <f t="shared" ca="1" si="5"/>
        <v>へ　</v>
      </c>
      <c r="M13" s="79" t="str">
        <f t="shared" ref="M13:O14" ca="1" si="11">IF(M29="","",IF(AND(M28="",ISTEXT(M29),M30=""),"(   )",IF((AND(ISTEXT(M28),ISTEXT(M29),M30="")),"   )",IF((AND(M28="",ISTEXT(M29),ISTEXT(M30))),"(   ",""))))</f>
        <v/>
      </c>
      <c r="N13" s="82" t="str">
        <f t="shared" ca="1" si="5"/>
        <v>赤</v>
      </c>
      <c r="O13" s="79" t="str">
        <f t="shared" ca="1" si="11"/>
        <v>(   )</v>
      </c>
      <c r="P13" s="94" t="s">
        <v>431</v>
      </c>
    </row>
    <row r="14" spans="2:16" ht="102.6" customHeight="1">
      <c r="B14" s="82" t="str">
        <f t="shared" ca="1" si="5"/>
        <v>いい</v>
      </c>
      <c r="C14" s="79" t="str">
        <f t="shared" ca="1" si="6"/>
        <v/>
      </c>
      <c r="D14" s="82" t="str">
        <f t="shared" ca="1" si="5"/>
        <v>れる</v>
      </c>
      <c r="E14" s="79" t="str">
        <f t="shared" ca="1" si="7"/>
        <v/>
      </c>
      <c r="F14" s="82" t="str">
        <f t="shared" ca="1" si="5"/>
        <v/>
      </c>
      <c r="G14" s="79" t="str">
        <f t="shared" ca="1" si="8"/>
        <v/>
      </c>
      <c r="H14" s="82" t="str">
        <f t="shared" ca="1" si="5"/>
        <v>がる</v>
      </c>
      <c r="I14" s="79" t="str">
        <f t="shared" ca="1" si="9"/>
        <v/>
      </c>
      <c r="J14" s="82" t="str">
        <f t="shared" ca="1" si="5"/>
        <v>す　</v>
      </c>
      <c r="K14" s="79" t="str">
        <f t="shared" ca="1" si="10"/>
        <v/>
      </c>
      <c r="L14" s="82" t="str">
        <f t="shared" ca="1" si="5"/>
        <v>いく</v>
      </c>
      <c r="M14" s="79" t="str">
        <f t="shared" ca="1" si="11"/>
        <v/>
      </c>
      <c r="N14" s="82" t="str">
        <f t="shared" ca="1" si="5"/>
        <v>ちゃん</v>
      </c>
      <c r="O14" s="79" t="str">
        <f t="shared" ca="1" si="11"/>
        <v/>
      </c>
      <c r="P14" s="94"/>
    </row>
    <row r="15" spans="2:16" ht="60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2"/>
      <c r="O15" s="11"/>
      <c r="P15" s="94"/>
    </row>
    <row r="16" spans="2:16" ht="60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2"/>
      <c r="O16" s="11"/>
      <c r="P16" s="94"/>
    </row>
    <row r="18" spans="2:16" ht="26.4" customHeight="1">
      <c r="B18" s="3" t="s">
        <v>423</v>
      </c>
      <c r="C18" s="3"/>
      <c r="D18" s="3" t="s">
        <v>424</v>
      </c>
      <c r="E18" s="3"/>
      <c r="F18" s="3" t="s">
        <v>425</v>
      </c>
      <c r="G18" s="3"/>
      <c r="H18" s="3" t="s">
        <v>426</v>
      </c>
      <c r="I18" s="3"/>
      <c r="J18" s="3" t="s">
        <v>427</v>
      </c>
      <c r="K18" s="3"/>
      <c r="L18" s="3" t="s">
        <v>428</v>
      </c>
      <c r="M18" s="3"/>
      <c r="N18" s="3" t="s">
        <v>429</v>
      </c>
      <c r="P18" s="93" t="s">
        <v>430</v>
      </c>
    </row>
    <row r="19" spans="2:16" ht="102.6" customHeight="1">
      <c r="B19" s="83" t="str">
        <f t="shared" ref="B19:O22" ca="1" si="12">B27</f>
        <v>天</v>
      </c>
      <c r="C19" s="80" t="str">
        <f t="shared" ca="1" si="12"/>
        <v>てん</v>
      </c>
      <c r="D19" s="83" t="str">
        <f t="shared" ca="1" si="12"/>
        <v>口</v>
      </c>
      <c r="E19" s="80" t="str">
        <f t="shared" ca="1" si="12"/>
        <v>くち</v>
      </c>
      <c r="F19" s="83" t="str">
        <f t="shared" ca="1" si="12"/>
        <v>車</v>
      </c>
      <c r="G19" s="80" t="str">
        <f t="shared" ca="1" si="12"/>
        <v>くるま</v>
      </c>
      <c r="H19" s="83" t="str">
        <f t="shared" ca="1" si="12"/>
        <v>ねつ</v>
      </c>
      <c r="I19" s="80" t="str">
        <f t="shared" ca="1" si="12"/>
        <v/>
      </c>
      <c r="J19" s="83" t="str">
        <f t="shared" ca="1" si="12"/>
        <v>音</v>
      </c>
      <c r="K19" s="80" t="str">
        <f t="shared" ca="1" si="12"/>
        <v>おと</v>
      </c>
      <c r="L19" s="83" t="str">
        <f t="shared" ca="1" si="12"/>
        <v>川</v>
      </c>
      <c r="M19" s="80" t="str">
        <f t="shared" ca="1" si="12"/>
        <v>かわ</v>
      </c>
      <c r="N19" s="83" t="str">
        <f t="shared" ca="1" si="12"/>
        <v>犬</v>
      </c>
      <c r="O19" s="80" t="str">
        <f t="shared" ca="1" si="12"/>
        <v>いぬ</v>
      </c>
      <c r="P19" s="93"/>
    </row>
    <row r="20" spans="2:16" ht="102.6" customHeight="1">
      <c r="B20" s="84" t="str">
        <f t="shared" ca="1" si="12"/>
        <v>気</v>
      </c>
      <c r="C20" s="81" t="str">
        <f t="shared" ca="1" si="12"/>
        <v>き</v>
      </c>
      <c r="D20" s="84" t="str">
        <f t="shared" ca="1" si="12"/>
        <v>に　</v>
      </c>
      <c r="E20" s="81" t="str">
        <f t="shared" ca="1" si="12"/>
        <v/>
      </c>
      <c r="F20" s="84" t="str">
        <f t="shared" ca="1" si="12"/>
        <v>が　</v>
      </c>
      <c r="G20" s="81" t="str">
        <f t="shared" ca="1" si="12"/>
        <v/>
      </c>
      <c r="H20" s="84" t="str">
        <f t="shared" ca="1" si="12"/>
        <v>が　</v>
      </c>
      <c r="I20" s="81" t="str">
        <f t="shared" ca="1" si="12"/>
        <v/>
      </c>
      <c r="J20" s="84" t="str">
        <f t="shared" ca="1" si="12"/>
        <v>を　</v>
      </c>
      <c r="K20" s="81" t="str">
        <f t="shared" ca="1" si="12"/>
        <v/>
      </c>
      <c r="L20" s="84" t="str">
        <f t="shared" ca="1" si="12"/>
        <v>下</v>
      </c>
      <c r="M20" s="81" t="str">
        <f t="shared" ca="1" si="12"/>
        <v>しも</v>
      </c>
      <c r="N20" s="84" t="str">
        <f t="shared" ca="1" si="12"/>
        <v>の　</v>
      </c>
      <c r="O20" s="81" t="str">
        <f t="shared" ca="1" si="12"/>
        <v/>
      </c>
      <c r="P20" s="93"/>
    </row>
    <row r="21" spans="2:16" ht="102.6" customHeight="1">
      <c r="B21" s="84" t="str">
        <f t="shared" ca="1" si="12"/>
        <v>が　</v>
      </c>
      <c r="C21" s="81" t="str">
        <f t="shared" ca="1" si="12"/>
        <v/>
      </c>
      <c r="D21" s="84" t="str">
        <f t="shared" ca="1" si="12"/>
        <v>入</v>
      </c>
      <c r="E21" s="81" t="str">
        <f t="shared" ca="1" si="12"/>
        <v>い</v>
      </c>
      <c r="F21" s="84" t="str">
        <f t="shared" ca="1" si="12"/>
        <v>はしる</v>
      </c>
      <c r="G21" s="81" t="str">
        <f t="shared" ca="1" si="12"/>
        <v/>
      </c>
      <c r="H21" s="84" t="str">
        <f t="shared" ca="1" si="12"/>
        <v>下</v>
      </c>
      <c r="I21" s="81" t="str">
        <f t="shared" ca="1" si="12"/>
        <v>さ</v>
      </c>
      <c r="J21" s="84" t="str">
        <f t="shared" ca="1" si="12"/>
        <v>出</v>
      </c>
      <c r="K21" s="81" t="str">
        <f t="shared" ca="1" si="12"/>
        <v>だ</v>
      </c>
      <c r="L21" s="84" t="str">
        <f t="shared" ca="1" si="12"/>
        <v>へ　</v>
      </c>
      <c r="M21" s="81" t="str">
        <f t="shared" ca="1" si="12"/>
        <v/>
      </c>
      <c r="N21" s="84" t="str">
        <f t="shared" ca="1" si="12"/>
        <v>赤</v>
      </c>
      <c r="O21" s="81" t="str">
        <f t="shared" ca="1" si="12"/>
        <v>あか</v>
      </c>
      <c r="P21" s="94" t="s">
        <v>431</v>
      </c>
    </row>
    <row r="22" spans="2:16" ht="102.6" customHeight="1">
      <c r="B22" s="84" t="str">
        <f t="shared" ca="1" si="12"/>
        <v>いい</v>
      </c>
      <c r="C22" s="81" t="str">
        <f t="shared" ca="1" si="12"/>
        <v/>
      </c>
      <c r="D22" s="84" t="str">
        <f t="shared" ca="1" si="12"/>
        <v>れる</v>
      </c>
      <c r="E22" s="81" t="str">
        <f t="shared" ca="1" si="12"/>
        <v/>
      </c>
      <c r="F22" s="84" t="str">
        <f t="shared" ca="1" si="12"/>
        <v/>
      </c>
      <c r="G22" s="81" t="str">
        <f t="shared" ca="1" si="12"/>
        <v/>
      </c>
      <c r="H22" s="84" t="str">
        <f t="shared" ca="1" si="12"/>
        <v>がる</v>
      </c>
      <c r="I22" s="81" t="str">
        <f t="shared" ca="1" si="12"/>
        <v/>
      </c>
      <c r="J22" s="84" t="str">
        <f t="shared" ca="1" si="12"/>
        <v>す　</v>
      </c>
      <c r="K22" s="81" t="str">
        <f t="shared" ca="1" si="12"/>
        <v/>
      </c>
      <c r="L22" s="84" t="str">
        <f t="shared" ca="1" si="12"/>
        <v>いく</v>
      </c>
      <c r="M22" s="81" t="str">
        <f t="shared" ca="1" si="12"/>
        <v/>
      </c>
      <c r="N22" s="84" t="str">
        <f t="shared" ca="1" si="12"/>
        <v>ちゃん</v>
      </c>
      <c r="O22" s="81" t="str">
        <f t="shared" ca="1" si="12"/>
        <v/>
      </c>
      <c r="P22" s="94"/>
    </row>
    <row r="23" spans="2:16" ht="60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2"/>
      <c r="O23" s="11"/>
      <c r="P23" s="94"/>
    </row>
    <row r="24" spans="2:16" ht="60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2"/>
      <c r="O24" s="11"/>
      <c r="P24" s="94"/>
    </row>
    <row r="26" spans="2:16" ht="26.4" hidden="1" customHeight="1">
      <c r="B26" s="3" t="s">
        <v>423</v>
      </c>
      <c r="C26" s="3"/>
      <c r="D26" s="3" t="s">
        <v>424</v>
      </c>
      <c r="E26" s="3"/>
      <c r="F26" s="3" t="s">
        <v>425</v>
      </c>
      <c r="G26" s="3"/>
      <c r="H26" s="3" t="s">
        <v>426</v>
      </c>
      <c r="I26" s="3"/>
      <c r="J26" s="3" t="s">
        <v>427</v>
      </c>
      <c r="K26" s="3"/>
      <c r="L26" s="3" t="s">
        <v>428</v>
      </c>
      <c r="M26" s="3"/>
      <c r="N26" s="3" t="s">
        <v>429</v>
      </c>
    </row>
    <row r="27" spans="2:16" ht="48" hidden="1" customHeight="1">
      <c r="B27" s="7" t="str">
        <f t="shared" ref="B27:O31" ca="1" si="13">IF(B35=0,"",B35)</f>
        <v>天</v>
      </c>
      <c r="C27" s="10" t="str">
        <f t="shared" ca="1" si="13"/>
        <v>てん</v>
      </c>
      <c r="D27" s="7" t="str">
        <f t="shared" ca="1" si="13"/>
        <v>口</v>
      </c>
      <c r="E27" s="10" t="str">
        <f t="shared" ca="1" si="13"/>
        <v>くち</v>
      </c>
      <c r="F27" s="7" t="str">
        <f t="shared" ca="1" si="13"/>
        <v>車</v>
      </c>
      <c r="G27" s="10" t="str">
        <f t="shared" ca="1" si="13"/>
        <v>くるま</v>
      </c>
      <c r="H27" s="7" t="str">
        <f t="shared" ca="1" si="13"/>
        <v>ねつ</v>
      </c>
      <c r="I27" s="10" t="str">
        <f t="shared" ca="1" si="13"/>
        <v/>
      </c>
      <c r="J27" s="7" t="str">
        <f t="shared" ca="1" si="13"/>
        <v>音</v>
      </c>
      <c r="K27" s="10" t="str">
        <f t="shared" ca="1" si="13"/>
        <v>おと</v>
      </c>
      <c r="L27" s="7" t="str">
        <f t="shared" ca="1" si="13"/>
        <v>川</v>
      </c>
      <c r="M27" s="10" t="str">
        <f t="shared" ca="1" si="13"/>
        <v>かわ</v>
      </c>
      <c r="N27" s="7" t="str">
        <f t="shared" ca="1" si="13"/>
        <v>犬</v>
      </c>
      <c r="O27" s="10" t="str">
        <f t="shared" ca="1" si="13"/>
        <v>いぬ</v>
      </c>
    </row>
    <row r="28" spans="2:16" ht="48" hidden="1" customHeight="1">
      <c r="B28" s="7" t="str">
        <f t="shared" ca="1" si="13"/>
        <v>気</v>
      </c>
      <c r="C28" s="10" t="str">
        <f t="shared" ca="1" si="13"/>
        <v>き</v>
      </c>
      <c r="D28" s="7" t="str">
        <f t="shared" ca="1" si="13"/>
        <v>に　</v>
      </c>
      <c r="E28" s="10" t="str">
        <f t="shared" ca="1" si="13"/>
        <v/>
      </c>
      <c r="F28" s="7" t="str">
        <f t="shared" ca="1" si="13"/>
        <v>が　</v>
      </c>
      <c r="G28" s="10" t="str">
        <f t="shared" ca="1" si="13"/>
        <v/>
      </c>
      <c r="H28" s="7" t="str">
        <f t="shared" ca="1" si="13"/>
        <v>が　</v>
      </c>
      <c r="I28" s="10" t="str">
        <f t="shared" ca="1" si="13"/>
        <v/>
      </c>
      <c r="J28" s="7" t="str">
        <f t="shared" ca="1" si="13"/>
        <v>を　</v>
      </c>
      <c r="K28" s="10" t="str">
        <f t="shared" ca="1" si="13"/>
        <v/>
      </c>
      <c r="L28" s="7" t="str">
        <f t="shared" ca="1" si="13"/>
        <v>下</v>
      </c>
      <c r="M28" s="10" t="str">
        <f t="shared" ca="1" si="13"/>
        <v>しも</v>
      </c>
      <c r="N28" s="7" t="str">
        <f t="shared" ca="1" si="13"/>
        <v>の　</v>
      </c>
      <c r="O28" s="10" t="str">
        <f t="shared" ca="1" si="13"/>
        <v/>
      </c>
    </row>
    <row r="29" spans="2:16" ht="48" hidden="1" customHeight="1">
      <c r="B29" s="7" t="str">
        <f t="shared" ca="1" si="13"/>
        <v>が　</v>
      </c>
      <c r="C29" s="10" t="str">
        <f t="shared" ca="1" si="13"/>
        <v/>
      </c>
      <c r="D29" s="7" t="str">
        <f t="shared" ca="1" si="13"/>
        <v>入</v>
      </c>
      <c r="E29" s="10" t="str">
        <f t="shared" ca="1" si="13"/>
        <v>い</v>
      </c>
      <c r="F29" s="7" t="str">
        <f t="shared" ca="1" si="13"/>
        <v>はしる</v>
      </c>
      <c r="G29" s="10" t="str">
        <f t="shared" ca="1" si="13"/>
        <v/>
      </c>
      <c r="H29" s="7" t="str">
        <f t="shared" ca="1" si="13"/>
        <v>下</v>
      </c>
      <c r="I29" s="10" t="str">
        <f t="shared" ca="1" si="13"/>
        <v>さ</v>
      </c>
      <c r="J29" s="7" t="str">
        <f t="shared" ca="1" si="13"/>
        <v>出</v>
      </c>
      <c r="K29" s="10" t="str">
        <f t="shared" ca="1" si="13"/>
        <v>だ</v>
      </c>
      <c r="L29" s="7" t="str">
        <f t="shared" ca="1" si="13"/>
        <v>へ　</v>
      </c>
      <c r="M29" s="10" t="str">
        <f t="shared" ca="1" si="13"/>
        <v/>
      </c>
      <c r="N29" s="7" t="str">
        <f t="shared" ca="1" si="13"/>
        <v>赤</v>
      </c>
      <c r="O29" s="10" t="str">
        <f t="shared" ca="1" si="13"/>
        <v>あか</v>
      </c>
    </row>
    <row r="30" spans="2:16" ht="48" hidden="1" customHeight="1">
      <c r="B30" s="7" t="str">
        <f ca="1">IF(B38=0,"",B38)</f>
        <v>いい</v>
      </c>
      <c r="C30" s="10" t="str">
        <f t="shared" ca="1" si="13"/>
        <v/>
      </c>
      <c r="D30" s="7" t="str">
        <f ca="1">IF(D38=0,"",D38)</f>
        <v>れる</v>
      </c>
      <c r="E30" s="10" t="str">
        <f t="shared" ca="1" si="13"/>
        <v/>
      </c>
      <c r="F30" s="7" t="str">
        <f ca="1">IF(F38=0,"",F38)</f>
        <v/>
      </c>
      <c r="G30" s="10" t="str">
        <f t="shared" ca="1" si="13"/>
        <v/>
      </c>
      <c r="H30" s="7" t="str">
        <f ca="1">IF(H38=0,"",H38)</f>
        <v>がる</v>
      </c>
      <c r="I30" s="10" t="str">
        <f t="shared" ca="1" si="13"/>
        <v/>
      </c>
      <c r="J30" s="7" t="str">
        <f ca="1">IF(J38=0,"",J38)</f>
        <v>す　</v>
      </c>
      <c r="K30" s="10" t="str">
        <f t="shared" ca="1" si="13"/>
        <v/>
      </c>
      <c r="L30" s="7" t="str">
        <f ca="1">IF(L38=0,"",L38)</f>
        <v>いく</v>
      </c>
      <c r="M30" s="10" t="str">
        <f t="shared" ca="1" si="13"/>
        <v/>
      </c>
      <c r="N30" s="7" t="str">
        <f ca="1">IF(N38=0,"",N38)</f>
        <v>ちゃん</v>
      </c>
      <c r="O30" s="10" t="str">
        <f t="shared" ca="1" si="13"/>
        <v/>
      </c>
    </row>
    <row r="31" spans="2:16" ht="48" hidden="1" customHeight="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O31" s="10" t="str">
        <f t="shared" si="13"/>
        <v/>
      </c>
    </row>
    <row r="32" spans="2:16" ht="48" hidden="1" customHeigh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5" hidden="1"/>
    <row r="34" spans="2:15" ht="26.4" hidden="1" customHeight="1">
      <c r="B34" s="3" t="s">
        <v>423</v>
      </c>
      <c r="C34" s="3"/>
      <c r="D34" s="3" t="s">
        <v>424</v>
      </c>
      <c r="E34" s="3"/>
      <c r="F34" s="3" t="s">
        <v>425</v>
      </c>
      <c r="G34" s="3"/>
      <c r="H34" s="3" t="s">
        <v>426</v>
      </c>
      <c r="I34" s="3"/>
      <c r="J34" s="3" t="s">
        <v>427</v>
      </c>
      <c r="K34" s="3"/>
      <c r="L34" s="3" t="s">
        <v>428</v>
      </c>
      <c r="M34" s="3"/>
      <c r="N34" s="3" t="s">
        <v>429</v>
      </c>
    </row>
    <row r="35" spans="2:15" ht="48" hidden="1" customHeight="1">
      <c r="B35" s="5" t="str">
        <f ca="1">VLOOKUP(7,問題原文３学期!$C$3:$I$111,3,FALSE)</f>
        <v>天</v>
      </c>
      <c r="C35" s="8" t="str">
        <f ca="1">VLOOKUP(1007,問題原文３学期!$C$2:$I$111,3,FALSE)</f>
        <v>てん</v>
      </c>
      <c r="D35" s="5" t="str">
        <f ca="1">VLOOKUP(6,問題原文３学期!$C$3:$I$111,3,FALSE)</f>
        <v>口</v>
      </c>
      <c r="E35" s="8" t="str">
        <f ca="1">VLOOKUP(1006,問題原文３学期!$C$2:$I$111,3,FALSE)</f>
        <v>くち</v>
      </c>
      <c r="F35" s="5" t="str">
        <f ca="1">VLOOKUP(5,問題原文３学期!$C$3:$I$111,3,FALSE)</f>
        <v>車</v>
      </c>
      <c r="G35" s="8" t="str">
        <f ca="1">VLOOKUP(1005,問題原文３学期!$C$2:$I$111,3,FALSE)</f>
        <v>くるま</v>
      </c>
      <c r="H35" s="5" t="str">
        <f ca="1">VLOOKUP(4,問題原文３学期!$C$3:$I$111,3,FALSE)</f>
        <v>ねつ</v>
      </c>
      <c r="I35" s="8">
        <f ca="1">VLOOKUP(1004,問題原文３学期!$C$2:$I$111,3,FALSE)</f>
        <v>0</v>
      </c>
      <c r="J35" s="5" t="str">
        <f ca="1">VLOOKUP(3,問題原文３学期!$C$3:$I$111,3,FALSE)</f>
        <v>音</v>
      </c>
      <c r="K35" s="8" t="str">
        <f ca="1">VLOOKUP(1003,問題原文３学期!$C$2:$I$111,3,FALSE)</f>
        <v>おと</v>
      </c>
      <c r="L35" s="5" t="str">
        <f ca="1">VLOOKUP(2,問題原文３学期!$C$3:$I$111,3,FALSE)</f>
        <v>川</v>
      </c>
      <c r="M35" s="8" t="str">
        <f ca="1">VLOOKUP(1002,問題原文３学期!$C$2:$I$111,3,FALSE)</f>
        <v>かわ</v>
      </c>
      <c r="N35" s="5" t="str">
        <f ca="1">VLOOKUP(1,問題原文３学期!$C$3:$I$111,3,FALSE)</f>
        <v>犬</v>
      </c>
      <c r="O35" s="8" t="str">
        <f ca="1">VLOOKUP(1001,問題原文３学期!$C$2:$I$111,3,FALSE)</f>
        <v>いぬ</v>
      </c>
    </row>
    <row r="36" spans="2:15" ht="48" hidden="1" customHeight="1">
      <c r="B36" s="6" t="str">
        <f ca="1">VLOOKUP(7,問題原文３学期!$C$3:$I$111,4,FALSE)</f>
        <v>気</v>
      </c>
      <c r="C36" s="9" t="str">
        <f ca="1">VLOOKUP(1007,問題原文３学期!$C$2:$I$111,4,FALSE)</f>
        <v>き</v>
      </c>
      <c r="D36" s="6" t="str">
        <f ca="1">VLOOKUP(6,問題原文３学期!$C$3:$I$111,4,FALSE)</f>
        <v>に　</v>
      </c>
      <c r="E36" s="9">
        <f ca="1">VLOOKUP(1006,問題原文３学期!$C$2:$I$111,4,FALSE)</f>
        <v>0</v>
      </c>
      <c r="F36" s="6" t="str">
        <f ca="1">VLOOKUP(5,問題原文３学期!$C$3:$I$111,4,FALSE)</f>
        <v>が　</v>
      </c>
      <c r="G36" s="9">
        <f ca="1">VLOOKUP(1005,問題原文３学期!$C$2:$I$111,4,FALSE)</f>
        <v>0</v>
      </c>
      <c r="H36" s="6" t="str">
        <f ca="1">VLOOKUP(4,問題原文３学期!$C$3:$I$111,4,FALSE)</f>
        <v>が　</v>
      </c>
      <c r="I36" s="9">
        <f ca="1">VLOOKUP(1004,問題原文３学期!$C$2:$I$111,4,FALSE)</f>
        <v>0</v>
      </c>
      <c r="J36" s="6" t="str">
        <f ca="1">VLOOKUP(3,問題原文３学期!$C$3:$I$111,4,FALSE)</f>
        <v>を　</v>
      </c>
      <c r="K36" s="9">
        <f ca="1">VLOOKUP(1003,問題原文３学期!$C$2:$I$111,4,FALSE)</f>
        <v>0</v>
      </c>
      <c r="L36" s="6" t="str">
        <f ca="1">VLOOKUP(2,問題原文３学期!$C$3:$I$111,4,FALSE)</f>
        <v>下</v>
      </c>
      <c r="M36" s="9" t="str">
        <f ca="1">VLOOKUP(1002,問題原文３学期!$C$2:$I$111,4,FALSE)</f>
        <v>しも</v>
      </c>
      <c r="N36" s="6" t="str">
        <f ca="1">VLOOKUP(1,問題原文３学期!$C$3:$I$111,4,FALSE)</f>
        <v>の　</v>
      </c>
      <c r="O36" s="9">
        <f ca="1">VLOOKUP(1001,問題原文３学期!$C$2:$I$111,4,FALSE)</f>
        <v>0</v>
      </c>
    </row>
    <row r="37" spans="2:15" ht="48" hidden="1" customHeight="1">
      <c r="B37" s="6" t="str">
        <f ca="1">VLOOKUP(7,問題原文３学期!$C$3:$I$111,5,FALSE)</f>
        <v>が　</v>
      </c>
      <c r="C37" s="9">
        <f ca="1">VLOOKUP(1007,問題原文３学期!$C$2:$I$111,5,FALSE)</f>
        <v>0</v>
      </c>
      <c r="D37" s="6" t="str">
        <f ca="1">VLOOKUP(6,問題原文３学期!$C$3:$I$111,5,FALSE)</f>
        <v>入</v>
      </c>
      <c r="E37" s="9" t="str">
        <f ca="1">VLOOKUP(1006,問題原文３学期!$C$2:$I$111,5,FALSE)</f>
        <v>い</v>
      </c>
      <c r="F37" s="6" t="str">
        <f ca="1">VLOOKUP(5,問題原文３学期!$C$3:$I$111,5,FALSE)</f>
        <v>はしる</v>
      </c>
      <c r="G37" s="9">
        <f ca="1">VLOOKUP(1005,問題原文３学期!$C$2:$I$111,5,FALSE)</f>
        <v>0</v>
      </c>
      <c r="H37" s="6" t="str">
        <f ca="1">VLOOKUP(4,問題原文３学期!$C$3:$I$111,5,FALSE)</f>
        <v>下</v>
      </c>
      <c r="I37" s="9" t="str">
        <f ca="1">VLOOKUP(1004,問題原文３学期!$C$2:$I$111,5,FALSE)</f>
        <v>さ</v>
      </c>
      <c r="J37" s="6" t="str">
        <f ca="1">VLOOKUP(3,問題原文３学期!$C$3:$I$111,5,FALSE)</f>
        <v>出</v>
      </c>
      <c r="K37" s="9" t="str">
        <f ca="1">VLOOKUP(1003,問題原文３学期!$C$2:$I$111,5,FALSE)</f>
        <v>だ</v>
      </c>
      <c r="L37" s="6" t="str">
        <f ca="1">VLOOKUP(2,問題原文３学期!$C$3:$I$111,5,FALSE)</f>
        <v>へ　</v>
      </c>
      <c r="M37" s="9">
        <f ca="1">VLOOKUP(1002,問題原文３学期!$C$2:$I$111,5,FALSE)</f>
        <v>0</v>
      </c>
      <c r="N37" s="6" t="str">
        <f ca="1">VLOOKUP(1,問題原文３学期!$C$3:$I$111,5,FALSE)</f>
        <v>赤</v>
      </c>
      <c r="O37" s="9" t="str">
        <f ca="1">VLOOKUP(1001,問題原文３学期!$C$2:$I$111,5,FALSE)</f>
        <v>あか</v>
      </c>
    </row>
    <row r="38" spans="2:15" ht="48" hidden="1" customHeight="1">
      <c r="B38" s="6" t="str">
        <f ca="1">VLOOKUP(7,問題原文３学期!$C$3:$I$111,6,FALSE)</f>
        <v>いい</v>
      </c>
      <c r="C38" s="9">
        <f ca="1">VLOOKUP(1007,問題原文３学期!$C$2:$I$111,6,FALSE)</f>
        <v>0</v>
      </c>
      <c r="D38" s="6" t="str">
        <f ca="1">VLOOKUP(6,問題原文３学期!$C$3:$I$111,6,FALSE)</f>
        <v>れる</v>
      </c>
      <c r="E38" s="9">
        <f ca="1">VLOOKUP(1006,問題原文３学期!$C$2:$I$111,6,FALSE)</f>
        <v>0</v>
      </c>
      <c r="F38" s="6">
        <f ca="1">VLOOKUP(5,問題原文３学期!$C$3:$I$111,6,FALSE)</f>
        <v>0</v>
      </c>
      <c r="G38" s="9">
        <f ca="1">VLOOKUP(1005,問題原文３学期!$C$2:$I$111,6,FALSE)</f>
        <v>0</v>
      </c>
      <c r="H38" s="6" t="str">
        <f ca="1">VLOOKUP(4,問題原文３学期!$C$3:$I$111,6,FALSE)</f>
        <v>がる</v>
      </c>
      <c r="I38" s="9">
        <f ca="1">VLOOKUP(1004,問題原文３学期!$C$2:$I$111,6,FALSE)</f>
        <v>0</v>
      </c>
      <c r="J38" s="6" t="str">
        <f ca="1">VLOOKUP(3,問題原文３学期!$C$3:$I$111,6,FALSE)</f>
        <v>す　</v>
      </c>
      <c r="K38" s="9">
        <f ca="1">VLOOKUP(1003,問題原文３学期!$C$2:$I$111,6,FALSE)</f>
        <v>0</v>
      </c>
      <c r="L38" s="6" t="str">
        <f ca="1">VLOOKUP(2,問題原文３学期!$C$3:$I$111,6,FALSE)</f>
        <v>いく</v>
      </c>
      <c r="M38" s="9">
        <f ca="1">VLOOKUP(1002,問題原文３学期!$C$2:$I$111,6,FALSE)</f>
        <v>0</v>
      </c>
      <c r="N38" s="6" t="str">
        <f ca="1">VLOOKUP(1,問題原文３学期!$C$3:$I$111,6,FALSE)</f>
        <v>ちゃん</v>
      </c>
      <c r="O38" s="9">
        <f ca="1">VLOOKUP(1001,問題原文３学期!$C$2:$I$111,6,FALSE)</f>
        <v>0</v>
      </c>
    </row>
    <row r="39" spans="2:15" ht="48" hidden="1" customHeight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</sheetData>
  <sheetProtection sheet="1" objects="1" scenarios="1" selectLockedCells="1" selectUnlockedCells="1"/>
  <mergeCells count="6">
    <mergeCell ref="P21:P24"/>
    <mergeCell ref="P2:P4"/>
    <mergeCell ref="P5:P8"/>
    <mergeCell ref="P10:P12"/>
    <mergeCell ref="P13:P16"/>
    <mergeCell ref="P18:P20"/>
  </mergeCells>
  <phoneticPr fontId="1"/>
  <conditionalFormatting sqref="N19">
    <cfRule type="expression" dxfId="329" priority="28">
      <formula>LEN(O19)&gt;0</formula>
    </cfRule>
  </conditionalFormatting>
  <conditionalFormatting sqref="N20:N22">
    <cfRule type="expression" dxfId="328" priority="27">
      <formula>LEN(O20)&gt;0</formula>
    </cfRule>
  </conditionalFormatting>
  <conditionalFormatting sqref="L19">
    <cfRule type="expression" dxfId="327" priority="26">
      <formula>LEN(M19)&gt;0</formula>
    </cfRule>
  </conditionalFormatting>
  <conditionalFormatting sqref="J19">
    <cfRule type="expression" dxfId="326" priority="25">
      <formula>LEN(K19)&gt;0</formula>
    </cfRule>
  </conditionalFormatting>
  <conditionalFormatting sqref="H19">
    <cfRule type="expression" dxfId="325" priority="24">
      <formula>LEN(I19)&gt;0</formula>
    </cfRule>
  </conditionalFormatting>
  <conditionalFormatting sqref="F19">
    <cfRule type="expression" dxfId="324" priority="23">
      <formula>LEN(G19)&gt;0</formula>
    </cfRule>
  </conditionalFormatting>
  <conditionalFormatting sqref="D19">
    <cfRule type="expression" dxfId="323" priority="22">
      <formula>LEN(E19)&gt;0</formula>
    </cfRule>
  </conditionalFormatting>
  <conditionalFormatting sqref="B19">
    <cfRule type="expression" dxfId="322" priority="21">
      <formula>LEN(C19)&gt;0</formula>
    </cfRule>
  </conditionalFormatting>
  <conditionalFormatting sqref="L20:L22">
    <cfRule type="expression" dxfId="321" priority="20">
      <formula>LEN(M20)&gt;0</formula>
    </cfRule>
  </conditionalFormatting>
  <conditionalFormatting sqref="J20:J22">
    <cfRule type="expression" dxfId="320" priority="19">
      <formula>LEN(K20)&gt;0</formula>
    </cfRule>
  </conditionalFormatting>
  <conditionalFormatting sqref="H20:H22">
    <cfRule type="expression" dxfId="319" priority="18">
      <formula>LEN(I20)&gt;0</formula>
    </cfRule>
  </conditionalFormatting>
  <conditionalFormatting sqref="F20:F22">
    <cfRule type="expression" dxfId="318" priority="17">
      <formula>LEN(G20)&gt;0</formula>
    </cfRule>
  </conditionalFormatting>
  <conditionalFormatting sqref="D20:D22">
    <cfRule type="expression" dxfId="317" priority="16">
      <formula>LEN(E20)&gt;0</formula>
    </cfRule>
  </conditionalFormatting>
  <conditionalFormatting sqref="B20:B22">
    <cfRule type="expression" dxfId="316" priority="15">
      <formula>LEN(C20)&gt;0</formula>
    </cfRule>
  </conditionalFormatting>
  <conditionalFormatting sqref="O4">
    <cfRule type="expression" dxfId="55" priority="14">
      <formula>ISERROR(O4)</formula>
    </cfRule>
  </conditionalFormatting>
  <conditionalFormatting sqref="O5:O6">
    <cfRule type="expression" dxfId="54" priority="13">
      <formula>ISERROR(O5)</formula>
    </cfRule>
  </conditionalFormatting>
  <conditionalFormatting sqref="M4">
    <cfRule type="expression" dxfId="53" priority="12">
      <formula>ISERROR(M4)</formula>
    </cfRule>
  </conditionalFormatting>
  <conditionalFormatting sqref="M5:M6">
    <cfRule type="expression" dxfId="52" priority="11">
      <formula>ISERROR(M5)</formula>
    </cfRule>
  </conditionalFormatting>
  <conditionalFormatting sqref="K4">
    <cfRule type="expression" dxfId="51" priority="10">
      <formula>ISERROR(K4)</formula>
    </cfRule>
  </conditionalFormatting>
  <conditionalFormatting sqref="K5:K6">
    <cfRule type="expression" dxfId="50" priority="9">
      <formula>ISERROR(K5)</formula>
    </cfRule>
  </conditionalFormatting>
  <conditionalFormatting sqref="I4">
    <cfRule type="expression" dxfId="49" priority="8">
      <formula>ISERROR(I4)</formula>
    </cfRule>
  </conditionalFormatting>
  <conditionalFormatting sqref="I5:I6">
    <cfRule type="expression" dxfId="48" priority="7">
      <formula>ISERROR(I5)</formula>
    </cfRule>
  </conditionalFormatting>
  <conditionalFormatting sqref="G4">
    <cfRule type="expression" dxfId="47" priority="6">
      <formula>ISERROR(G4)</formula>
    </cfRule>
  </conditionalFormatting>
  <conditionalFormatting sqref="G5:G6">
    <cfRule type="expression" dxfId="46" priority="5">
      <formula>ISERROR(G5)</formula>
    </cfRule>
  </conditionalFormatting>
  <conditionalFormatting sqref="E4">
    <cfRule type="expression" dxfId="45" priority="4">
      <formula>ISERROR(E4)</formula>
    </cfRule>
  </conditionalFormatting>
  <conditionalFormatting sqref="E5:E6">
    <cfRule type="expression" dxfId="44" priority="3">
      <formula>ISERROR(E5)</formula>
    </cfRule>
  </conditionalFormatting>
  <conditionalFormatting sqref="C4">
    <cfRule type="expression" dxfId="43" priority="2">
      <formula>ISERROR(C4)</formula>
    </cfRule>
  </conditionalFormatting>
  <conditionalFormatting sqref="C5:C6">
    <cfRule type="expression" dxfId="42" priority="1">
      <formula>ISERROR(C5)</formula>
    </cfRule>
  </conditionalFormatting>
  <printOptions horizontalCentered="1"/>
  <pageMargins left="0.19685039370078741" right="0.19685039370078741" top="0.47244094488188981" bottom="0.39370078740157483" header="0.31496062992125984" footer="0.31496062992125984"/>
  <pageSetup paperSize="9" scale="9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O115"/>
  <sheetViews>
    <sheetView topLeftCell="C1" zoomScale="80" zoomScaleNormal="80" workbookViewId="0">
      <selection activeCell="C3" sqref="C3"/>
    </sheetView>
  </sheetViews>
  <sheetFormatPr defaultRowHeight="13.2"/>
  <cols>
    <col min="1" max="1" width="2.109375" hidden="1" customWidth="1"/>
    <col min="2" max="2" width="11.109375" hidden="1" customWidth="1"/>
    <col min="3" max="3" width="5.21875" customWidth="1"/>
    <col min="4" max="4" width="3.88671875" customWidth="1"/>
    <col min="9" max="9" width="4.6640625" customWidth="1"/>
    <col min="10" max="10" width="4.109375" customWidth="1"/>
  </cols>
  <sheetData>
    <row r="1" spans="2:15" ht="13.8" thickBot="1">
      <c r="C1" s="2"/>
      <c r="D1" s="24"/>
      <c r="E1" s="27">
        <v>1</v>
      </c>
      <c r="F1" s="25">
        <v>2</v>
      </c>
      <c r="G1" s="25">
        <v>3</v>
      </c>
      <c r="H1" s="26">
        <v>4</v>
      </c>
      <c r="I1" s="67"/>
      <c r="J1" s="1"/>
    </row>
    <row r="2" spans="2:15" ht="14.4" customHeight="1" thickBot="1">
      <c r="C2" s="45">
        <f>C3+1000</f>
        <v>1000</v>
      </c>
      <c r="D2" s="21"/>
      <c r="E2" s="30" t="s">
        <v>245</v>
      </c>
      <c r="F2" s="36"/>
      <c r="G2" s="36"/>
      <c r="H2" s="36"/>
      <c r="I2" s="104" t="s">
        <v>408</v>
      </c>
      <c r="K2" s="95" t="s">
        <v>400</v>
      </c>
      <c r="L2" s="96"/>
      <c r="M2" s="96"/>
      <c r="N2" s="96"/>
      <c r="O2" s="97"/>
    </row>
    <row r="3" spans="2:15" ht="18.600000000000001" customHeight="1" thickBot="1">
      <c r="B3">
        <f ca="1">RAND()</f>
        <v>0.78455691530301319</v>
      </c>
      <c r="C3" s="50"/>
      <c r="D3" s="46">
        <v>1</v>
      </c>
      <c r="E3" s="32" t="s">
        <v>242</v>
      </c>
      <c r="F3" s="38" t="s">
        <v>243</v>
      </c>
      <c r="G3" s="38" t="s">
        <v>244</v>
      </c>
      <c r="H3" s="38"/>
      <c r="I3" s="105"/>
      <c r="K3" s="98"/>
      <c r="L3" s="99"/>
      <c r="M3" s="99"/>
      <c r="N3" s="99"/>
      <c r="O3" s="100"/>
    </row>
    <row r="4" spans="2:15" ht="16.8" thickBot="1">
      <c r="C4" s="45">
        <f t="shared" ref="C4" si="0">C5+1000</f>
        <v>1000</v>
      </c>
      <c r="D4" s="29"/>
      <c r="E4" s="31" t="s">
        <v>246</v>
      </c>
      <c r="F4" s="40" t="s">
        <v>247</v>
      </c>
      <c r="G4" s="40"/>
      <c r="H4" s="71"/>
      <c r="I4" s="105"/>
      <c r="K4" s="98"/>
      <c r="L4" s="99"/>
      <c r="M4" s="99"/>
      <c r="N4" s="99"/>
      <c r="O4" s="100"/>
    </row>
    <row r="5" spans="2:15" ht="18.600000000000001" customHeight="1" thickBot="1">
      <c r="B5">
        <f t="shared" ref="B5:B45" ca="1" si="1">RAND()</f>
        <v>0.62344729661921217</v>
      </c>
      <c r="C5" s="50"/>
      <c r="D5" s="28">
        <v>2</v>
      </c>
      <c r="E5" s="32" t="s">
        <v>248</v>
      </c>
      <c r="F5" s="38" t="s">
        <v>249</v>
      </c>
      <c r="G5" s="38" t="s">
        <v>250</v>
      </c>
      <c r="H5" s="38"/>
      <c r="I5" s="105"/>
      <c r="K5" s="98"/>
      <c r="L5" s="99"/>
      <c r="M5" s="99"/>
      <c r="N5" s="99"/>
      <c r="O5" s="100"/>
    </row>
    <row r="6" spans="2:15" ht="16.8" thickBot="1">
      <c r="C6" s="45">
        <f t="shared" ref="C6" si="2">C7+1000</f>
        <v>1000</v>
      </c>
      <c r="D6" s="29"/>
      <c r="E6" s="31" t="s">
        <v>251</v>
      </c>
      <c r="F6" s="40"/>
      <c r="G6" s="40" t="s">
        <v>255</v>
      </c>
      <c r="H6" s="71"/>
      <c r="I6" s="105"/>
      <c r="J6" s="20"/>
      <c r="K6" s="98"/>
      <c r="L6" s="99"/>
      <c r="M6" s="99"/>
      <c r="N6" s="99"/>
      <c r="O6" s="100"/>
    </row>
    <row r="7" spans="2:15" ht="18.600000000000001" customHeight="1" thickBot="1">
      <c r="B7">
        <f t="shared" ca="1" si="1"/>
        <v>0.81282108239725026</v>
      </c>
      <c r="C7" s="50"/>
      <c r="D7" s="28">
        <v>3</v>
      </c>
      <c r="E7" s="32" t="s">
        <v>252</v>
      </c>
      <c r="F7" s="38" t="s">
        <v>53</v>
      </c>
      <c r="G7" s="38" t="s">
        <v>253</v>
      </c>
      <c r="H7" s="38" t="s">
        <v>254</v>
      </c>
      <c r="I7" s="105"/>
      <c r="K7" s="98"/>
      <c r="L7" s="99"/>
      <c r="M7" s="99"/>
      <c r="N7" s="99"/>
      <c r="O7" s="100"/>
    </row>
    <row r="8" spans="2:15" ht="16.8" thickBot="1">
      <c r="C8" s="45">
        <f t="shared" ref="C8" si="3">C9+1000</f>
        <v>1000</v>
      </c>
      <c r="D8" s="29"/>
      <c r="E8" s="31"/>
      <c r="F8" s="40"/>
      <c r="G8" s="40" t="s">
        <v>261</v>
      </c>
      <c r="H8" s="71"/>
      <c r="I8" s="105"/>
      <c r="K8" s="101"/>
      <c r="L8" s="102"/>
      <c r="M8" s="102"/>
      <c r="N8" s="102"/>
      <c r="O8" s="103"/>
    </row>
    <row r="9" spans="2:15" ht="18.600000000000001" customHeight="1" thickBot="1">
      <c r="B9">
        <f t="shared" ca="1" si="1"/>
        <v>0.41678637177975109</v>
      </c>
      <c r="C9" s="50"/>
      <c r="D9" s="28">
        <v>4</v>
      </c>
      <c r="E9" s="32" t="s">
        <v>256</v>
      </c>
      <c r="F9" s="38" t="s">
        <v>260</v>
      </c>
      <c r="G9" s="38" t="s">
        <v>258</v>
      </c>
      <c r="H9" s="38" t="s">
        <v>259</v>
      </c>
      <c r="I9" s="105"/>
    </row>
    <row r="10" spans="2:15" ht="13.8" thickBot="1">
      <c r="C10" s="45">
        <f t="shared" ref="C10" si="4">C11+1000</f>
        <v>1000</v>
      </c>
      <c r="D10" s="29"/>
      <c r="E10" s="31" t="s">
        <v>264</v>
      </c>
      <c r="F10" s="40"/>
      <c r="G10" s="40" t="s">
        <v>265</v>
      </c>
      <c r="H10" s="40" t="s">
        <v>247</v>
      </c>
      <c r="I10" s="105"/>
      <c r="K10" s="95" t="s">
        <v>433</v>
      </c>
      <c r="L10" s="96"/>
      <c r="M10" s="96"/>
      <c r="N10" s="96"/>
      <c r="O10" s="97"/>
    </row>
    <row r="11" spans="2:15" ht="18.600000000000001" customHeight="1" thickBot="1">
      <c r="B11">
        <f t="shared" ca="1" si="1"/>
        <v>0.70374482695142693</v>
      </c>
      <c r="C11" s="50"/>
      <c r="D11" s="28">
        <v>5</v>
      </c>
      <c r="E11" s="32" t="s">
        <v>2</v>
      </c>
      <c r="F11" s="38" t="s">
        <v>262</v>
      </c>
      <c r="G11" s="38" t="s">
        <v>263</v>
      </c>
      <c r="H11" s="38" t="s">
        <v>249</v>
      </c>
      <c r="I11" s="105"/>
      <c r="K11" s="98"/>
      <c r="L11" s="99"/>
      <c r="M11" s="99"/>
      <c r="N11" s="99"/>
      <c r="O11" s="100"/>
    </row>
    <row r="12" spans="2:15" ht="13.8" thickBot="1">
      <c r="C12" s="45">
        <f t="shared" ref="C12" si="5">C13+1000</f>
        <v>1000</v>
      </c>
      <c r="D12" s="29"/>
      <c r="E12" s="31" t="s">
        <v>266</v>
      </c>
      <c r="F12" s="40"/>
      <c r="G12" s="40"/>
      <c r="H12" s="40"/>
      <c r="I12" s="105"/>
      <c r="K12" s="98"/>
      <c r="L12" s="99"/>
      <c r="M12" s="99"/>
      <c r="N12" s="99"/>
      <c r="O12" s="100"/>
    </row>
    <row r="13" spans="2:15" ht="18.600000000000001" customHeight="1" thickBot="1">
      <c r="B13">
        <f t="shared" ca="1" si="1"/>
        <v>0.92992276575116462</v>
      </c>
      <c r="C13" s="50"/>
      <c r="D13" s="28">
        <v>6</v>
      </c>
      <c r="E13" s="32" t="s">
        <v>267</v>
      </c>
      <c r="F13" s="38" t="s">
        <v>359</v>
      </c>
      <c r="G13" s="38" t="s">
        <v>389</v>
      </c>
      <c r="H13" s="38"/>
      <c r="I13" s="105"/>
      <c r="K13" s="98"/>
      <c r="L13" s="99"/>
      <c r="M13" s="99"/>
      <c r="N13" s="99"/>
      <c r="O13" s="100"/>
    </row>
    <row r="14" spans="2:15" ht="13.8" thickBot="1">
      <c r="C14" s="45">
        <f t="shared" ref="C14" si="6">C15+1000</f>
        <v>1000</v>
      </c>
      <c r="D14" s="29"/>
      <c r="E14" s="31" t="s">
        <v>268</v>
      </c>
      <c r="F14" s="40"/>
      <c r="G14" s="40"/>
      <c r="H14" s="40"/>
      <c r="I14" s="105"/>
      <c r="K14" s="98"/>
      <c r="L14" s="99"/>
      <c r="M14" s="99"/>
      <c r="N14" s="99"/>
      <c r="O14" s="100"/>
    </row>
    <row r="15" spans="2:15" ht="18.600000000000001" customHeight="1" thickBot="1">
      <c r="B15">
        <f t="shared" ca="1" si="1"/>
        <v>3.4247266378222285E-2</v>
      </c>
      <c r="C15" s="50"/>
      <c r="D15" s="28">
        <v>7</v>
      </c>
      <c r="E15" s="32" t="s">
        <v>269</v>
      </c>
      <c r="F15" s="38" t="s">
        <v>257</v>
      </c>
      <c r="G15" s="38" t="s">
        <v>270</v>
      </c>
      <c r="H15" s="38"/>
      <c r="I15" s="105"/>
      <c r="K15" s="98"/>
      <c r="L15" s="99"/>
      <c r="M15" s="99"/>
      <c r="N15" s="99"/>
      <c r="O15" s="100"/>
    </row>
    <row r="16" spans="2:15" ht="13.8" thickBot="1">
      <c r="C16" s="45">
        <f t="shared" ref="C16" si="7">C17+1000</f>
        <v>1000</v>
      </c>
      <c r="D16" s="29"/>
      <c r="E16" s="31" t="s">
        <v>271</v>
      </c>
      <c r="F16" s="40" t="s">
        <v>247</v>
      </c>
      <c r="G16" s="40" t="s">
        <v>272</v>
      </c>
      <c r="H16" s="40"/>
      <c r="I16" s="105"/>
      <c r="K16" s="98"/>
      <c r="L16" s="99"/>
      <c r="M16" s="99"/>
      <c r="N16" s="99"/>
      <c r="O16" s="100"/>
    </row>
    <row r="17" spans="2:15" ht="18.600000000000001" customHeight="1" thickBot="1">
      <c r="B17">
        <f t="shared" ca="1" si="1"/>
        <v>0.12985576802316368</v>
      </c>
      <c r="C17" s="50"/>
      <c r="D17" s="28">
        <v>8</v>
      </c>
      <c r="E17" s="32" t="s">
        <v>263</v>
      </c>
      <c r="F17" s="38" t="s">
        <v>249</v>
      </c>
      <c r="G17" s="38" t="s">
        <v>273</v>
      </c>
      <c r="H17" s="38"/>
      <c r="I17" s="105"/>
      <c r="J17" s="20"/>
      <c r="K17" s="98"/>
      <c r="L17" s="99"/>
      <c r="M17" s="99"/>
      <c r="N17" s="99"/>
      <c r="O17" s="100"/>
    </row>
    <row r="18" spans="2:15" ht="13.8" thickBot="1">
      <c r="C18" s="45">
        <f t="shared" ref="C18" si="8">C19+1000</f>
        <v>1000</v>
      </c>
      <c r="D18" s="29"/>
      <c r="E18" s="31" t="s">
        <v>274</v>
      </c>
      <c r="F18" s="40"/>
      <c r="G18" s="40" t="s">
        <v>278</v>
      </c>
      <c r="H18" s="40"/>
      <c r="I18" s="105"/>
      <c r="K18" s="98"/>
      <c r="L18" s="99"/>
      <c r="M18" s="99"/>
      <c r="N18" s="99"/>
      <c r="O18" s="100"/>
    </row>
    <row r="19" spans="2:15" ht="18.600000000000001" customHeight="1" thickBot="1">
      <c r="B19">
        <f t="shared" ca="1" si="1"/>
        <v>0.69586255189505841</v>
      </c>
      <c r="C19" s="50"/>
      <c r="D19" s="28">
        <v>9</v>
      </c>
      <c r="E19" s="32" t="s">
        <v>275</v>
      </c>
      <c r="F19" s="38" t="s">
        <v>276</v>
      </c>
      <c r="G19" s="38" t="s">
        <v>66</v>
      </c>
      <c r="H19" s="38" t="s">
        <v>277</v>
      </c>
      <c r="I19" s="105"/>
      <c r="K19" s="98"/>
      <c r="L19" s="99"/>
      <c r="M19" s="99"/>
      <c r="N19" s="99"/>
      <c r="O19" s="100"/>
    </row>
    <row r="20" spans="2:15" ht="13.8" thickBot="1">
      <c r="C20" s="45">
        <f t="shared" ref="C20" si="9">C21+1000</f>
        <v>1000</v>
      </c>
      <c r="D20" s="29"/>
      <c r="E20" s="31" t="s">
        <v>279</v>
      </c>
      <c r="F20" s="40"/>
      <c r="G20" s="40" t="s">
        <v>283</v>
      </c>
      <c r="H20" s="40"/>
      <c r="I20" s="105"/>
      <c r="K20" s="98"/>
      <c r="L20" s="99"/>
      <c r="M20" s="99"/>
      <c r="N20" s="99"/>
      <c r="O20" s="100"/>
    </row>
    <row r="21" spans="2:15" ht="18.600000000000001" customHeight="1" thickBot="1">
      <c r="B21">
        <f t="shared" ca="1" si="1"/>
        <v>9.7036948625344177E-3</v>
      </c>
      <c r="C21" s="50"/>
      <c r="D21" s="28">
        <v>10</v>
      </c>
      <c r="E21" s="32" t="s">
        <v>280</v>
      </c>
      <c r="F21" s="38" t="s">
        <v>281</v>
      </c>
      <c r="G21" s="38" t="s">
        <v>282</v>
      </c>
      <c r="H21" s="38"/>
      <c r="I21" s="105"/>
      <c r="K21" s="98"/>
      <c r="L21" s="99"/>
      <c r="M21" s="99"/>
      <c r="N21" s="99"/>
      <c r="O21" s="100"/>
    </row>
    <row r="22" spans="2:15" ht="13.8" thickBot="1">
      <c r="C22" s="45">
        <f t="shared" ref="C22" si="10">C23+1000</f>
        <v>1000</v>
      </c>
      <c r="D22" s="29"/>
      <c r="E22" s="31" t="s">
        <v>284</v>
      </c>
      <c r="F22" s="40"/>
      <c r="G22" s="40" t="s">
        <v>287</v>
      </c>
      <c r="H22" s="40"/>
      <c r="I22" s="105"/>
      <c r="K22" s="98"/>
      <c r="L22" s="99"/>
      <c r="M22" s="99"/>
      <c r="N22" s="99"/>
      <c r="O22" s="100"/>
    </row>
    <row r="23" spans="2:15" ht="18.600000000000001" customHeight="1" thickBot="1">
      <c r="B23">
        <f t="shared" ca="1" si="1"/>
        <v>0.91494206170720693</v>
      </c>
      <c r="C23" s="50"/>
      <c r="D23" s="23">
        <v>11</v>
      </c>
      <c r="E23" s="33" t="s">
        <v>285</v>
      </c>
      <c r="F23" s="43" t="s">
        <v>286</v>
      </c>
      <c r="G23" s="43" t="s">
        <v>258</v>
      </c>
      <c r="H23" s="44" t="s">
        <v>288</v>
      </c>
      <c r="I23" s="106"/>
      <c r="K23" s="98"/>
      <c r="L23" s="99"/>
      <c r="M23" s="99"/>
      <c r="N23" s="99"/>
      <c r="O23" s="100"/>
    </row>
    <row r="24" spans="2:15" ht="13.8" thickBot="1">
      <c r="C24" s="45">
        <f t="shared" ref="C24" si="11">C25+1000</f>
        <v>1000</v>
      </c>
      <c r="D24" s="22"/>
      <c r="E24" s="69" t="s">
        <v>292</v>
      </c>
      <c r="F24" s="68"/>
      <c r="G24" s="68" t="s">
        <v>293</v>
      </c>
      <c r="H24" s="68"/>
      <c r="I24" s="107" t="s">
        <v>409</v>
      </c>
      <c r="K24" s="98"/>
      <c r="L24" s="99"/>
      <c r="M24" s="99"/>
      <c r="N24" s="99"/>
      <c r="O24" s="100"/>
    </row>
    <row r="25" spans="2:15" ht="18.600000000000001" customHeight="1" thickBot="1">
      <c r="B25">
        <f t="shared" ca="1" si="1"/>
        <v>0.59198090885932286</v>
      </c>
      <c r="C25" s="50"/>
      <c r="D25" s="28">
        <v>12</v>
      </c>
      <c r="E25" s="32" t="s">
        <v>223</v>
      </c>
      <c r="F25" s="38" t="s">
        <v>289</v>
      </c>
      <c r="G25" s="38" t="s">
        <v>290</v>
      </c>
      <c r="H25" s="38" t="s">
        <v>291</v>
      </c>
      <c r="I25" s="108"/>
      <c r="K25" s="98"/>
      <c r="L25" s="99"/>
      <c r="M25" s="99"/>
      <c r="N25" s="99"/>
      <c r="O25" s="100"/>
    </row>
    <row r="26" spans="2:15" ht="13.8" thickBot="1">
      <c r="C26" s="45">
        <f t="shared" ref="C26" si="12">C27+1000</f>
        <v>1000</v>
      </c>
      <c r="D26" s="29"/>
      <c r="E26" s="31" t="s">
        <v>397</v>
      </c>
      <c r="F26" s="40" t="s">
        <v>296</v>
      </c>
      <c r="G26" s="40" t="s">
        <v>297</v>
      </c>
      <c r="H26" s="40"/>
      <c r="I26" s="108"/>
      <c r="K26" s="98"/>
      <c r="L26" s="99"/>
      <c r="M26" s="99"/>
      <c r="N26" s="99"/>
      <c r="O26" s="100"/>
    </row>
    <row r="27" spans="2:15" ht="18" customHeight="1" thickBot="1">
      <c r="B27">
        <f t="shared" ca="1" si="1"/>
        <v>0.97579738814898509</v>
      </c>
      <c r="C27" s="50"/>
      <c r="D27" s="28">
        <v>13</v>
      </c>
      <c r="E27" s="32" t="s">
        <v>10</v>
      </c>
      <c r="F27" s="38" t="s">
        <v>204</v>
      </c>
      <c r="G27" s="38" t="s">
        <v>294</v>
      </c>
      <c r="H27" s="38" t="s">
        <v>295</v>
      </c>
      <c r="I27" s="108"/>
      <c r="K27" s="98"/>
      <c r="L27" s="99"/>
      <c r="M27" s="99"/>
      <c r="N27" s="99"/>
      <c r="O27" s="100"/>
    </row>
    <row r="28" spans="2:15" ht="13.8" customHeight="1" thickBot="1">
      <c r="C28" s="45">
        <f t="shared" ref="C28" si="13">C29+1000</f>
        <v>1000</v>
      </c>
      <c r="D28" s="29"/>
      <c r="E28" s="31" t="s">
        <v>298</v>
      </c>
      <c r="F28" s="40"/>
      <c r="G28" s="40" t="s">
        <v>301</v>
      </c>
      <c r="H28" s="40"/>
      <c r="I28" s="108"/>
      <c r="K28" s="101"/>
      <c r="L28" s="102"/>
      <c r="M28" s="102"/>
      <c r="N28" s="102"/>
      <c r="O28" s="103"/>
    </row>
    <row r="29" spans="2:15" ht="18" customHeight="1" thickBot="1">
      <c r="B29">
        <f t="shared" ca="1" si="1"/>
        <v>0.70289671956039301</v>
      </c>
      <c r="C29" s="50"/>
      <c r="D29" s="28">
        <v>14</v>
      </c>
      <c r="E29" s="32" t="s">
        <v>229</v>
      </c>
      <c r="F29" s="38" t="s">
        <v>299</v>
      </c>
      <c r="G29" s="38" t="s">
        <v>300</v>
      </c>
      <c r="H29" s="38"/>
      <c r="I29" s="108"/>
    </row>
    <row r="30" spans="2:15" ht="13.8" thickBot="1">
      <c r="C30" s="45">
        <f t="shared" ref="C30" si="14">C31+1000</f>
        <v>1000</v>
      </c>
      <c r="D30" s="29"/>
      <c r="E30" s="31" t="s">
        <v>302</v>
      </c>
      <c r="F30" s="40"/>
      <c r="G30" s="40"/>
      <c r="H30" s="40" t="s">
        <v>301</v>
      </c>
      <c r="I30" s="108"/>
    </row>
    <row r="31" spans="2:15" ht="18" customHeight="1" thickBot="1">
      <c r="B31">
        <f t="shared" ca="1" si="1"/>
        <v>0.22732972977885624</v>
      </c>
      <c r="C31" s="50"/>
      <c r="D31" s="28">
        <v>15</v>
      </c>
      <c r="E31" s="32" t="s">
        <v>303</v>
      </c>
      <c r="F31" s="38" t="s">
        <v>304</v>
      </c>
      <c r="G31" s="38" t="s">
        <v>289</v>
      </c>
      <c r="H31" s="38" t="s">
        <v>300</v>
      </c>
      <c r="I31" s="108"/>
    </row>
    <row r="32" spans="2:15" ht="13.8" thickBot="1">
      <c r="C32" s="45">
        <f t="shared" ref="C32" si="15">C33+1000</f>
        <v>1000</v>
      </c>
      <c r="D32" s="29"/>
      <c r="E32" s="31" t="s">
        <v>305</v>
      </c>
      <c r="F32" s="40"/>
      <c r="G32" s="40"/>
      <c r="H32" s="40"/>
      <c r="I32" s="108"/>
    </row>
    <row r="33" spans="2:9" ht="18" customHeight="1" thickBot="1">
      <c r="B33">
        <f t="shared" ca="1" si="1"/>
        <v>0.55292651309488061</v>
      </c>
      <c r="C33" s="50"/>
      <c r="D33" s="28">
        <v>16</v>
      </c>
      <c r="E33" s="32" t="s">
        <v>306</v>
      </c>
      <c r="F33" s="38" t="s">
        <v>307</v>
      </c>
      <c r="G33" s="38" t="s">
        <v>308</v>
      </c>
      <c r="H33" s="38"/>
      <c r="I33" s="108"/>
    </row>
    <row r="34" spans="2:9" ht="13.8" thickBot="1">
      <c r="C34" s="45">
        <f t="shared" ref="C34" si="16">C35+1000</f>
        <v>1000</v>
      </c>
      <c r="D34" s="29"/>
      <c r="E34" s="31" t="s">
        <v>309</v>
      </c>
      <c r="F34" s="40" t="s">
        <v>310</v>
      </c>
      <c r="G34" s="40"/>
      <c r="H34" s="40"/>
      <c r="I34" s="108"/>
    </row>
    <row r="35" spans="2:9" ht="18" customHeight="1" thickBot="1">
      <c r="B35">
        <f t="shared" ca="1" si="1"/>
        <v>0.74801054420293278</v>
      </c>
      <c r="C35" s="50"/>
      <c r="D35" s="28">
        <v>17</v>
      </c>
      <c r="E35" s="32" t="s">
        <v>2</v>
      </c>
      <c r="F35" s="38" t="s">
        <v>311</v>
      </c>
      <c r="G35" s="38" t="s">
        <v>312</v>
      </c>
      <c r="H35" s="38" t="s">
        <v>313</v>
      </c>
      <c r="I35" s="108"/>
    </row>
    <row r="36" spans="2:9" ht="13.8" thickBot="1">
      <c r="C36" s="45">
        <f t="shared" ref="C36" si="17">C37+1000</f>
        <v>1000</v>
      </c>
      <c r="D36" s="29"/>
      <c r="E36" s="31" t="s">
        <v>314</v>
      </c>
      <c r="F36" s="40"/>
      <c r="G36" s="40" t="s">
        <v>317</v>
      </c>
      <c r="H36" s="40"/>
      <c r="I36" s="108"/>
    </row>
    <row r="37" spans="2:9" ht="18" customHeight="1" thickBot="1">
      <c r="B37">
        <f t="shared" ca="1" si="1"/>
        <v>0.26621834170376957</v>
      </c>
      <c r="C37" s="50"/>
      <c r="D37" s="28">
        <v>18</v>
      </c>
      <c r="E37" s="32" t="s">
        <v>315</v>
      </c>
      <c r="F37" s="38" t="s">
        <v>316</v>
      </c>
      <c r="G37" s="38" t="s">
        <v>69</v>
      </c>
      <c r="H37" s="38"/>
      <c r="I37" s="108"/>
    </row>
    <row r="38" spans="2:9" ht="13.8" thickBot="1">
      <c r="C38" s="45">
        <f t="shared" ref="C38" si="18">C39+1000</f>
        <v>1000</v>
      </c>
      <c r="D38" s="29"/>
      <c r="E38" s="31" t="s">
        <v>318</v>
      </c>
      <c r="F38" s="40"/>
      <c r="G38" s="40"/>
      <c r="H38" s="40"/>
      <c r="I38" s="108"/>
    </row>
    <row r="39" spans="2:9" ht="18" customHeight="1" thickBot="1">
      <c r="B39">
        <f t="shared" ca="1" si="1"/>
        <v>0.21860834506184634</v>
      </c>
      <c r="C39" s="50"/>
      <c r="D39" s="28">
        <v>19</v>
      </c>
      <c r="E39" s="32" t="s">
        <v>319</v>
      </c>
      <c r="F39" s="38" t="s">
        <v>320</v>
      </c>
      <c r="G39" s="38" t="s">
        <v>307</v>
      </c>
      <c r="H39" s="38" t="s">
        <v>321</v>
      </c>
      <c r="I39" s="108"/>
    </row>
    <row r="40" spans="2:9" ht="13.8" thickBot="1">
      <c r="C40" s="45">
        <f t="shared" ref="C40" si="19">C41+1000</f>
        <v>1000</v>
      </c>
      <c r="D40" s="29"/>
      <c r="E40" s="31"/>
      <c r="F40" s="40" t="s">
        <v>325</v>
      </c>
      <c r="G40" s="40"/>
      <c r="H40" s="40"/>
      <c r="I40" s="108"/>
    </row>
    <row r="41" spans="2:9" ht="18" customHeight="1" thickBot="1">
      <c r="B41">
        <f t="shared" ca="1" si="1"/>
        <v>0.39810106976550241</v>
      </c>
      <c r="C41" s="50"/>
      <c r="D41" s="28">
        <v>20</v>
      </c>
      <c r="E41" s="32" t="s">
        <v>322</v>
      </c>
      <c r="F41" s="38" t="s">
        <v>323</v>
      </c>
      <c r="G41" s="38" t="s">
        <v>324</v>
      </c>
      <c r="H41" s="38"/>
      <c r="I41" s="108"/>
    </row>
    <row r="42" spans="2:9" ht="13.8" thickBot="1">
      <c r="C42" s="45">
        <f t="shared" ref="C42" si="20">C43+1000</f>
        <v>1000</v>
      </c>
      <c r="D42" s="29"/>
      <c r="E42" s="31" t="s">
        <v>326</v>
      </c>
      <c r="F42" s="40" t="s">
        <v>328</v>
      </c>
      <c r="G42" s="40"/>
      <c r="H42" s="40"/>
      <c r="I42" s="108"/>
    </row>
    <row r="43" spans="2:9" ht="18" customHeight="1" thickBot="1">
      <c r="B43">
        <f t="shared" ca="1" si="1"/>
        <v>0.56070833370063955</v>
      </c>
      <c r="C43" s="50"/>
      <c r="D43" s="28">
        <v>21</v>
      </c>
      <c r="E43" s="32" t="s">
        <v>327</v>
      </c>
      <c r="F43" s="38" t="s">
        <v>329</v>
      </c>
      <c r="G43" s="38" t="s">
        <v>75</v>
      </c>
      <c r="H43" s="38" t="s">
        <v>330</v>
      </c>
      <c r="I43" s="108"/>
    </row>
    <row r="44" spans="2:9" ht="13.8" thickBot="1">
      <c r="C44" s="45">
        <f t="shared" ref="C44" si="21">C45+1000</f>
        <v>1000</v>
      </c>
      <c r="D44" s="29"/>
      <c r="E44" s="31" t="s">
        <v>331</v>
      </c>
      <c r="F44" s="40"/>
      <c r="G44" s="40"/>
      <c r="H44" s="40"/>
      <c r="I44" s="108"/>
    </row>
    <row r="45" spans="2:9" ht="18" customHeight="1" thickBot="1">
      <c r="B45">
        <f t="shared" ca="1" si="1"/>
        <v>0.20360628681091997</v>
      </c>
      <c r="C45" s="50"/>
      <c r="D45" s="28">
        <v>22</v>
      </c>
      <c r="E45" s="32" t="s">
        <v>332</v>
      </c>
      <c r="F45" s="38" t="s">
        <v>333</v>
      </c>
      <c r="G45" s="38" t="s">
        <v>334</v>
      </c>
      <c r="H45" s="38"/>
      <c r="I45" s="108"/>
    </row>
    <row r="46" spans="2:9" ht="13.8" thickBot="1">
      <c r="C46" s="45">
        <f t="shared" ref="C46" si="22">C47+1000</f>
        <v>1000</v>
      </c>
      <c r="D46" s="29"/>
      <c r="E46" s="31" t="s">
        <v>335</v>
      </c>
      <c r="F46" s="40" t="s">
        <v>336</v>
      </c>
      <c r="G46" s="40"/>
      <c r="H46" s="40"/>
      <c r="I46" s="108"/>
    </row>
    <row r="47" spans="2:9" ht="18" customHeight="1" thickBot="1">
      <c r="B47">
        <f ca="1">RAND()</f>
        <v>1.9791326377285534E-2</v>
      </c>
      <c r="C47" s="50"/>
      <c r="D47" s="28">
        <v>23</v>
      </c>
      <c r="E47" s="32" t="s">
        <v>25</v>
      </c>
      <c r="F47" s="38" t="s">
        <v>24</v>
      </c>
      <c r="G47" s="38" t="s">
        <v>333</v>
      </c>
      <c r="H47" s="38" t="s">
        <v>337</v>
      </c>
      <c r="I47" s="108"/>
    </row>
    <row r="48" spans="2:9" ht="13.8" thickBot="1">
      <c r="C48" s="45">
        <f t="shared" ref="C48" si="23">C49+1000</f>
        <v>1000</v>
      </c>
      <c r="D48" s="29"/>
      <c r="E48" s="31" t="s">
        <v>338</v>
      </c>
      <c r="F48" s="40" t="s">
        <v>340</v>
      </c>
      <c r="G48" s="40"/>
      <c r="H48" s="40"/>
      <c r="I48" s="108"/>
    </row>
    <row r="49" spans="2:9" ht="18" customHeight="1" thickBot="1">
      <c r="B49">
        <f t="shared" ref="B49:B73" ca="1" si="24">RAND()</f>
        <v>8.2877789578382766E-2</v>
      </c>
      <c r="C49" s="50"/>
      <c r="D49" s="23">
        <v>24</v>
      </c>
      <c r="E49" s="33" t="s">
        <v>339</v>
      </c>
      <c r="F49" s="43" t="s">
        <v>15</v>
      </c>
      <c r="G49" s="43" t="s">
        <v>59</v>
      </c>
      <c r="H49" s="44" t="s">
        <v>341</v>
      </c>
      <c r="I49" s="109"/>
    </row>
    <row r="50" spans="2:9" ht="13.8" thickBot="1">
      <c r="C50" s="45">
        <f t="shared" ref="C50" si="25">C51+1000</f>
        <v>1000</v>
      </c>
      <c r="D50" s="22"/>
      <c r="E50" s="69"/>
      <c r="F50" s="68" t="s">
        <v>345</v>
      </c>
      <c r="G50" s="68"/>
      <c r="H50" s="68"/>
      <c r="I50" s="110" t="s">
        <v>410</v>
      </c>
    </row>
    <row r="51" spans="2:9" ht="18" customHeight="1" thickBot="1">
      <c r="B51">
        <f t="shared" ca="1" si="24"/>
        <v>0.4951689608470119</v>
      </c>
      <c r="C51" s="50"/>
      <c r="D51" s="28">
        <v>25</v>
      </c>
      <c r="E51" s="32" t="s">
        <v>342</v>
      </c>
      <c r="F51" s="38" t="s">
        <v>343</v>
      </c>
      <c r="G51" s="38" t="s">
        <v>344</v>
      </c>
      <c r="H51" s="38"/>
      <c r="I51" s="111"/>
    </row>
    <row r="52" spans="2:9" ht="13.8" customHeight="1" thickBot="1">
      <c r="C52" s="45">
        <f t="shared" ref="C52" si="26">C53+1000</f>
        <v>1000</v>
      </c>
      <c r="D52" s="29"/>
      <c r="E52" s="31" t="s">
        <v>346</v>
      </c>
      <c r="F52" s="40"/>
      <c r="G52" s="40" t="s">
        <v>349</v>
      </c>
      <c r="H52" s="40"/>
      <c r="I52" s="111"/>
    </row>
    <row r="53" spans="2:9" ht="18" customHeight="1" thickBot="1">
      <c r="B53">
        <f t="shared" ca="1" si="24"/>
        <v>0.97891828022509531</v>
      </c>
      <c r="C53" s="50"/>
      <c r="D53" s="28">
        <v>26</v>
      </c>
      <c r="E53" s="32" t="s">
        <v>17</v>
      </c>
      <c r="F53" s="38" t="s">
        <v>347</v>
      </c>
      <c r="G53" s="38" t="s">
        <v>348</v>
      </c>
      <c r="H53" s="38"/>
      <c r="I53" s="111"/>
    </row>
    <row r="54" spans="2:9" ht="13.8" thickBot="1">
      <c r="C54" s="45">
        <f t="shared" ref="C54" si="27">C55+1000</f>
        <v>1000</v>
      </c>
      <c r="D54" s="29"/>
      <c r="E54" s="31" t="s">
        <v>350</v>
      </c>
      <c r="F54" s="40" t="s">
        <v>352</v>
      </c>
      <c r="G54" s="40"/>
      <c r="H54" s="40"/>
      <c r="I54" s="111"/>
    </row>
    <row r="55" spans="2:9" ht="18" customHeight="1" thickBot="1">
      <c r="B55">
        <f t="shared" ca="1" si="24"/>
        <v>0.53351510157276749</v>
      </c>
      <c r="C55" s="50"/>
      <c r="D55" s="28">
        <v>27</v>
      </c>
      <c r="E55" s="32" t="s">
        <v>74</v>
      </c>
      <c r="F55" s="38" t="s">
        <v>351</v>
      </c>
      <c r="G55" s="38" t="s">
        <v>353</v>
      </c>
      <c r="H55" s="38" t="s">
        <v>354</v>
      </c>
      <c r="I55" s="111"/>
    </row>
    <row r="56" spans="2:9" ht="13.8" thickBot="1">
      <c r="C56" s="45">
        <f t="shared" ref="C56" si="28">C57+1000</f>
        <v>1000</v>
      </c>
      <c r="D56" s="29"/>
      <c r="E56" s="31"/>
      <c r="F56" s="40" t="s">
        <v>356</v>
      </c>
      <c r="G56" s="40" t="s">
        <v>357</v>
      </c>
      <c r="H56" s="40"/>
      <c r="I56" s="111"/>
    </row>
    <row r="57" spans="2:9" ht="18" customHeight="1" thickBot="1">
      <c r="B57">
        <f t="shared" ca="1" si="24"/>
        <v>0.84811704596120652</v>
      </c>
      <c r="C57" s="50"/>
      <c r="D57" s="28">
        <v>28</v>
      </c>
      <c r="E57" s="32" t="s">
        <v>358</v>
      </c>
      <c r="F57" s="38" t="s">
        <v>355</v>
      </c>
      <c r="G57" s="38" t="s">
        <v>273</v>
      </c>
      <c r="H57" s="38"/>
      <c r="I57" s="111"/>
    </row>
    <row r="58" spans="2:9" ht="13.8" thickBot="1">
      <c r="C58" s="45">
        <f t="shared" ref="C58" si="29">C59+1000</f>
        <v>1000</v>
      </c>
      <c r="D58" s="29"/>
      <c r="E58" s="31"/>
      <c r="F58" s="40"/>
      <c r="G58" s="40" t="s">
        <v>361</v>
      </c>
      <c r="H58" s="40"/>
      <c r="I58" s="111"/>
    </row>
    <row r="59" spans="2:9" ht="18" customHeight="1" thickBot="1">
      <c r="B59">
        <f t="shared" ca="1" si="24"/>
        <v>0.58918013060777552</v>
      </c>
      <c r="C59" s="50"/>
      <c r="D59" s="28">
        <v>29</v>
      </c>
      <c r="E59" s="32" t="s">
        <v>394</v>
      </c>
      <c r="F59" s="38" t="s">
        <v>359</v>
      </c>
      <c r="G59" s="38" t="s">
        <v>66</v>
      </c>
      <c r="H59" s="38" t="s">
        <v>360</v>
      </c>
      <c r="I59" s="111"/>
    </row>
    <row r="60" spans="2:9" ht="13.8" thickBot="1">
      <c r="C60" s="45">
        <f t="shared" ref="C60" si="30">C61+1000</f>
        <v>1000</v>
      </c>
      <c r="D60" s="29"/>
      <c r="E60" s="31" t="s">
        <v>362</v>
      </c>
      <c r="F60" s="40"/>
      <c r="G60" s="40" t="s">
        <v>366</v>
      </c>
      <c r="H60" s="40"/>
      <c r="I60" s="111"/>
    </row>
    <row r="61" spans="2:9" ht="18" customHeight="1" thickBot="1">
      <c r="B61">
        <f t="shared" ca="1" si="24"/>
        <v>0.62339469513220103</v>
      </c>
      <c r="C61" s="50"/>
      <c r="D61" s="28">
        <v>30</v>
      </c>
      <c r="E61" s="32" t="s">
        <v>306</v>
      </c>
      <c r="F61" s="38" t="s">
        <v>363</v>
      </c>
      <c r="G61" s="38" t="s">
        <v>364</v>
      </c>
      <c r="H61" s="38" t="s">
        <v>365</v>
      </c>
      <c r="I61" s="111"/>
    </row>
    <row r="62" spans="2:9" ht="13.8" thickBot="1">
      <c r="C62" s="45">
        <f t="shared" ref="C62" si="31">C63+1000</f>
        <v>1000</v>
      </c>
      <c r="D62" s="29"/>
      <c r="E62" s="31" t="s">
        <v>367</v>
      </c>
      <c r="F62" s="40" t="s">
        <v>369</v>
      </c>
      <c r="G62" s="40"/>
      <c r="H62" s="40"/>
      <c r="I62" s="111"/>
    </row>
    <row r="63" spans="2:9" ht="18" customHeight="1" thickBot="1">
      <c r="B63">
        <f t="shared" ca="1" si="24"/>
        <v>0.71788980039926098</v>
      </c>
      <c r="C63" s="50"/>
      <c r="D63" s="28">
        <v>31</v>
      </c>
      <c r="E63" s="32" t="s">
        <v>368</v>
      </c>
      <c r="F63" s="38" t="s">
        <v>370</v>
      </c>
      <c r="G63" s="38" t="s">
        <v>371</v>
      </c>
      <c r="H63" s="38" t="s">
        <v>372</v>
      </c>
      <c r="I63" s="111"/>
    </row>
    <row r="64" spans="2:9" ht="13.8" thickBot="1">
      <c r="C64" s="45">
        <f t="shared" ref="C64" si="32">C65+1000</f>
        <v>1000</v>
      </c>
      <c r="D64" s="29"/>
      <c r="E64" s="31" t="s">
        <v>373</v>
      </c>
      <c r="F64" s="40"/>
      <c r="G64" s="40" t="s">
        <v>375</v>
      </c>
      <c r="H64" s="40"/>
      <c r="I64" s="111"/>
    </row>
    <row r="65" spans="2:9" ht="18" customHeight="1" thickBot="1">
      <c r="B65">
        <f t="shared" ca="1" si="24"/>
        <v>0.61580746208176185</v>
      </c>
      <c r="C65" s="50"/>
      <c r="D65" s="28">
        <v>32</v>
      </c>
      <c r="E65" s="32" t="s">
        <v>16</v>
      </c>
      <c r="F65" s="38" t="s">
        <v>374</v>
      </c>
      <c r="G65" s="38" t="s">
        <v>74</v>
      </c>
      <c r="H65" s="38"/>
      <c r="I65" s="111"/>
    </row>
    <row r="66" spans="2:9" ht="13.8" thickBot="1">
      <c r="C66" s="45">
        <f t="shared" ref="C66" si="33">C67+1000</f>
        <v>1000</v>
      </c>
      <c r="D66" s="29"/>
      <c r="E66" s="31" t="s">
        <v>376</v>
      </c>
      <c r="F66" s="40" t="s">
        <v>377</v>
      </c>
      <c r="G66" s="40"/>
      <c r="H66" s="40" t="s">
        <v>274</v>
      </c>
      <c r="I66" s="111"/>
    </row>
    <row r="67" spans="2:9" ht="18" customHeight="1" thickBot="1">
      <c r="B67">
        <f t="shared" ca="1" si="24"/>
        <v>0.71090254005477538</v>
      </c>
      <c r="C67" s="50"/>
      <c r="D67" s="28">
        <v>33</v>
      </c>
      <c r="E67" s="32" t="s">
        <v>74</v>
      </c>
      <c r="F67" s="38" t="s">
        <v>66</v>
      </c>
      <c r="G67" s="38" t="s">
        <v>374</v>
      </c>
      <c r="H67" s="38" t="s">
        <v>275</v>
      </c>
      <c r="I67" s="111"/>
    </row>
    <row r="68" spans="2:9" ht="13.8" thickBot="1">
      <c r="C68" s="45">
        <f t="shared" ref="C68" si="34">C69+1000</f>
        <v>1000</v>
      </c>
      <c r="D68" s="29"/>
      <c r="E68" s="31" t="s">
        <v>378</v>
      </c>
      <c r="F68" s="40"/>
      <c r="G68" s="40" t="s">
        <v>380</v>
      </c>
      <c r="H68" s="40"/>
      <c r="I68" s="111"/>
    </row>
    <row r="69" spans="2:9" ht="18" customHeight="1" thickBot="1">
      <c r="B69">
        <f t="shared" ca="1" si="24"/>
        <v>0.41633739394656777</v>
      </c>
      <c r="C69" s="50"/>
      <c r="D69" s="28">
        <v>34</v>
      </c>
      <c r="E69" s="32" t="s">
        <v>6</v>
      </c>
      <c r="F69" s="38" t="s">
        <v>379</v>
      </c>
      <c r="G69" s="38" t="s">
        <v>7</v>
      </c>
      <c r="H69" s="38" t="s">
        <v>381</v>
      </c>
      <c r="I69" s="111"/>
    </row>
    <row r="70" spans="2:9" ht="13.8" thickBot="1">
      <c r="C70" s="45">
        <f t="shared" ref="C70" si="35">C71+1000</f>
        <v>1000</v>
      </c>
      <c r="D70" s="29"/>
      <c r="E70" s="31" t="s">
        <v>382</v>
      </c>
      <c r="F70" s="40" t="s">
        <v>383</v>
      </c>
      <c r="G70" s="40"/>
      <c r="H70" s="40"/>
      <c r="I70" s="111"/>
    </row>
    <row r="71" spans="2:9" ht="18" customHeight="1" thickBot="1">
      <c r="B71">
        <f t="shared" ca="1" si="24"/>
        <v>5.05504573588339E-2</v>
      </c>
      <c r="C71" s="50"/>
      <c r="D71" s="28">
        <v>35</v>
      </c>
      <c r="E71" s="32" t="s">
        <v>2</v>
      </c>
      <c r="F71" s="38" t="s">
        <v>384</v>
      </c>
      <c r="G71" s="38" t="s">
        <v>385</v>
      </c>
      <c r="H71" s="38" t="s">
        <v>386</v>
      </c>
      <c r="I71" s="111"/>
    </row>
    <row r="72" spans="2:9" ht="13.8" thickBot="1">
      <c r="C72" s="45">
        <f t="shared" ref="C72:C110" si="36">C73+1000</f>
        <v>1000</v>
      </c>
      <c r="D72" s="29"/>
      <c r="E72" s="31" t="s">
        <v>387</v>
      </c>
      <c r="F72" s="40" t="s">
        <v>268</v>
      </c>
      <c r="G72" s="40"/>
      <c r="H72" s="40"/>
      <c r="I72" s="111"/>
    </row>
    <row r="73" spans="2:9" ht="18" customHeight="1" thickBot="1">
      <c r="B73">
        <f t="shared" ca="1" si="24"/>
        <v>0.83288513532674602</v>
      </c>
      <c r="C73" s="50"/>
      <c r="D73" s="23">
        <v>36</v>
      </c>
      <c r="E73" s="33" t="s">
        <v>16</v>
      </c>
      <c r="F73" s="43" t="s">
        <v>269</v>
      </c>
      <c r="G73" s="43" t="s">
        <v>54</v>
      </c>
      <c r="H73" s="44" t="s">
        <v>388</v>
      </c>
      <c r="I73" s="112"/>
    </row>
    <row r="74" spans="2:9" ht="16.2" hidden="1" customHeight="1" thickBot="1">
      <c r="C74" s="45">
        <f t="shared" si="36"/>
        <v>1000</v>
      </c>
      <c r="D74" s="22"/>
      <c r="E74" s="69"/>
      <c r="F74" s="68"/>
      <c r="G74" s="68"/>
      <c r="H74" s="70"/>
      <c r="I74" s="72"/>
    </row>
    <row r="75" spans="2:9" ht="18" hidden="1" customHeight="1" thickBot="1">
      <c r="C75" s="50"/>
      <c r="D75" s="28">
        <v>37</v>
      </c>
      <c r="E75" s="32"/>
      <c r="F75" s="38"/>
      <c r="G75" s="38"/>
      <c r="H75" s="39"/>
      <c r="I75" s="72"/>
    </row>
    <row r="76" spans="2:9" ht="16.2" hidden="1" customHeight="1" thickBot="1">
      <c r="C76" s="45">
        <f t="shared" si="36"/>
        <v>1000</v>
      </c>
      <c r="D76" s="29"/>
      <c r="E76" s="31"/>
      <c r="F76" s="40"/>
      <c r="G76" s="40"/>
      <c r="H76" s="41"/>
      <c r="I76" s="72"/>
    </row>
    <row r="77" spans="2:9" ht="18" hidden="1" customHeight="1" thickBot="1">
      <c r="C77" s="50"/>
      <c r="D77" s="28">
        <v>38</v>
      </c>
      <c r="E77" s="32"/>
      <c r="F77" s="38"/>
      <c r="G77" s="38"/>
      <c r="H77" s="39"/>
      <c r="I77" s="73"/>
    </row>
    <row r="78" spans="2:9" ht="16.8" hidden="1" thickBot="1">
      <c r="C78" s="45">
        <f t="shared" si="36"/>
        <v>1000</v>
      </c>
      <c r="D78" s="29"/>
      <c r="E78" s="31"/>
      <c r="F78" s="40"/>
      <c r="G78" s="40"/>
      <c r="H78" s="41"/>
      <c r="I78" s="104"/>
    </row>
    <row r="79" spans="2:9" ht="18" hidden="1" customHeight="1" thickBot="1">
      <c r="C79" s="50"/>
      <c r="D79" s="28">
        <v>39</v>
      </c>
      <c r="E79" s="32"/>
      <c r="F79" s="38"/>
      <c r="G79" s="38"/>
      <c r="H79" s="39"/>
      <c r="I79" s="105"/>
    </row>
    <row r="80" spans="2:9" ht="16.8" hidden="1" thickBot="1">
      <c r="C80" s="45">
        <f t="shared" si="36"/>
        <v>1000</v>
      </c>
      <c r="D80" s="29"/>
      <c r="E80" s="31"/>
      <c r="F80" s="40"/>
      <c r="G80" s="40"/>
      <c r="H80" s="41"/>
      <c r="I80" s="105"/>
    </row>
    <row r="81" spans="3:10" ht="18" hidden="1" customHeight="1" thickBot="1">
      <c r="C81" s="50"/>
      <c r="D81" s="28">
        <v>40</v>
      </c>
      <c r="E81" s="32"/>
      <c r="F81" s="38"/>
      <c r="G81" s="38"/>
      <c r="H81" s="39"/>
      <c r="I81" s="105"/>
    </row>
    <row r="82" spans="3:10" ht="16.8" hidden="1" thickBot="1">
      <c r="C82" s="45">
        <f t="shared" si="36"/>
        <v>1000</v>
      </c>
      <c r="D82" s="29"/>
      <c r="E82" s="31"/>
      <c r="F82" s="40"/>
      <c r="G82" s="40"/>
      <c r="H82" s="41"/>
      <c r="I82" s="105"/>
    </row>
    <row r="83" spans="3:10" ht="18" hidden="1" customHeight="1" thickBot="1">
      <c r="C83" s="50"/>
      <c r="D83" s="28">
        <v>41</v>
      </c>
      <c r="E83" s="32"/>
      <c r="F83" s="38"/>
      <c r="G83" s="38"/>
      <c r="H83" s="39"/>
      <c r="I83" s="105"/>
    </row>
    <row r="84" spans="3:10" ht="16.8" hidden="1" thickBot="1">
      <c r="C84" s="45">
        <f t="shared" si="36"/>
        <v>1000</v>
      </c>
      <c r="D84" s="29"/>
      <c r="E84" s="31"/>
      <c r="F84" s="40"/>
      <c r="G84" s="40"/>
      <c r="H84" s="41"/>
      <c r="I84" s="105"/>
    </row>
    <row r="85" spans="3:10" ht="18" hidden="1" customHeight="1" thickBot="1">
      <c r="C85" s="50"/>
      <c r="D85" s="28">
        <v>42</v>
      </c>
      <c r="E85" s="32"/>
      <c r="F85" s="38"/>
      <c r="G85" s="38"/>
      <c r="H85" s="39"/>
      <c r="I85" s="105"/>
    </row>
    <row r="86" spans="3:10" ht="16.8" hidden="1" thickBot="1">
      <c r="C86" s="45">
        <f t="shared" si="36"/>
        <v>1000</v>
      </c>
      <c r="D86" s="29"/>
      <c r="E86" s="31"/>
      <c r="F86" s="40"/>
      <c r="G86" s="40"/>
      <c r="H86" s="41"/>
      <c r="I86" s="105"/>
    </row>
    <row r="87" spans="3:10" ht="18" hidden="1" customHeight="1" thickBot="1">
      <c r="C87" s="50"/>
      <c r="D87" s="28">
        <v>43</v>
      </c>
      <c r="E87" s="32"/>
      <c r="F87" s="38"/>
      <c r="G87" s="38"/>
      <c r="H87" s="39"/>
      <c r="I87" s="105"/>
    </row>
    <row r="88" spans="3:10" ht="13.8" hidden="1" thickBot="1">
      <c r="C88" s="45">
        <f t="shared" si="36"/>
        <v>1000</v>
      </c>
      <c r="D88" s="29"/>
      <c r="E88" s="31"/>
      <c r="F88" s="40"/>
      <c r="G88" s="40"/>
      <c r="H88" s="42"/>
      <c r="I88" s="105"/>
    </row>
    <row r="89" spans="3:10" ht="18" hidden="1" customHeight="1" thickBot="1">
      <c r="C89" s="50"/>
      <c r="D89" s="28">
        <v>44</v>
      </c>
      <c r="E89" s="32"/>
      <c r="F89" s="38"/>
      <c r="G89" s="38"/>
      <c r="H89" s="39"/>
      <c r="I89" s="105"/>
    </row>
    <row r="90" spans="3:10" ht="13.8" hidden="1" thickBot="1">
      <c r="C90" s="45">
        <f t="shared" si="36"/>
        <v>1000</v>
      </c>
      <c r="D90" s="29"/>
      <c r="E90" s="31"/>
      <c r="F90" s="40"/>
      <c r="G90" s="40"/>
      <c r="H90" s="42"/>
      <c r="I90" s="105"/>
      <c r="J90" s="35"/>
    </row>
    <row r="91" spans="3:10" ht="18" hidden="1" customHeight="1" thickBot="1">
      <c r="C91" s="50"/>
      <c r="D91" s="28">
        <v>45</v>
      </c>
      <c r="E91" s="32"/>
      <c r="F91" s="38"/>
      <c r="G91" s="38"/>
      <c r="H91" s="39"/>
      <c r="I91" s="105"/>
      <c r="J91" s="34"/>
    </row>
    <row r="92" spans="3:10" ht="13.8" hidden="1" thickBot="1">
      <c r="C92" s="45">
        <f t="shared" si="36"/>
        <v>1000</v>
      </c>
      <c r="D92" s="29"/>
      <c r="E92" s="31"/>
      <c r="F92" s="40"/>
      <c r="G92" s="40"/>
      <c r="H92" s="42"/>
      <c r="I92" s="105"/>
    </row>
    <row r="93" spans="3:10" ht="18" hidden="1" customHeight="1" thickBot="1">
      <c r="C93" s="50"/>
      <c r="D93" s="28">
        <v>46</v>
      </c>
      <c r="E93" s="32"/>
      <c r="F93" s="38"/>
      <c r="G93" s="38"/>
      <c r="H93" s="39"/>
      <c r="I93" s="105"/>
    </row>
    <row r="94" spans="3:10" ht="13.8" hidden="1" thickBot="1">
      <c r="C94" s="45">
        <f t="shared" si="36"/>
        <v>1000</v>
      </c>
      <c r="D94" s="29"/>
      <c r="E94" s="31"/>
      <c r="F94" s="40"/>
      <c r="G94" s="40"/>
      <c r="H94" s="42"/>
      <c r="I94" s="105"/>
    </row>
    <row r="95" spans="3:10" ht="18" hidden="1" customHeight="1" thickBot="1">
      <c r="C95" s="50"/>
      <c r="D95" s="28">
        <v>47</v>
      </c>
      <c r="E95" s="32"/>
      <c r="F95" s="38"/>
      <c r="G95" s="38"/>
      <c r="H95" s="39"/>
      <c r="I95" s="105"/>
    </row>
    <row r="96" spans="3:10" ht="16.8" hidden="1" thickBot="1">
      <c r="C96" s="45">
        <f t="shared" si="36"/>
        <v>1000</v>
      </c>
      <c r="D96" s="29"/>
      <c r="E96" s="31"/>
      <c r="F96" s="40"/>
      <c r="G96" s="40"/>
      <c r="H96" s="41"/>
      <c r="I96" s="105"/>
    </row>
    <row r="97" spans="3:14" ht="18" hidden="1" customHeight="1" thickBot="1">
      <c r="C97" s="50"/>
      <c r="D97" s="28">
        <v>48</v>
      </c>
      <c r="E97" s="32"/>
      <c r="F97" s="38"/>
      <c r="G97" s="38"/>
      <c r="H97" s="39"/>
      <c r="I97" s="105"/>
    </row>
    <row r="98" spans="3:14" ht="16.8" hidden="1" thickBot="1">
      <c r="C98" s="45">
        <f t="shared" si="36"/>
        <v>1000</v>
      </c>
      <c r="D98" s="29"/>
      <c r="E98" s="31"/>
      <c r="F98" s="40"/>
      <c r="G98" s="40"/>
      <c r="H98" s="41"/>
      <c r="I98" s="105"/>
    </row>
    <row r="99" spans="3:14" ht="18" hidden="1" customHeight="1" thickBot="1">
      <c r="C99" s="50"/>
      <c r="D99" s="28">
        <v>49</v>
      </c>
      <c r="E99" s="32"/>
      <c r="F99" s="38"/>
      <c r="G99" s="38"/>
      <c r="H99" s="39"/>
      <c r="I99" s="105"/>
    </row>
    <row r="100" spans="3:14" ht="16.8" hidden="1" thickBot="1">
      <c r="C100" s="45">
        <f t="shared" si="36"/>
        <v>1000</v>
      </c>
      <c r="D100" s="29"/>
      <c r="E100" s="31"/>
      <c r="F100" s="40"/>
      <c r="G100" s="40"/>
      <c r="H100" s="41"/>
      <c r="I100" s="105"/>
    </row>
    <row r="101" spans="3:14" ht="18" hidden="1" customHeight="1" thickBot="1">
      <c r="C101" s="50"/>
      <c r="D101" s="28">
        <v>50</v>
      </c>
      <c r="E101" s="32"/>
      <c r="F101" s="38"/>
      <c r="G101" s="38"/>
      <c r="H101" s="39"/>
      <c r="I101" s="105"/>
    </row>
    <row r="102" spans="3:14" ht="16.8" hidden="1" thickBot="1">
      <c r="C102" s="45">
        <f t="shared" si="36"/>
        <v>1000</v>
      </c>
      <c r="D102" s="29"/>
      <c r="E102" s="31"/>
      <c r="F102" s="40"/>
      <c r="G102" s="40"/>
      <c r="H102" s="41"/>
      <c r="I102" s="105"/>
    </row>
    <row r="103" spans="3:14" ht="18" hidden="1" customHeight="1" thickBot="1">
      <c r="C103" s="50"/>
      <c r="D103" s="28">
        <v>51</v>
      </c>
      <c r="E103" s="32"/>
      <c r="F103" s="38"/>
      <c r="G103" s="38"/>
      <c r="H103" s="39"/>
      <c r="I103" s="105"/>
    </row>
    <row r="104" spans="3:14" ht="16.8" hidden="1" thickBot="1">
      <c r="C104" s="45">
        <f t="shared" si="36"/>
        <v>1000</v>
      </c>
      <c r="D104" s="29"/>
      <c r="E104" s="31"/>
      <c r="F104" s="40"/>
      <c r="G104" s="40"/>
      <c r="H104" s="41"/>
      <c r="I104" s="105"/>
    </row>
    <row r="105" spans="3:14" ht="18" hidden="1" customHeight="1" thickBot="1">
      <c r="C105" s="50"/>
      <c r="D105" s="28">
        <v>52</v>
      </c>
      <c r="E105" s="32"/>
      <c r="F105" s="38"/>
      <c r="G105" s="38"/>
      <c r="H105" s="39"/>
      <c r="I105" s="105"/>
    </row>
    <row r="106" spans="3:14" ht="16.8" hidden="1" thickBot="1">
      <c r="C106" s="45">
        <f t="shared" si="36"/>
        <v>1000</v>
      </c>
      <c r="D106" s="29"/>
      <c r="E106" s="31"/>
      <c r="F106" s="40"/>
      <c r="G106" s="40"/>
      <c r="H106" s="41"/>
      <c r="I106" s="105"/>
    </row>
    <row r="107" spans="3:14" ht="18" hidden="1" customHeight="1" thickBot="1">
      <c r="C107" s="50"/>
      <c r="D107" s="28">
        <v>53</v>
      </c>
      <c r="E107" s="32"/>
      <c r="F107" s="38"/>
      <c r="G107" s="38"/>
      <c r="H107" s="39"/>
      <c r="I107" s="105"/>
    </row>
    <row r="108" spans="3:14" ht="16.8" hidden="1" thickBot="1">
      <c r="C108" s="45">
        <f t="shared" si="36"/>
        <v>1000</v>
      </c>
      <c r="D108" s="29"/>
      <c r="E108" s="31"/>
      <c r="F108" s="40"/>
      <c r="G108" s="40"/>
      <c r="H108" s="41"/>
      <c r="I108" s="105"/>
      <c r="K108" s="18"/>
      <c r="L108" s="18"/>
      <c r="M108" s="18"/>
      <c r="N108" s="18"/>
    </row>
    <row r="109" spans="3:14" ht="18" hidden="1" customHeight="1" thickBot="1">
      <c r="C109" s="50"/>
      <c r="D109" s="28">
        <v>54</v>
      </c>
      <c r="E109" s="32"/>
      <c r="F109" s="38"/>
      <c r="G109" s="38"/>
      <c r="H109" s="39"/>
      <c r="I109" s="105"/>
      <c r="K109" s="19"/>
      <c r="L109" s="20"/>
      <c r="M109" s="20"/>
      <c r="N109" s="20"/>
    </row>
    <row r="110" spans="3:14" ht="16.8" hidden="1" thickBot="1">
      <c r="C110" s="45">
        <f t="shared" si="36"/>
        <v>1000</v>
      </c>
      <c r="D110" s="22"/>
      <c r="E110" s="31"/>
      <c r="F110" s="40"/>
      <c r="G110" s="40"/>
      <c r="H110" s="41"/>
      <c r="I110" s="105"/>
      <c r="K110" s="18"/>
      <c r="L110" s="18"/>
      <c r="M110" s="18"/>
      <c r="N110" s="20"/>
    </row>
    <row r="111" spans="3:14" ht="18" hidden="1" customHeight="1" thickBot="1">
      <c r="C111" s="50"/>
      <c r="D111" s="23">
        <v>55</v>
      </c>
      <c r="E111" s="33"/>
      <c r="F111" s="43"/>
      <c r="G111" s="43"/>
      <c r="H111" s="44"/>
      <c r="I111" s="106"/>
      <c r="K111" s="19"/>
      <c r="L111" s="20"/>
      <c r="M111" s="20"/>
      <c r="N111" s="20"/>
    </row>
    <row r="112" spans="3:14" ht="7.2" hidden="1" customHeight="1">
      <c r="C112" s="47"/>
    </row>
    <row r="113" hidden="1"/>
    <row r="114" hidden="1"/>
    <row r="115" hidden="1"/>
  </sheetData>
  <sheetProtection sheet="1" objects="1" scenarios="1" selectLockedCells="1"/>
  <mergeCells count="6">
    <mergeCell ref="K2:O8"/>
    <mergeCell ref="I78:I111"/>
    <mergeCell ref="I2:I23"/>
    <mergeCell ref="I50:I73"/>
    <mergeCell ref="I24:I49"/>
    <mergeCell ref="K10:O2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N183"/>
  <sheetViews>
    <sheetView topLeftCell="A127" workbookViewId="0">
      <selection activeCell="E137" sqref="E137"/>
    </sheetView>
  </sheetViews>
  <sheetFormatPr defaultRowHeight="13.2"/>
  <cols>
    <col min="1" max="1" width="2.109375" customWidth="1"/>
    <col min="2" max="2" width="13.109375" customWidth="1"/>
    <col min="3" max="3" width="5.21875" customWidth="1"/>
    <col min="4" max="4" width="3.88671875" customWidth="1"/>
  </cols>
  <sheetData>
    <row r="1" spans="2:11" ht="13.8" thickBot="1">
      <c r="C1" s="2"/>
      <c r="D1" s="24"/>
      <c r="E1" s="27">
        <v>1</v>
      </c>
      <c r="F1" s="25">
        <v>2</v>
      </c>
      <c r="G1" s="25">
        <v>3</v>
      </c>
      <c r="H1" s="26">
        <v>4</v>
      </c>
      <c r="I1" s="1"/>
      <c r="J1" s="1"/>
    </row>
    <row r="2" spans="2:11">
      <c r="C2" s="2">
        <f ca="1">C3+1000</f>
        <v>1003</v>
      </c>
      <c r="D2" s="21"/>
      <c r="E2" s="30" t="s">
        <v>52</v>
      </c>
      <c r="F2" s="36"/>
      <c r="G2" s="36"/>
      <c r="H2" s="37"/>
      <c r="I2" s="13"/>
    </row>
    <row r="3" spans="2:11" ht="18.600000000000001" customHeight="1">
      <c r="B3">
        <f ca="1">RAND()</f>
        <v>0.98367884954117246</v>
      </c>
      <c r="C3" s="2">
        <f ca="1">RANK(B3,$B$3:$B$183)</f>
        <v>3</v>
      </c>
      <c r="D3" s="28">
        <v>1</v>
      </c>
      <c r="E3" s="32" t="s">
        <v>0</v>
      </c>
      <c r="F3" s="38" t="s">
        <v>36</v>
      </c>
      <c r="G3" s="38" t="s">
        <v>45</v>
      </c>
      <c r="H3" s="39"/>
    </row>
    <row r="4" spans="2:11" ht="16.2">
      <c r="C4" s="2">
        <f t="shared" ref="C4:C66" ca="1" si="0">C5+1000</f>
        <v>1055</v>
      </c>
      <c r="D4" s="29"/>
      <c r="E4" s="31" t="s">
        <v>49</v>
      </c>
      <c r="F4" s="40"/>
      <c r="G4" s="40"/>
      <c r="H4" s="41"/>
      <c r="I4" s="13"/>
    </row>
    <row r="5" spans="2:11" ht="18.600000000000001" customHeight="1">
      <c r="B5">
        <f t="shared" ref="B5:B45" ca="1" si="1">RAND()</f>
        <v>0.47379112770886511</v>
      </c>
      <c r="C5" s="2">
        <f ca="1">RANK(B5,$B$3:$B$183)</f>
        <v>55</v>
      </c>
      <c r="D5" s="28">
        <v>2</v>
      </c>
      <c r="E5" s="32" t="s">
        <v>1</v>
      </c>
      <c r="F5" s="38" t="s">
        <v>127</v>
      </c>
      <c r="G5" s="38" t="s">
        <v>128</v>
      </c>
      <c r="H5" s="39"/>
    </row>
    <row r="6" spans="2:11" ht="16.2">
      <c r="C6" s="2">
        <f t="shared" ca="1" si="0"/>
        <v>1015</v>
      </c>
      <c r="D6" s="29"/>
      <c r="E6" s="31" t="s">
        <v>47</v>
      </c>
      <c r="F6" s="40"/>
      <c r="G6" s="40"/>
      <c r="H6" s="41"/>
      <c r="I6" s="19"/>
      <c r="J6" s="20"/>
      <c r="K6" s="20"/>
    </row>
    <row r="7" spans="2:11" ht="18.600000000000001" customHeight="1">
      <c r="B7">
        <f t="shared" ca="1" si="1"/>
        <v>0.92987703603009952</v>
      </c>
      <c r="C7" s="2">
        <f ca="1">RANK(B7,$B$3:$B$183)</f>
        <v>15</v>
      </c>
      <c r="D7" s="28">
        <v>3</v>
      </c>
      <c r="E7" s="32" t="s">
        <v>2</v>
      </c>
      <c r="F7" s="38" t="s">
        <v>129</v>
      </c>
      <c r="G7" s="38" t="s">
        <v>130</v>
      </c>
      <c r="H7" s="39" t="s">
        <v>46</v>
      </c>
    </row>
    <row r="8" spans="2:11" ht="16.2">
      <c r="C8" s="2">
        <f t="shared" ca="1" si="0"/>
        <v>1091</v>
      </c>
      <c r="D8" s="29"/>
      <c r="E8" s="31" t="s">
        <v>95</v>
      </c>
      <c r="F8" s="40"/>
      <c r="G8" s="40"/>
      <c r="H8" s="41"/>
      <c r="I8" s="13"/>
    </row>
    <row r="9" spans="2:11" ht="18.600000000000001" customHeight="1">
      <c r="B9">
        <f t="shared" ca="1" si="1"/>
        <v>2.6207877016769521E-3</v>
      </c>
      <c r="C9" s="2">
        <f ca="1">RANK(B9,$B$3:$B$183)</f>
        <v>91</v>
      </c>
      <c r="D9" s="28">
        <v>4</v>
      </c>
      <c r="E9" s="32" t="s">
        <v>3</v>
      </c>
      <c r="F9" s="38" t="s">
        <v>131</v>
      </c>
      <c r="G9" s="38" t="s">
        <v>132</v>
      </c>
      <c r="H9" s="39" t="s">
        <v>164</v>
      </c>
    </row>
    <row r="10" spans="2:11" ht="16.2">
      <c r="C10" s="2">
        <f t="shared" ca="1" si="0"/>
        <v>1074</v>
      </c>
      <c r="D10" s="29"/>
      <c r="E10" s="31" t="s">
        <v>96</v>
      </c>
      <c r="F10" s="40"/>
      <c r="G10" s="40"/>
      <c r="H10" s="41"/>
      <c r="I10" s="13"/>
    </row>
    <row r="11" spans="2:11" ht="18.600000000000001" customHeight="1">
      <c r="B11">
        <f t="shared" ca="1" si="1"/>
        <v>0.22278300124999373</v>
      </c>
      <c r="C11" s="2">
        <f ca="1">RANK(B11,$B$3:$B$183)</f>
        <v>74</v>
      </c>
      <c r="D11" s="28">
        <v>5</v>
      </c>
      <c r="E11" s="32" t="s">
        <v>4</v>
      </c>
      <c r="F11" s="38" t="s">
        <v>133</v>
      </c>
      <c r="G11" s="38" t="s">
        <v>134</v>
      </c>
      <c r="H11" s="39"/>
    </row>
    <row r="12" spans="2:11" ht="16.2">
      <c r="C12" s="2">
        <f t="shared" ca="1" si="0"/>
        <v>1064</v>
      </c>
      <c r="D12" s="29"/>
      <c r="E12" s="31" t="s">
        <v>97</v>
      </c>
      <c r="F12" s="40"/>
      <c r="G12" s="40"/>
      <c r="H12" s="41"/>
      <c r="I12" s="13"/>
    </row>
    <row r="13" spans="2:11" ht="18.600000000000001" customHeight="1">
      <c r="B13">
        <f t="shared" ca="1" si="1"/>
        <v>0.375485929325718</v>
      </c>
      <c r="C13" s="2">
        <f ca="1">RANK(B13,$B$3:$B$183)</f>
        <v>64</v>
      </c>
      <c r="D13" s="28">
        <v>6</v>
      </c>
      <c r="E13" s="32" t="s">
        <v>5</v>
      </c>
      <c r="F13" s="38" t="s">
        <v>135</v>
      </c>
      <c r="G13" s="38" t="s">
        <v>136</v>
      </c>
      <c r="H13" s="39"/>
    </row>
    <row r="14" spans="2:11" ht="16.2">
      <c r="C14" s="2">
        <f t="shared" ca="1" si="0"/>
        <v>1081</v>
      </c>
      <c r="D14" s="29"/>
      <c r="E14" s="31" t="s">
        <v>98</v>
      </c>
      <c r="F14" s="40"/>
      <c r="G14" s="40"/>
      <c r="H14" s="41"/>
      <c r="I14" s="13"/>
    </row>
    <row r="15" spans="2:11" ht="18.600000000000001" customHeight="1">
      <c r="B15">
        <f t="shared" ca="1" si="1"/>
        <v>0.15962895625886586</v>
      </c>
      <c r="C15" s="2">
        <f ca="1">RANK(B15,$B$3:$B$183)</f>
        <v>81</v>
      </c>
      <c r="D15" s="28">
        <v>7</v>
      </c>
      <c r="E15" s="32" t="s">
        <v>6</v>
      </c>
      <c r="F15" s="38" t="s">
        <v>137</v>
      </c>
      <c r="G15" s="38" t="s">
        <v>138</v>
      </c>
      <c r="H15" s="39" t="s">
        <v>236</v>
      </c>
    </row>
    <row r="16" spans="2:11" ht="16.2">
      <c r="C16" s="2">
        <f t="shared" ca="1" si="0"/>
        <v>1037</v>
      </c>
      <c r="D16" s="29"/>
      <c r="E16" s="31" t="s">
        <v>99</v>
      </c>
      <c r="F16" s="40"/>
      <c r="G16" s="40"/>
      <c r="H16" s="41"/>
      <c r="I16" s="13"/>
    </row>
    <row r="17" spans="2:10" ht="18.600000000000001" customHeight="1">
      <c r="B17">
        <f t="shared" ca="1" si="1"/>
        <v>0.69677281463420648</v>
      </c>
      <c r="C17" s="2">
        <f ca="1">RANK(B17,$B$3:$B$183)</f>
        <v>37</v>
      </c>
      <c r="D17" s="28">
        <v>8</v>
      </c>
      <c r="E17" s="32" t="s">
        <v>7</v>
      </c>
      <c r="F17" s="38" t="s">
        <v>139</v>
      </c>
      <c r="G17" s="38" t="s">
        <v>140</v>
      </c>
      <c r="H17" s="39" t="s">
        <v>165</v>
      </c>
      <c r="J17" s="20"/>
    </row>
    <row r="18" spans="2:10" ht="16.2">
      <c r="C18" s="2">
        <f t="shared" ca="1" si="0"/>
        <v>1056</v>
      </c>
      <c r="D18" s="29"/>
      <c r="E18" s="31" t="s">
        <v>100</v>
      </c>
      <c r="F18" s="40"/>
      <c r="G18" s="40"/>
      <c r="H18" s="41"/>
      <c r="I18" s="13"/>
    </row>
    <row r="19" spans="2:10" ht="18.600000000000001" customHeight="1">
      <c r="B19">
        <f t="shared" ca="1" si="1"/>
        <v>0.47303703029202249</v>
      </c>
      <c r="C19" s="2">
        <f ca="1">RANK(B19,$B$3:$B$183)</f>
        <v>56</v>
      </c>
      <c r="D19" s="28">
        <v>9</v>
      </c>
      <c r="E19" s="32" t="s">
        <v>8</v>
      </c>
      <c r="F19" s="38" t="s">
        <v>141</v>
      </c>
      <c r="G19" s="38" t="s">
        <v>142</v>
      </c>
      <c r="H19" s="39"/>
    </row>
    <row r="20" spans="2:10" ht="16.2">
      <c r="C20" s="2">
        <f t="shared" ca="1" si="0"/>
        <v>1062</v>
      </c>
      <c r="D20" s="29"/>
      <c r="E20" s="31" t="s">
        <v>101</v>
      </c>
      <c r="F20" s="40"/>
      <c r="G20" s="40"/>
      <c r="H20" s="41"/>
      <c r="I20" s="13"/>
    </row>
    <row r="21" spans="2:10" ht="18.600000000000001" customHeight="1">
      <c r="B21">
        <f t="shared" ca="1" si="1"/>
        <v>0.39833612806788521</v>
      </c>
      <c r="C21" s="2">
        <f ca="1">RANK(B21,$B$3:$B$183)</f>
        <v>62</v>
      </c>
      <c r="D21" s="28">
        <v>10</v>
      </c>
      <c r="E21" s="32" t="s">
        <v>9</v>
      </c>
      <c r="F21" s="38" t="s">
        <v>143</v>
      </c>
      <c r="G21" s="38" t="s">
        <v>144</v>
      </c>
      <c r="H21" s="39" t="s">
        <v>166</v>
      </c>
    </row>
    <row r="22" spans="2:10" ht="16.2">
      <c r="C22" s="2">
        <f t="shared" ca="1" si="0"/>
        <v>1006</v>
      </c>
      <c r="D22" s="29"/>
      <c r="E22" s="31" t="s">
        <v>102</v>
      </c>
      <c r="F22" s="40"/>
      <c r="G22" s="40"/>
      <c r="H22" s="41"/>
      <c r="I22" s="13"/>
    </row>
    <row r="23" spans="2:10" ht="18.600000000000001" customHeight="1">
      <c r="B23">
        <f t="shared" ca="1" si="1"/>
        <v>0.968547609293821</v>
      </c>
      <c r="C23" s="2">
        <f ca="1">RANK(B23,$B$3:$B$183)</f>
        <v>6</v>
      </c>
      <c r="D23" s="28">
        <v>11</v>
      </c>
      <c r="E23" s="32" t="s">
        <v>10</v>
      </c>
      <c r="F23" s="38" t="s">
        <v>145</v>
      </c>
      <c r="G23" s="38" t="s">
        <v>146</v>
      </c>
      <c r="H23" s="39" t="s">
        <v>237</v>
      </c>
    </row>
    <row r="24" spans="2:10" ht="16.2">
      <c r="C24" s="2">
        <f t="shared" ca="1" si="0"/>
        <v>1063</v>
      </c>
      <c r="D24" s="29"/>
      <c r="E24" s="31" t="s">
        <v>103</v>
      </c>
      <c r="F24" s="40"/>
      <c r="G24" s="40" t="s">
        <v>37</v>
      </c>
      <c r="H24" s="41"/>
      <c r="I24" s="13"/>
    </row>
    <row r="25" spans="2:10" ht="18.600000000000001" customHeight="1">
      <c r="B25">
        <f t="shared" ca="1" si="1"/>
        <v>0.39495555546317707</v>
      </c>
      <c r="C25" s="2">
        <f ca="1">RANK(B25,$B$3:$B$183)</f>
        <v>63</v>
      </c>
      <c r="D25" s="28">
        <v>12</v>
      </c>
      <c r="E25" s="32" t="s">
        <v>11</v>
      </c>
      <c r="F25" s="38" t="s">
        <v>147</v>
      </c>
      <c r="G25" s="38" t="s">
        <v>11</v>
      </c>
      <c r="H25" s="39" t="s">
        <v>238</v>
      </c>
    </row>
    <row r="26" spans="2:10" ht="16.2">
      <c r="C26" s="2">
        <f t="shared" ca="1" si="0"/>
        <v>1029</v>
      </c>
      <c r="D26" s="29"/>
      <c r="E26" s="31" t="s">
        <v>48</v>
      </c>
      <c r="F26" s="40"/>
      <c r="G26" s="40"/>
      <c r="H26" s="41"/>
      <c r="I26" s="13"/>
    </row>
    <row r="27" spans="2:10" ht="18" customHeight="1">
      <c r="B27">
        <f t="shared" ca="1" si="1"/>
        <v>0.77804155627126825</v>
      </c>
      <c r="C27" s="2">
        <f ca="1">RANK(B27,$B$3:$B$183)</f>
        <v>29</v>
      </c>
      <c r="D27" s="28">
        <v>13</v>
      </c>
      <c r="E27" s="32" t="s">
        <v>5</v>
      </c>
      <c r="F27" s="38" t="s">
        <v>148</v>
      </c>
      <c r="G27" s="38" t="s">
        <v>149</v>
      </c>
      <c r="H27" s="39"/>
    </row>
    <row r="28" spans="2:10" ht="16.2">
      <c r="C28" s="2">
        <f t="shared" ca="1" si="0"/>
        <v>1044</v>
      </c>
      <c r="D28" s="29"/>
      <c r="E28" s="31" t="s">
        <v>104</v>
      </c>
      <c r="F28" s="40"/>
      <c r="G28" s="40" t="s">
        <v>38</v>
      </c>
      <c r="H28" s="41"/>
      <c r="I28" s="13"/>
    </row>
    <row r="29" spans="2:10" ht="18" customHeight="1">
      <c r="B29">
        <f t="shared" ca="1" si="1"/>
        <v>0.60867068896784726</v>
      </c>
      <c r="C29" s="2">
        <f ca="1">RANK(B29,$B$3:$B$183)</f>
        <v>44</v>
      </c>
      <c r="D29" s="28">
        <v>14</v>
      </c>
      <c r="E29" s="32" t="s">
        <v>12</v>
      </c>
      <c r="F29" s="38" t="s">
        <v>150</v>
      </c>
      <c r="G29" s="38" t="s">
        <v>13</v>
      </c>
      <c r="H29" s="39"/>
    </row>
    <row r="30" spans="2:10" ht="16.2">
      <c r="C30" s="2">
        <f t="shared" ca="1" si="0"/>
        <v>1058</v>
      </c>
      <c r="D30" s="29"/>
      <c r="E30" s="31" t="s">
        <v>105</v>
      </c>
      <c r="F30" s="40"/>
      <c r="G30" s="40" t="s">
        <v>38</v>
      </c>
      <c r="H30" s="41"/>
      <c r="I30" s="13"/>
    </row>
    <row r="31" spans="2:10" ht="18" customHeight="1">
      <c r="B31">
        <f t="shared" ca="1" si="1"/>
        <v>0.46028894672482845</v>
      </c>
      <c r="C31" s="2">
        <f ca="1">RANK(B31,$B$3:$B$183)</f>
        <v>58</v>
      </c>
      <c r="D31" s="28">
        <v>15</v>
      </c>
      <c r="E31" s="32" t="s">
        <v>14</v>
      </c>
      <c r="F31" s="38" t="s">
        <v>150</v>
      </c>
      <c r="G31" s="38" t="s">
        <v>13</v>
      </c>
      <c r="H31" s="39"/>
    </row>
    <row r="32" spans="2:10" ht="16.2">
      <c r="C32" s="2">
        <f t="shared" ca="1" si="0"/>
        <v>1028</v>
      </c>
      <c r="D32" s="29"/>
      <c r="E32" s="31" t="s">
        <v>49</v>
      </c>
      <c r="F32" s="40"/>
      <c r="G32" s="40" t="s">
        <v>39</v>
      </c>
      <c r="H32" s="41"/>
      <c r="I32" s="13"/>
    </row>
    <row r="33" spans="2:9" ht="18" customHeight="1">
      <c r="B33">
        <f t="shared" ca="1" si="1"/>
        <v>0.80008634702301373</v>
      </c>
      <c r="C33" s="2">
        <f ca="1">RANK(B33,$B$3:$B$183)</f>
        <v>28</v>
      </c>
      <c r="D33" s="28">
        <v>16</v>
      </c>
      <c r="E33" s="32" t="s">
        <v>1</v>
      </c>
      <c r="F33" s="38" t="s">
        <v>151</v>
      </c>
      <c r="G33" s="38" t="s">
        <v>15</v>
      </c>
      <c r="H33" s="39"/>
    </row>
    <row r="34" spans="2:9" ht="16.2">
      <c r="C34" s="2">
        <f t="shared" ca="1" si="0"/>
        <v>1078</v>
      </c>
      <c r="D34" s="29"/>
      <c r="E34" s="31" t="s">
        <v>50</v>
      </c>
      <c r="F34" s="40"/>
      <c r="G34" s="40"/>
      <c r="H34" s="41"/>
      <c r="I34" s="13"/>
    </row>
    <row r="35" spans="2:9" ht="18" customHeight="1">
      <c r="B35">
        <f t="shared" ca="1" si="1"/>
        <v>0.17487461132193005</v>
      </c>
      <c r="C35" s="2">
        <f ca="1">RANK(B35,$B$3:$B$183)</f>
        <v>78</v>
      </c>
      <c r="D35" s="28">
        <v>17</v>
      </c>
      <c r="E35" s="32" t="s">
        <v>16</v>
      </c>
      <c r="F35" s="38" t="s">
        <v>152</v>
      </c>
      <c r="G35" s="38" t="s">
        <v>153</v>
      </c>
      <c r="H35" s="39"/>
    </row>
    <row r="36" spans="2:9" ht="16.2">
      <c r="C36" s="2">
        <f t="shared" ca="1" si="0"/>
        <v>1032</v>
      </c>
      <c r="D36" s="29"/>
      <c r="E36" s="31" t="s">
        <v>106</v>
      </c>
      <c r="F36" s="40"/>
      <c r="G36" s="40" t="s">
        <v>40</v>
      </c>
      <c r="H36" s="41"/>
      <c r="I36" s="13"/>
    </row>
    <row r="37" spans="2:9" ht="18" customHeight="1">
      <c r="B37">
        <f t="shared" ca="1" si="1"/>
        <v>0.73940740044802089</v>
      </c>
      <c r="C37" s="2">
        <f ca="1">RANK(B37,$B$3:$B$183)</f>
        <v>32</v>
      </c>
      <c r="D37" s="28">
        <v>18</v>
      </c>
      <c r="E37" s="32" t="s">
        <v>17</v>
      </c>
      <c r="F37" s="38" t="s">
        <v>154</v>
      </c>
      <c r="G37" s="38" t="s">
        <v>18</v>
      </c>
      <c r="H37" s="39"/>
    </row>
    <row r="38" spans="2:9" ht="16.2">
      <c r="C38" s="2">
        <f t="shared" ca="1" si="0"/>
        <v>1047</v>
      </c>
      <c r="D38" s="29"/>
      <c r="E38" s="31" t="s">
        <v>107</v>
      </c>
      <c r="F38" s="40"/>
      <c r="G38" s="40" t="s">
        <v>41</v>
      </c>
      <c r="H38" s="41"/>
      <c r="I38" s="13"/>
    </row>
    <row r="39" spans="2:9" ht="18" customHeight="1">
      <c r="B39">
        <f t="shared" ca="1" si="1"/>
        <v>0.59298898731661565</v>
      </c>
      <c r="C39" s="2">
        <f ca="1">RANK(B39,$B$3:$B$183)</f>
        <v>47</v>
      </c>
      <c r="D39" s="28">
        <v>19</v>
      </c>
      <c r="E39" s="32" t="s">
        <v>19</v>
      </c>
      <c r="F39" s="38" t="s">
        <v>155</v>
      </c>
      <c r="G39" s="38" t="s">
        <v>20</v>
      </c>
      <c r="H39" s="39" t="s">
        <v>167</v>
      </c>
    </row>
    <row r="40" spans="2:9" ht="16.2">
      <c r="C40" s="2">
        <f t="shared" ca="1" si="0"/>
        <v>1060</v>
      </c>
      <c r="D40" s="29"/>
      <c r="E40" s="31" t="s">
        <v>51</v>
      </c>
      <c r="F40" s="40" t="s">
        <v>42</v>
      </c>
      <c r="G40" s="40"/>
      <c r="H40" s="41"/>
      <c r="I40" s="13"/>
    </row>
    <row r="41" spans="2:9" ht="18" customHeight="1">
      <c r="B41">
        <f t="shared" ca="1" si="1"/>
        <v>0.4530798444397649</v>
      </c>
      <c r="C41" s="2">
        <f ca="1">RANK(B41,$B$3:$B$183)</f>
        <v>60</v>
      </c>
      <c r="D41" s="28">
        <v>20</v>
      </c>
      <c r="E41" s="32" t="s">
        <v>21</v>
      </c>
      <c r="F41" s="38" t="s">
        <v>22</v>
      </c>
      <c r="G41" s="38" t="s">
        <v>156</v>
      </c>
      <c r="H41" s="39" t="s">
        <v>168</v>
      </c>
    </row>
    <row r="42" spans="2:9" ht="16.2">
      <c r="C42" s="2">
        <f t="shared" ca="1" si="0"/>
        <v>1065</v>
      </c>
      <c r="D42" s="29"/>
      <c r="E42" s="31" t="s">
        <v>108</v>
      </c>
      <c r="F42" s="40"/>
      <c r="G42" s="40" t="s">
        <v>43</v>
      </c>
      <c r="H42" s="41"/>
      <c r="I42" s="13"/>
    </row>
    <row r="43" spans="2:9" ht="18" customHeight="1">
      <c r="B43">
        <f t="shared" ca="1" si="1"/>
        <v>0.34446556727326294</v>
      </c>
      <c r="C43" s="2">
        <f ca="1">RANK(B43,$B$3:$B$183)</f>
        <v>65</v>
      </c>
      <c r="D43" s="28">
        <v>21</v>
      </c>
      <c r="E43" s="32" t="s">
        <v>23</v>
      </c>
      <c r="F43" s="38" t="s">
        <v>157</v>
      </c>
      <c r="G43" s="38" t="s">
        <v>24</v>
      </c>
      <c r="H43" s="39" t="s">
        <v>158</v>
      </c>
    </row>
    <row r="44" spans="2:9" ht="16.2">
      <c r="C44" s="2">
        <f t="shared" ca="1" si="0"/>
        <v>1054</v>
      </c>
      <c r="D44" s="29"/>
      <c r="E44" s="31"/>
      <c r="F44" s="40" t="s">
        <v>44</v>
      </c>
      <c r="G44" s="40"/>
      <c r="H44" s="41"/>
      <c r="I44" s="13"/>
    </row>
    <row r="45" spans="2:9" ht="18" customHeight="1">
      <c r="B45">
        <f t="shared" ca="1" si="1"/>
        <v>0.48113685256582317</v>
      </c>
      <c r="C45" s="2">
        <f ca="1">RANK(B45,$B$3:$B$183)</f>
        <v>54</v>
      </c>
      <c r="D45" s="28">
        <v>22</v>
      </c>
      <c r="E45" s="32" t="s">
        <v>159</v>
      </c>
      <c r="F45" s="38" t="s">
        <v>25</v>
      </c>
      <c r="G45" s="38" t="s">
        <v>160</v>
      </c>
      <c r="H45" s="39" t="s">
        <v>161</v>
      </c>
    </row>
    <row r="46" spans="2:9" ht="16.2">
      <c r="C46" s="2">
        <f t="shared" ca="1" si="0"/>
        <v>1007</v>
      </c>
      <c r="D46" s="29"/>
      <c r="E46" s="31" t="s">
        <v>95</v>
      </c>
      <c r="F46" s="40" t="s">
        <v>57</v>
      </c>
      <c r="G46" s="40" t="s">
        <v>58</v>
      </c>
      <c r="H46" s="41"/>
      <c r="I46" s="13"/>
    </row>
    <row r="47" spans="2:9" ht="18" customHeight="1">
      <c r="B47">
        <f ca="1">RAND()</f>
        <v>0.95949898761881369</v>
      </c>
      <c r="C47" s="2">
        <f ca="1">RANK(B47,$B$3:$B$183)</f>
        <v>7</v>
      </c>
      <c r="D47" s="28">
        <v>23</v>
      </c>
      <c r="E47" s="32" t="s">
        <v>3</v>
      </c>
      <c r="F47" s="38" t="s">
        <v>11</v>
      </c>
      <c r="G47" s="38" t="s">
        <v>6</v>
      </c>
      <c r="H47" s="39" t="s">
        <v>169</v>
      </c>
    </row>
    <row r="48" spans="2:9" ht="16.2">
      <c r="C48" s="2">
        <f t="shared" ca="1" si="0"/>
        <v>1079</v>
      </c>
      <c r="D48" s="29"/>
      <c r="E48" s="31"/>
      <c r="F48" s="40" t="s">
        <v>60</v>
      </c>
      <c r="G48" s="40"/>
      <c r="H48" s="41"/>
      <c r="I48" s="13"/>
    </row>
    <row r="49" spans="2:9" ht="18" customHeight="1">
      <c r="B49">
        <f t="shared" ref="B49:B89" ca="1" si="2">RAND()</f>
        <v>0.17433685616705463</v>
      </c>
      <c r="C49" s="2">
        <f ca="1">RANK(B49,$B$3:$B$183)</f>
        <v>79</v>
      </c>
      <c r="D49" s="28">
        <v>24</v>
      </c>
      <c r="E49" s="32" t="s">
        <v>162</v>
      </c>
      <c r="F49" s="38" t="s">
        <v>24</v>
      </c>
      <c r="G49" s="38" t="s">
        <v>163</v>
      </c>
      <c r="H49" s="39" t="s">
        <v>170</v>
      </c>
    </row>
    <row r="50" spans="2:9" ht="16.2">
      <c r="C50" s="2">
        <f t="shared" ca="1" si="0"/>
        <v>1034</v>
      </c>
      <c r="D50" s="29"/>
      <c r="E50" s="31" t="s">
        <v>109</v>
      </c>
      <c r="F50" s="40"/>
      <c r="G50" s="40"/>
      <c r="H50" s="41"/>
      <c r="I50" s="13"/>
    </row>
    <row r="51" spans="2:9" ht="18" customHeight="1">
      <c r="B51">
        <f t="shared" ca="1" si="2"/>
        <v>0.7244833536708597</v>
      </c>
      <c r="C51" s="2">
        <f ca="1">RANK(B51,$B$3:$B$183)</f>
        <v>34</v>
      </c>
      <c r="D51" s="28">
        <v>25</v>
      </c>
      <c r="E51" s="32" t="s">
        <v>61</v>
      </c>
      <c r="F51" s="38" t="s">
        <v>171</v>
      </c>
      <c r="G51" s="38" t="s">
        <v>172</v>
      </c>
      <c r="H51" s="39"/>
    </row>
    <row r="52" spans="2:9" ht="16.2">
      <c r="C52" s="2">
        <f t="shared" ca="1" si="0"/>
        <v>1075</v>
      </c>
      <c r="D52" s="29"/>
      <c r="E52" s="31" t="s">
        <v>110</v>
      </c>
      <c r="F52" s="40"/>
      <c r="G52" s="40"/>
      <c r="H52" s="41"/>
      <c r="I52" s="13"/>
    </row>
    <row r="53" spans="2:9" ht="18" customHeight="1">
      <c r="B53">
        <f t="shared" ca="1" si="2"/>
        <v>0.21574362861785101</v>
      </c>
      <c r="C53" s="2">
        <f ca="1">RANK(B53,$B$3:$B$183)</f>
        <v>75</v>
      </c>
      <c r="D53" s="28">
        <v>26</v>
      </c>
      <c r="E53" s="32" t="s">
        <v>62</v>
      </c>
      <c r="F53" s="38" t="s">
        <v>173</v>
      </c>
      <c r="G53" s="38" t="s">
        <v>174</v>
      </c>
      <c r="H53" s="39"/>
    </row>
    <row r="54" spans="2:9" ht="16.2">
      <c r="C54" s="2">
        <f t="shared" ca="1" si="0"/>
        <v>1053</v>
      </c>
      <c r="D54" s="29"/>
      <c r="E54" s="31" t="s">
        <v>111</v>
      </c>
      <c r="F54" s="40"/>
      <c r="G54" s="40" t="s">
        <v>65</v>
      </c>
      <c r="H54" s="41"/>
      <c r="I54" s="13"/>
    </row>
    <row r="55" spans="2:9" ht="18" customHeight="1">
      <c r="B55">
        <f t="shared" ca="1" si="2"/>
        <v>0.49068819361416416</v>
      </c>
      <c r="C55" s="2">
        <f ca="1">RANK(B55,$B$3:$B$183)</f>
        <v>53</v>
      </c>
      <c r="D55" s="28">
        <v>27</v>
      </c>
      <c r="E55" s="32" t="s">
        <v>63</v>
      </c>
      <c r="F55" s="38" t="s">
        <v>175</v>
      </c>
      <c r="G55" s="38" t="s">
        <v>64</v>
      </c>
      <c r="H55" s="39"/>
    </row>
    <row r="56" spans="2:9" ht="16.2">
      <c r="C56" s="2">
        <f t="shared" ca="1" si="0"/>
        <v>1041</v>
      </c>
      <c r="D56" s="29"/>
      <c r="E56" s="31"/>
      <c r="F56" s="40"/>
      <c r="G56" s="40" t="s">
        <v>67</v>
      </c>
      <c r="H56" s="41"/>
      <c r="I56" s="13"/>
    </row>
    <row r="57" spans="2:9" ht="18" customHeight="1">
      <c r="B57">
        <f t="shared" ca="1" si="2"/>
        <v>0.62625810813287297</v>
      </c>
      <c r="C57" s="2">
        <f ca="1">RANK(B57,$B$3:$B$183)</f>
        <v>41</v>
      </c>
      <c r="D57" s="28">
        <v>28</v>
      </c>
      <c r="E57" s="32" t="s">
        <v>176</v>
      </c>
      <c r="F57" s="38" t="s">
        <v>177</v>
      </c>
      <c r="G57" s="38" t="s">
        <v>66</v>
      </c>
      <c r="H57" s="39"/>
    </row>
    <row r="58" spans="2:9" ht="16.2">
      <c r="C58" s="2">
        <f t="shared" ca="1" si="0"/>
        <v>1004</v>
      </c>
      <c r="D58" s="29"/>
      <c r="E58" s="31" t="s">
        <v>112</v>
      </c>
      <c r="F58" s="40"/>
      <c r="G58" s="40"/>
      <c r="H58" s="41"/>
      <c r="I58" s="13"/>
    </row>
    <row r="59" spans="2:9" ht="18" customHeight="1">
      <c r="B59">
        <f t="shared" ca="1" si="2"/>
        <v>0.97946539385707643</v>
      </c>
      <c r="C59" s="2">
        <f ca="1">RANK(B59,$B$3:$B$183)</f>
        <v>4</v>
      </c>
      <c r="D59" s="28">
        <v>29</v>
      </c>
      <c r="E59" s="32" t="s">
        <v>68</v>
      </c>
      <c r="F59" s="38" t="s">
        <v>178</v>
      </c>
      <c r="G59" s="38" t="s">
        <v>179</v>
      </c>
      <c r="H59" s="39"/>
    </row>
    <row r="60" spans="2:9" ht="16.2">
      <c r="C60" s="2">
        <f t="shared" ca="1" si="0"/>
        <v>1023</v>
      </c>
      <c r="D60" s="29"/>
      <c r="E60" s="31" t="s">
        <v>52</v>
      </c>
      <c r="F60" s="40"/>
      <c r="G60" s="40" t="s">
        <v>70</v>
      </c>
      <c r="H60" s="41"/>
      <c r="I60" s="13"/>
    </row>
    <row r="61" spans="2:9" ht="18" customHeight="1">
      <c r="B61">
        <f t="shared" ca="1" si="2"/>
        <v>0.8954462057884901</v>
      </c>
      <c r="C61" s="2">
        <f ca="1">RANK(B61,$B$3:$B$183)</f>
        <v>23</v>
      </c>
      <c r="D61" s="28">
        <v>30</v>
      </c>
      <c r="E61" s="32" t="s">
        <v>0</v>
      </c>
      <c r="F61" s="38" t="s">
        <v>180</v>
      </c>
      <c r="G61" s="38" t="s">
        <v>69</v>
      </c>
      <c r="H61" s="39"/>
    </row>
    <row r="62" spans="2:9" ht="16.2">
      <c r="C62" s="2">
        <f t="shared" ca="1" si="0"/>
        <v>1087</v>
      </c>
      <c r="D62" s="29"/>
      <c r="E62" s="31" t="s">
        <v>49</v>
      </c>
      <c r="F62" s="40"/>
      <c r="G62" s="40" t="s">
        <v>72</v>
      </c>
      <c r="H62" s="41"/>
      <c r="I62" s="13"/>
    </row>
    <row r="63" spans="2:9" ht="18" customHeight="1">
      <c r="B63">
        <f t="shared" ca="1" si="2"/>
        <v>0.10705703447149606</v>
      </c>
      <c r="C63" s="2">
        <f ca="1">RANK(B63,$B$3:$B$183)</f>
        <v>87</v>
      </c>
      <c r="D63" s="28">
        <v>31</v>
      </c>
      <c r="E63" s="32" t="s">
        <v>73</v>
      </c>
      <c r="F63" s="38" t="s">
        <v>181</v>
      </c>
      <c r="G63" s="38" t="s">
        <v>71</v>
      </c>
      <c r="H63" s="39" t="s">
        <v>182</v>
      </c>
    </row>
    <row r="64" spans="2:9" ht="16.2">
      <c r="C64" s="2">
        <f t="shared" ca="1" si="0"/>
        <v>1046</v>
      </c>
      <c r="D64" s="29"/>
      <c r="E64" s="31" t="s">
        <v>113</v>
      </c>
      <c r="F64" s="40"/>
      <c r="G64" s="40"/>
      <c r="H64" s="41"/>
      <c r="I64" s="13"/>
    </row>
    <row r="65" spans="2:9" ht="18" customHeight="1">
      <c r="B65">
        <f t="shared" ca="1" si="2"/>
        <v>0.59919837374745977</v>
      </c>
      <c r="C65" s="2">
        <f ca="1">RANK(B65,$B$3:$B$183)</f>
        <v>46</v>
      </c>
      <c r="D65" s="28">
        <v>32</v>
      </c>
      <c r="E65" s="32" t="s">
        <v>74</v>
      </c>
      <c r="F65" s="38" t="s">
        <v>183</v>
      </c>
      <c r="G65" s="38" t="s">
        <v>184</v>
      </c>
      <c r="H65" s="39"/>
    </row>
    <row r="66" spans="2:9" ht="16.2">
      <c r="C66" s="2">
        <f t="shared" ca="1" si="0"/>
        <v>1045</v>
      </c>
      <c r="D66" s="29"/>
      <c r="E66" s="31" t="s">
        <v>114</v>
      </c>
      <c r="F66" s="40"/>
      <c r="G66" s="40"/>
      <c r="H66" s="41"/>
      <c r="I66" s="13"/>
    </row>
    <row r="67" spans="2:9" ht="18" customHeight="1">
      <c r="B67">
        <f t="shared" ca="1" si="2"/>
        <v>0.60314896552751229</v>
      </c>
      <c r="C67" s="2">
        <f ca="1">RANK(B67,$B$3:$B$183)</f>
        <v>45</v>
      </c>
      <c r="D67" s="28">
        <v>33</v>
      </c>
      <c r="E67" s="32" t="s">
        <v>77</v>
      </c>
      <c r="F67" s="38" t="s">
        <v>185</v>
      </c>
      <c r="G67" s="38" t="s">
        <v>186</v>
      </c>
      <c r="H67" s="39"/>
    </row>
    <row r="68" spans="2:9" ht="16.2">
      <c r="C68" s="2">
        <f t="shared" ref="C68:C130" ca="1" si="3">C69+1000</f>
        <v>1021</v>
      </c>
      <c r="D68" s="29"/>
      <c r="E68" s="31" t="s">
        <v>115</v>
      </c>
      <c r="F68" s="40"/>
      <c r="G68" s="40" t="s">
        <v>78</v>
      </c>
      <c r="H68" s="41"/>
      <c r="I68" s="13"/>
    </row>
    <row r="69" spans="2:9" ht="18" customHeight="1">
      <c r="B69">
        <f t="shared" ca="1" si="2"/>
        <v>0.91243366157453665</v>
      </c>
      <c r="C69" s="2">
        <f ca="1">RANK(B69,$B$3:$B$183)</f>
        <v>21</v>
      </c>
      <c r="D69" s="28">
        <v>34</v>
      </c>
      <c r="E69" s="32" t="s">
        <v>76</v>
      </c>
      <c r="F69" s="38" t="s">
        <v>187</v>
      </c>
      <c r="G69" s="38" t="s">
        <v>77</v>
      </c>
      <c r="H69" s="39"/>
    </row>
    <row r="70" spans="2:9" ht="16.2">
      <c r="C70" s="2">
        <f t="shared" ca="1" si="3"/>
        <v>1043</v>
      </c>
      <c r="D70" s="29"/>
      <c r="E70" s="31" t="s">
        <v>116</v>
      </c>
      <c r="F70" s="40"/>
      <c r="G70" s="40" t="s">
        <v>87</v>
      </c>
      <c r="H70" s="41"/>
      <c r="I70" s="13"/>
    </row>
    <row r="71" spans="2:9" ht="18" customHeight="1">
      <c r="B71">
        <f t="shared" ca="1" si="2"/>
        <v>0.61014048369701757</v>
      </c>
      <c r="C71" s="2">
        <f ca="1">RANK(B71,$B$3:$B$183)</f>
        <v>43</v>
      </c>
      <c r="D71" s="28">
        <v>35</v>
      </c>
      <c r="E71" s="32" t="s">
        <v>79</v>
      </c>
      <c r="F71" s="38" t="s">
        <v>188</v>
      </c>
      <c r="G71" s="38" t="s">
        <v>189</v>
      </c>
      <c r="H71" s="39" t="s">
        <v>190</v>
      </c>
    </row>
    <row r="72" spans="2:9" ht="16.2">
      <c r="C72" s="2">
        <f t="shared" ca="1" si="3"/>
        <v>1049</v>
      </c>
      <c r="D72" s="29"/>
      <c r="E72" s="31"/>
      <c r="F72" s="40" t="s">
        <v>80</v>
      </c>
      <c r="G72" s="40"/>
      <c r="H72" s="41"/>
      <c r="I72" s="13"/>
    </row>
    <row r="73" spans="2:9" ht="18" customHeight="1">
      <c r="B73">
        <f t="shared" ca="1" si="2"/>
        <v>0.54907508555483775</v>
      </c>
      <c r="C73" s="2">
        <f ca="1">RANK(B73,$B$3:$B$183)</f>
        <v>49</v>
      </c>
      <c r="D73" s="28">
        <v>36</v>
      </c>
      <c r="E73" s="32" t="s">
        <v>191</v>
      </c>
      <c r="F73" s="38" t="s">
        <v>192</v>
      </c>
      <c r="G73" s="38" t="s">
        <v>392</v>
      </c>
      <c r="H73" s="39" t="s">
        <v>393</v>
      </c>
    </row>
    <row r="74" spans="2:9" ht="16.2">
      <c r="C74" s="2">
        <f t="shared" ca="1" si="3"/>
        <v>1016</v>
      </c>
      <c r="D74" s="29"/>
      <c r="E74" s="31" t="s">
        <v>117</v>
      </c>
      <c r="F74" s="40"/>
      <c r="G74" s="40"/>
      <c r="H74" s="41"/>
      <c r="I74" s="13"/>
    </row>
    <row r="75" spans="2:9" ht="18" customHeight="1">
      <c r="B75">
        <f t="shared" ca="1" si="2"/>
        <v>0.92642471822925909</v>
      </c>
      <c r="C75" s="2">
        <f ca="1">RANK(B75,$B$3:$B$183)</f>
        <v>16</v>
      </c>
      <c r="D75" s="28">
        <v>37</v>
      </c>
      <c r="E75" s="32" t="s">
        <v>193</v>
      </c>
      <c r="F75" s="38" t="s">
        <v>194</v>
      </c>
      <c r="G75" s="38" t="s">
        <v>195</v>
      </c>
      <c r="H75" s="39"/>
    </row>
    <row r="76" spans="2:9" ht="16.2">
      <c r="C76" s="2">
        <f t="shared" ca="1" si="3"/>
        <v>1082</v>
      </c>
      <c r="D76" s="29"/>
      <c r="E76" s="31"/>
      <c r="F76" s="40"/>
      <c r="G76" s="40" t="s">
        <v>82</v>
      </c>
      <c r="H76" s="41"/>
      <c r="I76" s="13"/>
    </row>
    <row r="77" spans="2:9" ht="18" customHeight="1">
      <c r="B77">
        <f t="shared" ca="1" si="2"/>
        <v>0.15822689831854486</v>
      </c>
      <c r="C77" s="2">
        <f ca="1">RANK(B77,$B$3:$B$183)</f>
        <v>82</v>
      </c>
      <c r="D77" s="28">
        <v>38</v>
      </c>
      <c r="E77" s="32" t="s">
        <v>196</v>
      </c>
      <c r="F77" s="38" t="s">
        <v>197</v>
      </c>
      <c r="G77" s="38" t="s">
        <v>64</v>
      </c>
      <c r="H77" s="39" t="s">
        <v>81</v>
      </c>
    </row>
    <row r="78" spans="2:9" ht="16.2">
      <c r="C78" s="2">
        <f t="shared" ca="1" si="3"/>
        <v>1005</v>
      </c>
      <c r="D78" s="29"/>
      <c r="E78" s="31" t="s">
        <v>118</v>
      </c>
      <c r="F78" s="40"/>
      <c r="G78" s="40"/>
      <c r="H78" s="41"/>
      <c r="I78" s="13"/>
    </row>
    <row r="79" spans="2:9" ht="18" customHeight="1">
      <c r="B79">
        <f t="shared" ca="1" si="2"/>
        <v>0.97810528539996422</v>
      </c>
      <c r="C79" s="2">
        <f ca="1">RANK(B79,$B$3:$B$183)</f>
        <v>5</v>
      </c>
      <c r="D79" s="28">
        <v>39</v>
      </c>
      <c r="E79" s="32" t="s">
        <v>198</v>
      </c>
      <c r="F79" s="38" t="s">
        <v>199</v>
      </c>
      <c r="G79" s="38" t="s">
        <v>200</v>
      </c>
      <c r="H79" s="39"/>
    </row>
    <row r="80" spans="2:9" ht="16.2">
      <c r="C80" s="2">
        <f t="shared" ca="1" si="3"/>
        <v>1061</v>
      </c>
      <c r="D80" s="29"/>
      <c r="E80" s="31" t="s">
        <v>119</v>
      </c>
      <c r="F80" s="40"/>
      <c r="G80" s="40" t="s">
        <v>83</v>
      </c>
      <c r="H80" s="41"/>
      <c r="I80" s="13"/>
    </row>
    <row r="81" spans="2:10" ht="18" customHeight="1">
      <c r="B81">
        <f t="shared" ca="1" si="2"/>
        <v>0.41050776215694107</v>
      </c>
      <c r="C81" s="2">
        <f ca="1">RANK(B81,$B$3:$B$183)</f>
        <v>61</v>
      </c>
      <c r="D81" s="28">
        <v>40</v>
      </c>
      <c r="E81" s="32" t="s">
        <v>201</v>
      </c>
      <c r="F81" s="38" t="s">
        <v>202</v>
      </c>
      <c r="G81" s="38" t="s">
        <v>203</v>
      </c>
      <c r="H81" s="39"/>
    </row>
    <row r="82" spans="2:10" ht="16.2">
      <c r="C82" s="2">
        <f t="shared" ca="1" si="3"/>
        <v>1031</v>
      </c>
      <c r="D82" s="29"/>
      <c r="E82" s="31" t="s">
        <v>120</v>
      </c>
      <c r="F82" s="40" t="s">
        <v>85</v>
      </c>
      <c r="G82" s="40" t="s">
        <v>86</v>
      </c>
      <c r="H82" s="41"/>
      <c r="I82" s="13"/>
    </row>
    <row r="83" spans="2:10" ht="18" customHeight="1">
      <c r="B83">
        <f t="shared" ca="1" si="2"/>
        <v>0.75386415089388092</v>
      </c>
      <c r="C83" s="2">
        <f ca="1">RANK(B83,$B$3:$B$183)</f>
        <v>31</v>
      </c>
      <c r="D83" s="28">
        <v>41</v>
      </c>
      <c r="E83" s="32" t="s">
        <v>23</v>
      </c>
      <c r="F83" s="38" t="s">
        <v>204</v>
      </c>
      <c r="G83" s="38" t="s">
        <v>205</v>
      </c>
      <c r="H83" s="39" t="s">
        <v>84</v>
      </c>
    </row>
    <row r="84" spans="2:10" ht="16.2">
      <c r="C84" s="2">
        <f t="shared" ca="1" si="3"/>
        <v>1059</v>
      </c>
      <c r="D84" s="29"/>
      <c r="E84" s="31" t="s">
        <v>121</v>
      </c>
      <c r="F84" s="40"/>
      <c r="G84" s="40"/>
      <c r="H84" s="41"/>
      <c r="I84" s="13"/>
    </row>
    <row r="85" spans="2:10" ht="18" customHeight="1">
      <c r="B85">
        <f t="shared" ca="1" si="2"/>
        <v>0.4570771544077411</v>
      </c>
      <c r="C85" s="2">
        <f ca="1">RANK(B85,$B$3:$B$183)</f>
        <v>59</v>
      </c>
      <c r="D85" s="28">
        <v>42</v>
      </c>
      <c r="E85" s="32" t="s">
        <v>206</v>
      </c>
      <c r="F85" s="38" t="s">
        <v>207</v>
      </c>
      <c r="G85" s="38" t="s">
        <v>208</v>
      </c>
      <c r="H85" s="39"/>
    </row>
    <row r="86" spans="2:10" ht="16.2">
      <c r="C86" s="2">
        <f t="shared" ca="1" si="3"/>
        <v>1026</v>
      </c>
      <c r="D86" s="29"/>
      <c r="E86" s="31"/>
      <c r="F86" s="40"/>
      <c r="G86" s="40" t="s">
        <v>87</v>
      </c>
      <c r="H86" s="41"/>
      <c r="I86" s="13"/>
    </row>
    <row r="87" spans="2:10" ht="18" customHeight="1">
      <c r="B87">
        <f t="shared" ca="1" si="2"/>
        <v>0.84468842878431127</v>
      </c>
      <c r="C87" s="2">
        <f ca="1">RANK(B87,$B$3:$B$183)</f>
        <v>26</v>
      </c>
      <c r="D87" s="28">
        <v>43</v>
      </c>
      <c r="E87" s="32" t="s">
        <v>209</v>
      </c>
      <c r="F87" s="38" t="s">
        <v>207</v>
      </c>
      <c r="G87" s="38" t="s">
        <v>189</v>
      </c>
      <c r="H87" s="39" t="s">
        <v>210</v>
      </c>
      <c r="I87" s="22"/>
    </row>
    <row r="88" spans="2:10">
      <c r="C88" s="2">
        <f t="shared" ca="1" si="3"/>
        <v>1070</v>
      </c>
      <c r="D88" s="29"/>
      <c r="E88" s="31" t="s">
        <v>96</v>
      </c>
      <c r="F88" s="40" t="s">
        <v>85</v>
      </c>
      <c r="G88" s="40" t="s">
        <v>89</v>
      </c>
      <c r="H88" s="42" t="s">
        <v>239</v>
      </c>
      <c r="I88" s="34"/>
    </row>
    <row r="89" spans="2:10" ht="18" customHeight="1">
      <c r="B89">
        <f t="shared" ca="1" si="2"/>
        <v>0.28108984944271342</v>
      </c>
      <c r="C89" s="2">
        <f ca="1">RANK(B89,$B$3:$B$183)</f>
        <v>70</v>
      </c>
      <c r="D89" s="28">
        <v>44</v>
      </c>
      <c r="E89" s="32" t="s">
        <v>4</v>
      </c>
      <c r="F89" s="38" t="s">
        <v>204</v>
      </c>
      <c r="G89" s="38" t="s">
        <v>9</v>
      </c>
      <c r="H89" s="39" t="s">
        <v>88</v>
      </c>
    </row>
    <row r="90" spans="2:10">
      <c r="C90" s="2">
        <f t="shared" ca="1" si="3"/>
        <v>1002</v>
      </c>
      <c r="D90" s="29"/>
      <c r="E90" s="31" t="s">
        <v>98</v>
      </c>
      <c r="F90" s="40" t="s">
        <v>85</v>
      </c>
      <c r="G90" s="40" t="s">
        <v>90</v>
      </c>
      <c r="H90" s="42" t="s">
        <v>240</v>
      </c>
      <c r="I90" s="13"/>
      <c r="J90" s="35"/>
    </row>
    <row r="91" spans="2:10" ht="18" customHeight="1">
      <c r="B91">
        <f ca="1">RAND()</f>
        <v>0.98494860956906138</v>
      </c>
      <c r="C91" s="2">
        <f ca="1">RANK(B91,$B$3:$B$183)</f>
        <v>2</v>
      </c>
      <c r="D91" s="28">
        <v>45</v>
      </c>
      <c r="E91" s="32" t="s">
        <v>6</v>
      </c>
      <c r="F91" s="38" t="s">
        <v>204</v>
      </c>
      <c r="G91" s="38" t="s">
        <v>10</v>
      </c>
      <c r="H91" s="39" t="s">
        <v>88</v>
      </c>
      <c r="J91" s="34"/>
    </row>
    <row r="92" spans="2:10">
      <c r="C92" s="2">
        <f t="shared" ca="1" si="3"/>
        <v>1017</v>
      </c>
      <c r="D92" s="29"/>
      <c r="E92" s="31" t="s">
        <v>100</v>
      </c>
      <c r="F92" s="40" t="s">
        <v>85</v>
      </c>
      <c r="G92" s="40" t="s">
        <v>91</v>
      </c>
      <c r="H92" s="42" t="s">
        <v>240</v>
      </c>
      <c r="I92" s="13"/>
    </row>
    <row r="93" spans="2:10" ht="18" customHeight="1">
      <c r="B93">
        <f t="shared" ref="B93:B111" ca="1" si="4">RAND()</f>
        <v>0.92095229652863431</v>
      </c>
      <c r="C93" s="2">
        <f ca="1">RANK(B93,$B$3:$B$183)</f>
        <v>17</v>
      </c>
      <c r="D93" s="28">
        <v>46</v>
      </c>
      <c r="E93" s="32" t="s">
        <v>8</v>
      </c>
      <c r="F93" s="38" t="s">
        <v>204</v>
      </c>
      <c r="G93" s="38" t="s">
        <v>8</v>
      </c>
      <c r="H93" s="39" t="s">
        <v>88</v>
      </c>
    </row>
    <row r="94" spans="2:10">
      <c r="C94" s="2">
        <f t="shared" ca="1" si="3"/>
        <v>1010</v>
      </c>
      <c r="D94" s="29"/>
      <c r="E94" s="31" t="s">
        <v>97</v>
      </c>
      <c r="F94" s="40" t="s">
        <v>85</v>
      </c>
      <c r="G94" s="40" t="s">
        <v>92</v>
      </c>
      <c r="H94" s="42" t="s">
        <v>241</v>
      </c>
      <c r="I94" s="13"/>
    </row>
    <row r="95" spans="2:10" ht="18" customHeight="1">
      <c r="B95">
        <f t="shared" ca="1" si="4"/>
        <v>0.94975896906299639</v>
      </c>
      <c r="C95" s="2">
        <f ca="1">RANK(B95,$B$3:$B$183)</f>
        <v>10</v>
      </c>
      <c r="D95" s="28">
        <v>47</v>
      </c>
      <c r="E95" s="32" t="s">
        <v>5</v>
      </c>
      <c r="F95" s="38" t="s">
        <v>204</v>
      </c>
      <c r="G95" s="38" t="s">
        <v>7</v>
      </c>
      <c r="H95" s="39" t="s">
        <v>88</v>
      </c>
    </row>
    <row r="96" spans="2:10" ht="16.2">
      <c r="C96" s="2">
        <f t="shared" ca="1" si="3"/>
        <v>1036</v>
      </c>
      <c r="D96" s="29"/>
      <c r="E96" s="31"/>
      <c r="F96" s="40" t="s">
        <v>93</v>
      </c>
      <c r="G96" s="40"/>
      <c r="H96" s="41"/>
      <c r="I96" s="13"/>
    </row>
    <row r="97" spans="2:14" ht="18" customHeight="1">
      <c r="B97">
        <f t="shared" ca="1" si="4"/>
        <v>0.70568849354271868</v>
      </c>
      <c r="C97" s="2">
        <f ca="1">RANK(B97,$B$3:$B$183)</f>
        <v>36</v>
      </c>
      <c r="D97" s="28">
        <v>48</v>
      </c>
      <c r="E97" s="32" t="s">
        <v>211</v>
      </c>
      <c r="F97" s="38" t="s">
        <v>212</v>
      </c>
      <c r="G97" s="38" t="s">
        <v>213</v>
      </c>
      <c r="H97" s="39" t="s">
        <v>214</v>
      </c>
    </row>
    <row r="98" spans="2:14" ht="16.2">
      <c r="C98" s="2">
        <f t="shared" ca="1" si="3"/>
        <v>1072</v>
      </c>
      <c r="D98" s="29"/>
      <c r="E98" s="31" t="s">
        <v>122</v>
      </c>
      <c r="F98" s="40"/>
      <c r="G98" s="40"/>
      <c r="H98" s="41"/>
      <c r="I98" s="13"/>
    </row>
    <row r="99" spans="2:14" ht="18" customHeight="1">
      <c r="B99">
        <f t="shared" ca="1" si="4"/>
        <v>0.23145355710168258</v>
      </c>
      <c r="C99" s="2">
        <f ca="1">RANK(B99,$B$3:$B$183)</f>
        <v>72</v>
      </c>
      <c r="D99" s="28">
        <v>49</v>
      </c>
      <c r="E99" s="32" t="s">
        <v>215</v>
      </c>
      <c r="F99" s="38" t="s">
        <v>216</v>
      </c>
      <c r="G99" s="38" t="s">
        <v>217</v>
      </c>
      <c r="H99" s="39"/>
    </row>
    <row r="100" spans="2:14" ht="16.2">
      <c r="C100" s="2">
        <f t="shared" ca="1" si="3"/>
        <v>1076</v>
      </c>
      <c r="D100" s="29"/>
      <c r="E100" s="31" t="s">
        <v>112</v>
      </c>
      <c r="F100" s="40"/>
      <c r="G100" s="40"/>
      <c r="H100" s="41"/>
      <c r="I100" s="13"/>
    </row>
    <row r="101" spans="2:14" ht="18" customHeight="1">
      <c r="B101">
        <f t="shared" ca="1" si="4"/>
        <v>0.1993355364024092</v>
      </c>
      <c r="C101" s="2">
        <f ca="1">RANK(B101,$B$3:$B$183)</f>
        <v>76</v>
      </c>
      <c r="D101" s="28">
        <v>50</v>
      </c>
      <c r="E101" s="32" t="s">
        <v>218</v>
      </c>
      <c r="F101" s="38" t="s">
        <v>194</v>
      </c>
      <c r="G101" s="38" t="s">
        <v>219</v>
      </c>
      <c r="H101" s="39"/>
    </row>
    <row r="102" spans="2:14" ht="16.2">
      <c r="C102" s="2">
        <f t="shared" ca="1" si="3"/>
        <v>1025</v>
      </c>
      <c r="D102" s="29"/>
      <c r="E102" s="31" t="s">
        <v>123</v>
      </c>
      <c r="F102" s="40"/>
      <c r="G102" s="40"/>
      <c r="H102" s="41"/>
      <c r="I102" s="13"/>
    </row>
    <row r="103" spans="2:14" ht="18" customHeight="1">
      <c r="B103">
        <f t="shared" ca="1" si="4"/>
        <v>0.84574258025630389</v>
      </c>
      <c r="C103" s="2">
        <f ca="1">RANK(B103,$B$3:$B$183)</f>
        <v>25</v>
      </c>
      <c r="D103" s="28">
        <v>51</v>
      </c>
      <c r="E103" s="32" t="s">
        <v>220</v>
      </c>
      <c r="F103" s="38" t="s">
        <v>221</v>
      </c>
      <c r="G103" s="38" t="s">
        <v>222</v>
      </c>
      <c r="H103" s="39"/>
    </row>
    <row r="104" spans="2:14" ht="16.2">
      <c r="C104" s="2">
        <f t="shared" ca="1" si="3"/>
        <v>1038</v>
      </c>
      <c r="D104" s="29"/>
      <c r="E104" s="31" t="s">
        <v>124</v>
      </c>
      <c r="F104" s="40"/>
      <c r="G104" s="40"/>
      <c r="H104" s="41"/>
      <c r="I104" s="13"/>
    </row>
    <row r="105" spans="2:14" ht="18" customHeight="1">
      <c r="B105">
        <f t="shared" ca="1" si="4"/>
        <v>0.69655018284633763</v>
      </c>
      <c r="C105" s="2">
        <f ca="1">RANK(B105,$B$3:$B$183)</f>
        <v>38</v>
      </c>
      <c r="D105" s="28">
        <v>52</v>
      </c>
      <c r="E105" s="32" t="s">
        <v>223</v>
      </c>
      <c r="F105" s="38" t="s">
        <v>224</v>
      </c>
      <c r="G105" s="38" t="s">
        <v>225</v>
      </c>
      <c r="H105" s="39"/>
    </row>
    <row r="106" spans="2:14" ht="16.2">
      <c r="C106" s="2">
        <f t="shared" ca="1" si="3"/>
        <v>1039</v>
      </c>
      <c r="D106" s="29"/>
      <c r="E106" s="31" t="s">
        <v>125</v>
      </c>
      <c r="F106" s="40"/>
      <c r="G106" s="40"/>
      <c r="H106" s="41"/>
      <c r="I106" s="13"/>
    </row>
    <row r="107" spans="2:14" ht="18" customHeight="1">
      <c r="B107">
        <f t="shared" ca="1" si="4"/>
        <v>0.64622304972205169</v>
      </c>
      <c r="C107" s="2">
        <f ca="1">RANK(B107,$B$3:$B$183)</f>
        <v>39</v>
      </c>
      <c r="D107" s="28">
        <v>53</v>
      </c>
      <c r="E107" s="32" t="s">
        <v>226</v>
      </c>
      <c r="F107" s="38" t="s">
        <v>227</v>
      </c>
      <c r="G107" s="38" t="s">
        <v>228</v>
      </c>
      <c r="H107" s="39"/>
    </row>
    <row r="108" spans="2:14" ht="16.2">
      <c r="C108" s="2">
        <f t="shared" ca="1" si="3"/>
        <v>1057</v>
      </c>
      <c r="D108" s="29"/>
      <c r="E108" s="31" t="s">
        <v>126</v>
      </c>
      <c r="F108" s="40"/>
      <c r="G108" s="40"/>
      <c r="H108" s="41"/>
      <c r="I108" s="13"/>
      <c r="K108" s="18"/>
      <c r="L108" s="18"/>
      <c r="M108" s="18"/>
      <c r="N108" s="18"/>
    </row>
    <row r="109" spans="2:14" ht="18" customHeight="1">
      <c r="B109">
        <f t="shared" ca="1" si="4"/>
        <v>0.46073277020280667</v>
      </c>
      <c r="C109" s="2">
        <f ca="1">RANK(B109,$B$3:$B$183)</f>
        <v>57</v>
      </c>
      <c r="D109" s="28">
        <v>54</v>
      </c>
      <c r="E109" s="32" t="s">
        <v>229</v>
      </c>
      <c r="F109" s="38" t="s">
        <v>230</v>
      </c>
      <c r="G109" s="38" t="s">
        <v>231</v>
      </c>
      <c r="H109" s="39"/>
      <c r="K109" s="19"/>
      <c r="L109" s="20"/>
      <c r="M109" s="20"/>
      <c r="N109" s="20"/>
    </row>
    <row r="110" spans="2:14" ht="16.2">
      <c r="C110" s="2">
        <f t="shared" ca="1" si="3"/>
        <v>1018</v>
      </c>
      <c r="D110" s="22"/>
      <c r="E110" s="31"/>
      <c r="F110" s="40"/>
      <c r="G110" s="40" t="s">
        <v>94</v>
      </c>
      <c r="H110" s="41"/>
      <c r="I110" s="13"/>
      <c r="K110" s="18"/>
      <c r="L110" s="18"/>
      <c r="M110" s="18"/>
      <c r="N110" s="20"/>
    </row>
    <row r="111" spans="2:14" ht="18" customHeight="1" thickBot="1">
      <c r="B111">
        <f t="shared" ca="1" si="4"/>
        <v>0.91894567015642692</v>
      </c>
      <c r="C111" s="2">
        <f ca="1">RANK(B111,$B$3:$B$183)</f>
        <v>18</v>
      </c>
      <c r="D111" s="23">
        <v>55</v>
      </c>
      <c r="E111" s="33" t="s">
        <v>232</v>
      </c>
      <c r="F111" s="43" t="s">
        <v>233</v>
      </c>
      <c r="G111" s="43" t="s">
        <v>234</v>
      </c>
      <c r="H111" s="44" t="s">
        <v>235</v>
      </c>
      <c r="K111" s="19"/>
      <c r="L111" s="20"/>
      <c r="M111" s="20"/>
      <c r="N111" s="20"/>
    </row>
    <row r="112" spans="2:14" ht="16.2">
      <c r="C112" s="2">
        <f t="shared" ca="1" si="3"/>
        <v>1030</v>
      </c>
      <c r="D112" s="21"/>
      <c r="E112" s="30" t="s">
        <v>245</v>
      </c>
      <c r="F112" s="36"/>
      <c r="G112" s="36"/>
      <c r="H112" s="37"/>
      <c r="K112" s="18"/>
      <c r="L112" s="18"/>
      <c r="M112" s="18"/>
      <c r="N112" s="20"/>
    </row>
    <row r="113" spans="2:14" ht="16.2">
      <c r="B113">
        <f ca="1">RAND()</f>
        <v>0.75418435266702677</v>
      </c>
      <c r="C113" s="2">
        <f ca="1">RANK(B113,$B$3:$B$183)</f>
        <v>30</v>
      </c>
      <c r="D113" s="28">
        <v>1</v>
      </c>
      <c r="E113" s="32" t="s">
        <v>242</v>
      </c>
      <c r="F113" s="38" t="s">
        <v>243</v>
      </c>
      <c r="G113" s="38" t="s">
        <v>244</v>
      </c>
      <c r="H113" s="39"/>
      <c r="K113" s="19"/>
      <c r="L113" s="20"/>
      <c r="M113" s="20"/>
      <c r="N113" s="20"/>
    </row>
    <row r="114" spans="2:14" ht="16.2">
      <c r="C114" s="2">
        <f t="shared" ca="1" si="3"/>
        <v>1071</v>
      </c>
      <c r="D114" s="29"/>
      <c r="E114" s="31" t="s">
        <v>246</v>
      </c>
      <c r="F114" s="40" t="s">
        <v>247</v>
      </c>
      <c r="G114" s="40"/>
      <c r="H114" s="41"/>
      <c r="K114" s="18"/>
      <c r="L114" s="18"/>
      <c r="M114" s="18"/>
      <c r="N114" s="20"/>
    </row>
    <row r="115" spans="2:14" ht="16.2">
      <c r="B115">
        <f t="shared" ref="B115:B155" ca="1" si="5">RAND()</f>
        <v>0.26090642919472806</v>
      </c>
      <c r="C115" s="2">
        <f ca="1">RANK(B115,$B$3:$B$183)</f>
        <v>71</v>
      </c>
      <c r="D115" s="28">
        <v>2</v>
      </c>
      <c r="E115" s="32" t="s">
        <v>248</v>
      </c>
      <c r="F115" s="38" t="s">
        <v>249</v>
      </c>
      <c r="G115" s="38" t="s">
        <v>250</v>
      </c>
      <c r="H115" s="39"/>
      <c r="K115" s="19"/>
      <c r="L115" s="20"/>
      <c r="M115" s="20"/>
      <c r="N115" s="20"/>
    </row>
    <row r="116" spans="2:14" ht="16.2">
      <c r="C116" s="2">
        <f t="shared" ca="1" si="3"/>
        <v>1073</v>
      </c>
      <c r="D116" s="29"/>
      <c r="E116" s="31" t="s">
        <v>251</v>
      </c>
      <c r="F116" s="40"/>
      <c r="G116" s="40" t="s">
        <v>255</v>
      </c>
      <c r="H116" s="41"/>
      <c r="K116" s="18"/>
      <c r="L116" s="18"/>
      <c r="M116" s="18"/>
      <c r="N116" s="20"/>
    </row>
    <row r="117" spans="2:14" ht="16.2">
      <c r="B117">
        <f t="shared" ca="1" si="5"/>
        <v>0.22858889081212697</v>
      </c>
      <c r="C117" s="2">
        <f ca="1">RANK(B117,$B$3:$B$183)</f>
        <v>73</v>
      </c>
      <c r="D117" s="28">
        <v>3</v>
      </c>
      <c r="E117" s="32" t="s">
        <v>252</v>
      </c>
      <c r="F117" s="38" t="s">
        <v>53</v>
      </c>
      <c r="G117" s="38" t="s">
        <v>253</v>
      </c>
      <c r="H117" s="39" t="s">
        <v>254</v>
      </c>
      <c r="K117" s="19"/>
      <c r="L117" s="20"/>
      <c r="M117" s="20"/>
      <c r="N117" s="20"/>
    </row>
    <row r="118" spans="2:14" ht="16.2">
      <c r="C118" s="2">
        <f t="shared" ca="1" si="3"/>
        <v>1085</v>
      </c>
      <c r="D118" s="29"/>
      <c r="E118" s="31"/>
      <c r="F118" s="40"/>
      <c r="G118" s="40" t="s">
        <v>261</v>
      </c>
      <c r="H118" s="41"/>
      <c r="K118" s="18"/>
      <c r="L118" s="18"/>
      <c r="M118" s="18"/>
      <c r="N118" s="20"/>
    </row>
    <row r="119" spans="2:14" ht="16.2">
      <c r="B119">
        <f t="shared" ca="1" si="5"/>
        <v>0.12998964908143629</v>
      </c>
      <c r="C119" s="2">
        <f ca="1">RANK(B119,$B$3:$B$183)</f>
        <v>85</v>
      </c>
      <c r="D119" s="28">
        <v>4</v>
      </c>
      <c r="E119" s="32" t="s">
        <v>256</v>
      </c>
      <c r="F119" s="38" t="s">
        <v>260</v>
      </c>
      <c r="G119" s="38" t="s">
        <v>258</v>
      </c>
      <c r="H119" s="39" t="s">
        <v>259</v>
      </c>
      <c r="K119" s="19"/>
      <c r="L119" s="20"/>
      <c r="M119" s="20"/>
      <c r="N119" s="20"/>
    </row>
    <row r="120" spans="2:14" ht="16.2">
      <c r="C120" s="2">
        <f t="shared" ca="1" si="3"/>
        <v>1022</v>
      </c>
      <c r="D120" s="29"/>
      <c r="E120" s="31" t="s">
        <v>264</v>
      </c>
      <c r="F120" s="40"/>
      <c r="G120" s="40" t="s">
        <v>265</v>
      </c>
      <c r="H120" s="48" t="s">
        <v>247</v>
      </c>
      <c r="K120" s="18"/>
      <c r="L120" s="18"/>
      <c r="M120" s="18"/>
      <c r="N120" s="20"/>
    </row>
    <row r="121" spans="2:14" ht="16.2">
      <c r="B121">
        <f t="shared" ca="1" si="5"/>
        <v>0.89691866639786855</v>
      </c>
      <c r="C121" s="2">
        <f ca="1">RANK(B121,$B$3:$B$183)</f>
        <v>22</v>
      </c>
      <c r="D121" s="28">
        <v>5</v>
      </c>
      <c r="E121" s="32" t="s">
        <v>2</v>
      </c>
      <c r="F121" s="38" t="s">
        <v>262</v>
      </c>
      <c r="G121" s="38" t="s">
        <v>263</v>
      </c>
      <c r="H121" s="49" t="s">
        <v>249</v>
      </c>
      <c r="K121" s="19"/>
      <c r="L121" s="20"/>
      <c r="M121" s="20"/>
      <c r="N121" s="20"/>
    </row>
    <row r="122" spans="2:14" ht="16.2">
      <c r="C122" s="2">
        <f t="shared" ca="1" si="3"/>
        <v>1040</v>
      </c>
      <c r="D122" s="29"/>
      <c r="E122" s="31" t="s">
        <v>266</v>
      </c>
      <c r="F122" s="40"/>
      <c r="G122" s="40"/>
      <c r="H122" s="48"/>
      <c r="K122" s="18"/>
      <c r="L122" s="18"/>
      <c r="M122" s="18"/>
      <c r="N122" s="20"/>
    </row>
    <row r="123" spans="2:14" ht="16.2">
      <c r="B123">
        <f t="shared" ca="1" si="5"/>
        <v>0.62831102907994607</v>
      </c>
      <c r="C123" s="2">
        <f ca="1">RANK(B123,$B$3:$B$183)</f>
        <v>40</v>
      </c>
      <c r="D123" s="28">
        <v>6</v>
      </c>
      <c r="E123" s="32" t="s">
        <v>267</v>
      </c>
      <c r="F123" s="38" t="s">
        <v>359</v>
      </c>
      <c r="G123" s="38" t="s">
        <v>389</v>
      </c>
      <c r="H123" s="49"/>
      <c r="K123" s="19"/>
      <c r="L123" s="20"/>
      <c r="M123" s="20"/>
      <c r="N123" s="20"/>
    </row>
    <row r="124" spans="2:14" ht="16.2">
      <c r="C124" s="2">
        <f t="shared" ca="1" si="3"/>
        <v>1035</v>
      </c>
      <c r="D124" s="29"/>
      <c r="E124" s="31" t="s">
        <v>268</v>
      </c>
      <c r="F124" s="40"/>
      <c r="G124" s="40"/>
      <c r="H124" s="48"/>
      <c r="K124" s="18"/>
      <c r="L124" s="18"/>
      <c r="M124" s="18"/>
      <c r="N124" s="20"/>
    </row>
    <row r="125" spans="2:14" ht="16.2">
      <c r="B125">
        <f t="shared" ca="1" si="5"/>
        <v>0.71201140615110392</v>
      </c>
      <c r="C125" s="2">
        <f ca="1">RANK(B125,$B$3:$B$183)</f>
        <v>35</v>
      </c>
      <c r="D125" s="28">
        <v>7</v>
      </c>
      <c r="E125" s="32" t="s">
        <v>269</v>
      </c>
      <c r="F125" s="38" t="s">
        <v>257</v>
      </c>
      <c r="G125" s="38" t="s">
        <v>270</v>
      </c>
      <c r="H125" s="39"/>
      <c r="K125" s="19"/>
      <c r="L125" s="20"/>
      <c r="M125" s="20"/>
      <c r="N125" s="20"/>
    </row>
    <row r="126" spans="2:14" ht="16.2">
      <c r="C126" s="2">
        <f t="shared" ca="1" si="3"/>
        <v>1008</v>
      </c>
      <c r="D126" s="29"/>
      <c r="E126" s="31" t="s">
        <v>271</v>
      </c>
      <c r="F126" s="40" t="s">
        <v>247</v>
      </c>
      <c r="G126" s="40" t="s">
        <v>272</v>
      </c>
      <c r="H126" s="48"/>
      <c r="K126" s="18"/>
      <c r="L126" s="18"/>
      <c r="M126" s="18"/>
      <c r="N126" s="20"/>
    </row>
    <row r="127" spans="2:14" ht="16.2">
      <c r="B127">
        <f t="shared" ca="1" si="5"/>
        <v>0.9554659070044208</v>
      </c>
      <c r="C127" s="2">
        <f ca="1">RANK(B127,$B$3:$B$183)</f>
        <v>8</v>
      </c>
      <c r="D127" s="28">
        <v>8</v>
      </c>
      <c r="E127" s="32" t="s">
        <v>263</v>
      </c>
      <c r="F127" s="38" t="s">
        <v>249</v>
      </c>
      <c r="G127" s="38" t="s">
        <v>273</v>
      </c>
      <c r="H127" s="39"/>
      <c r="K127" s="19"/>
      <c r="L127" s="20"/>
      <c r="M127" s="20"/>
      <c r="N127" s="20"/>
    </row>
    <row r="128" spans="2:14" ht="16.2">
      <c r="C128" s="2">
        <f t="shared" ca="1" si="3"/>
        <v>1042</v>
      </c>
      <c r="D128" s="29"/>
      <c r="E128" s="31" t="s">
        <v>274</v>
      </c>
      <c r="F128" s="40"/>
      <c r="G128" s="40" t="s">
        <v>278</v>
      </c>
      <c r="H128" s="48"/>
      <c r="K128" s="18"/>
      <c r="L128" s="18"/>
      <c r="M128" s="18"/>
      <c r="N128" s="20"/>
    </row>
    <row r="129" spans="2:14" ht="16.2">
      <c r="B129">
        <f t="shared" ca="1" si="5"/>
        <v>0.61263368694908815</v>
      </c>
      <c r="C129" s="2">
        <f ca="1">RANK(B129,$B$3:$B$183)</f>
        <v>42</v>
      </c>
      <c r="D129" s="28">
        <v>9</v>
      </c>
      <c r="E129" s="32" t="s">
        <v>275</v>
      </c>
      <c r="F129" s="38" t="s">
        <v>276</v>
      </c>
      <c r="G129" s="38" t="s">
        <v>66</v>
      </c>
      <c r="H129" s="39" t="s">
        <v>277</v>
      </c>
      <c r="K129" s="19"/>
      <c r="L129" s="20"/>
      <c r="M129" s="20"/>
      <c r="N129" s="20"/>
    </row>
    <row r="130" spans="2:14" ht="16.2">
      <c r="C130" s="2">
        <f t="shared" ca="1" si="3"/>
        <v>1084</v>
      </c>
      <c r="D130" s="29"/>
      <c r="E130" s="31" t="s">
        <v>279</v>
      </c>
      <c r="F130" s="40"/>
      <c r="G130" s="40" t="s">
        <v>283</v>
      </c>
      <c r="H130" s="48"/>
      <c r="K130" s="18"/>
      <c r="L130" s="18"/>
      <c r="M130" s="18"/>
      <c r="N130" s="20"/>
    </row>
    <row r="131" spans="2:14" ht="16.2">
      <c r="B131">
        <f t="shared" ca="1" si="5"/>
        <v>0.13699657256476039</v>
      </c>
      <c r="C131" s="2">
        <f ca="1">RANK(B131,$B$3:$B$183)</f>
        <v>84</v>
      </c>
      <c r="D131" s="28">
        <v>10</v>
      </c>
      <c r="E131" s="32" t="s">
        <v>280</v>
      </c>
      <c r="F131" s="38" t="s">
        <v>281</v>
      </c>
      <c r="G131" s="38" t="s">
        <v>282</v>
      </c>
      <c r="H131" s="39"/>
      <c r="K131" s="19"/>
      <c r="L131" s="20"/>
      <c r="M131" s="20"/>
      <c r="N131" s="20"/>
    </row>
    <row r="132" spans="2:14">
      <c r="C132" s="2">
        <f t="shared" ref="C132:C146" ca="1" si="6">C133+1000</f>
        <v>1012</v>
      </c>
      <c r="D132" s="29"/>
      <c r="E132" s="31" t="s">
        <v>284</v>
      </c>
      <c r="F132" s="40"/>
      <c r="G132" s="40" t="s">
        <v>287</v>
      </c>
      <c r="H132" s="48"/>
    </row>
    <row r="133" spans="2:14" ht="16.2">
      <c r="B133">
        <f t="shared" ca="1" si="5"/>
        <v>0.94231316276622257</v>
      </c>
      <c r="C133" s="2">
        <f ca="1">RANK(B133,$B$3:$B$183)</f>
        <v>12</v>
      </c>
      <c r="D133" s="28">
        <v>11</v>
      </c>
      <c r="E133" s="32" t="s">
        <v>285</v>
      </c>
      <c r="F133" s="38" t="s">
        <v>286</v>
      </c>
      <c r="G133" s="38" t="s">
        <v>258</v>
      </c>
      <c r="H133" s="39" t="s">
        <v>288</v>
      </c>
    </row>
    <row r="134" spans="2:14">
      <c r="C134" s="2">
        <f t="shared" ca="1" si="6"/>
        <v>1019</v>
      </c>
      <c r="D134" s="29"/>
      <c r="E134" s="31" t="s">
        <v>292</v>
      </c>
      <c r="F134" s="40"/>
      <c r="G134" s="40" t="s">
        <v>293</v>
      </c>
      <c r="H134" s="48"/>
    </row>
    <row r="135" spans="2:14" ht="16.2">
      <c r="B135">
        <f t="shared" ca="1" si="5"/>
        <v>0.91764634538629386</v>
      </c>
      <c r="C135" s="2">
        <f ca="1">RANK(B135,$B$3:$B$183)</f>
        <v>19</v>
      </c>
      <c r="D135" s="28">
        <v>12</v>
      </c>
      <c r="E135" s="32" t="s">
        <v>223</v>
      </c>
      <c r="F135" s="38" t="s">
        <v>289</v>
      </c>
      <c r="G135" s="38" t="s">
        <v>290</v>
      </c>
      <c r="H135" s="39" t="s">
        <v>291</v>
      </c>
    </row>
    <row r="136" spans="2:14">
      <c r="C136" s="2">
        <f t="shared" ca="1" si="6"/>
        <v>1009</v>
      </c>
      <c r="D136" s="29"/>
      <c r="E136" s="31" t="s">
        <v>398</v>
      </c>
      <c r="F136" s="40" t="s">
        <v>296</v>
      </c>
      <c r="G136" s="40" t="s">
        <v>297</v>
      </c>
      <c r="H136" s="48"/>
    </row>
    <row r="137" spans="2:14" ht="16.2">
      <c r="B137">
        <f t="shared" ca="1" si="5"/>
        <v>0.95067948977928651</v>
      </c>
      <c r="C137" s="2">
        <f ca="1">RANK(B137,$B$3:$B$183)</f>
        <v>9</v>
      </c>
      <c r="D137" s="28">
        <v>13</v>
      </c>
      <c r="E137" s="32" t="s">
        <v>10</v>
      </c>
      <c r="F137" s="38" t="s">
        <v>204</v>
      </c>
      <c r="G137" s="38" t="s">
        <v>294</v>
      </c>
      <c r="H137" s="39" t="s">
        <v>295</v>
      </c>
    </row>
    <row r="138" spans="2:14">
      <c r="C138" s="2">
        <f t="shared" ca="1" si="6"/>
        <v>1090</v>
      </c>
      <c r="D138" s="29"/>
      <c r="E138" s="31" t="s">
        <v>298</v>
      </c>
      <c r="F138" s="40"/>
      <c r="G138" s="40" t="s">
        <v>301</v>
      </c>
      <c r="H138" s="48"/>
    </row>
    <row r="139" spans="2:14" ht="16.2">
      <c r="B139">
        <f t="shared" ca="1" si="5"/>
        <v>3.2187037813872998E-2</v>
      </c>
      <c r="C139" s="2">
        <f ca="1">RANK(B139,$B$3:$B$183)</f>
        <v>90</v>
      </c>
      <c r="D139" s="28">
        <v>14</v>
      </c>
      <c r="E139" s="32" t="s">
        <v>229</v>
      </c>
      <c r="F139" s="38" t="s">
        <v>299</v>
      </c>
      <c r="G139" s="38" t="s">
        <v>300</v>
      </c>
      <c r="H139" s="39"/>
    </row>
    <row r="140" spans="2:14">
      <c r="C140" s="2">
        <f t="shared" ca="1" si="6"/>
        <v>1066</v>
      </c>
      <c r="D140" s="29"/>
      <c r="E140" s="31" t="s">
        <v>302</v>
      </c>
      <c r="F140" s="40"/>
      <c r="G140" s="40"/>
      <c r="H140" s="48" t="s">
        <v>301</v>
      </c>
    </row>
    <row r="141" spans="2:14" ht="16.2">
      <c r="B141">
        <f t="shared" ca="1" si="5"/>
        <v>0.33475379212735523</v>
      </c>
      <c r="C141" s="2">
        <f ca="1">RANK(B141,$B$3:$B$183)</f>
        <v>66</v>
      </c>
      <c r="D141" s="28">
        <v>15</v>
      </c>
      <c r="E141" s="32" t="s">
        <v>303</v>
      </c>
      <c r="F141" s="38" t="s">
        <v>304</v>
      </c>
      <c r="G141" s="38" t="s">
        <v>289</v>
      </c>
      <c r="H141" s="39" t="s">
        <v>300</v>
      </c>
    </row>
    <row r="142" spans="2:14">
      <c r="C142" s="2">
        <f t="shared" ca="1" si="6"/>
        <v>1052</v>
      </c>
      <c r="D142" s="29"/>
      <c r="E142" s="31" t="s">
        <v>305</v>
      </c>
      <c r="F142" s="40"/>
      <c r="G142" s="40"/>
      <c r="H142" s="48"/>
    </row>
    <row r="143" spans="2:14" ht="16.2">
      <c r="B143">
        <f t="shared" ca="1" si="5"/>
        <v>0.49303062296322486</v>
      </c>
      <c r="C143" s="2">
        <f ca="1">RANK(B143,$B$3:$B$183)</f>
        <v>52</v>
      </c>
      <c r="D143" s="28">
        <v>16</v>
      </c>
      <c r="E143" s="32" t="s">
        <v>306</v>
      </c>
      <c r="F143" s="38" t="s">
        <v>307</v>
      </c>
      <c r="G143" s="38" t="s">
        <v>308</v>
      </c>
      <c r="H143" s="39"/>
    </row>
    <row r="144" spans="2:14">
      <c r="C144" s="2">
        <f t="shared" ca="1" si="6"/>
        <v>1067</v>
      </c>
      <c r="D144" s="29"/>
      <c r="E144" s="31" t="s">
        <v>309</v>
      </c>
      <c r="F144" s="40" t="s">
        <v>310</v>
      </c>
      <c r="G144" s="40"/>
      <c r="H144" s="48"/>
    </row>
    <row r="145" spans="2:8" ht="16.2">
      <c r="B145">
        <f t="shared" ca="1" si="5"/>
        <v>0.30601378558005332</v>
      </c>
      <c r="C145" s="2">
        <f ca="1">RANK(B145,$B$3:$B$183)</f>
        <v>67</v>
      </c>
      <c r="D145" s="28">
        <v>17</v>
      </c>
      <c r="E145" s="32" t="s">
        <v>2</v>
      </c>
      <c r="F145" s="38" t="s">
        <v>311</v>
      </c>
      <c r="G145" s="38" t="s">
        <v>312</v>
      </c>
      <c r="H145" s="39" t="s">
        <v>313</v>
      </c>
    </row>
    <row r="146" spans="2:8">
      <c r="C146" s="2">
        <f t="shared" ca="1" si="6"/>
        <v>1083</v>
      </c>
      <c r="D146" s="29"/>
      <c r="E146" s="31" t="s">
        <v>314</v>
      </c>
      <c r="F146" s="40"/>
      <c r="G146" s="40" t="s">
        <v>317</v>
      </c>
      <c r="H146" s="48"/>
    </row>
    <row r="147" spans="2:8" ht="16.2">
      <c r="B147">
        <f t="shared" ca="1" si="5"/>
        <v>0.13966826703199797</v>
      </c>
      <c r="C147" s="2">
        <f ca="1">RANK(B147,$B$3:$B$183)</f>
        <v>83</v>
      </c>
      <c r="D147" s="28">
        <v>18</v>
      </c>
      <c r="E147" s="32" t="s">
        <v>315</v>
      </c>
      <c r="F147" s="38" t="s">
        <v>316</v>
      </c>
      <c r="G147" s="38" t="s">
        <v>69</v>
      </c>
      <c r="H147" s="39"/>
    </row>
    <row r="148" spans="2:8">
      <c r="C148" s="2">
        <f t="shared" ref="C148:C164" ca="1" si="7">C149+1000</f>
        <v>1027</v>
      </c>
      <c r="D148" s="29"/>
      <c r="E148" s="31" t="s">
        <v>318</v>
      </c>
      <c r="F148" s="40"/>
      <c r="G148" s="40"/>
      <c r="H148" s="48"/>
    </row>
    <row r="149" spans="2:8" ht="16.2">
      <c r="B149">
        <f t="shared" ca="1" si="5"/>
        <v>0.83265571778839709</v>
      </c>
      <c r="C149" s="2">
        <f ca="1">RANK(B149,$B$3:$B$183)</f>
        <v>27</v>
      </c>
      <c r="D149" s="28">
        <v>19</v>
      </c>
      <c r="E149" s="32" t="s">
        <v>319</v>
      </c>
      <c r="F149" s="38" t="s">
        <v>320</v>
      </c>
      <c r="G149" s="38" t="s">
        <v>307</v>
      </c>
      <c r="H149" s="39" t="s">
        <v>321</v>
      </c>
    </row>
    <row r="150" spans="2:8">
      <c r="C150" s="2">
        <f t="shared" ca="1" si="7"/>
        <v>1086</v>
      </c>
      <c r="D150" s="29"/>
      <c r="E150" s="31"/>
      <c r="F150" s="40" t="s">
        <v>325</v>
      </c>
      <c r="G150" s="40"/>
      <c r="H150" s="48"/>
    </row>
    <row r="151" spans="2:8" ht="16.2">
      <c r="B151">
        <f t="shared" ca="1" si="5"/>
        <v>0.11981579343799398</v>
      </c>
      <c r="C151" s="2">
        <f ca="1">RANK(B151,$B$3:$B$183)</f>
        <v>86</v>
      </c>
      <c r="D151" s="28">
        <v>20</v>
      </c>
      <c r="E151" s="32" t="s">
        <v>322</v>
      </c>
      <c r="F151" s="38" t="s">
        <v>323</v>
      </c>
      <c r="G151" s="38" t="s">
        <v>324</v>
      </c>
      <c r="H151" s="39"/>
    </row>
    <row r="152" spans="2:8">
      <c r="C152" s="2">
        <f t="shared" ca="1" si="7"/>
        <v>1013</v>
      </c>
      <c r="D152" s="29"/>
      <c r="E152" s="31" t="s">
        <v>326</v>
      </c>
      <c r="F152" s="40" t="s">
        <v>328</v>
      </c>
      <c r="G152" s="40"/>
      <c r="H152" s="48"/>
    </row>
    <row r="153" spans="2:8" ht="16.2">
      <c r="B153">
        <f t="shared" ca="1" si="5"/>
        <v>0.94042881673412348</v>
      </c>
      <c r="C153" s="2">
        <f ca="1">RANK(B153,$B$3:$B$183)</f>
        <v>13</v>
      </c>
      <c r="D153" s="28">
        <v>21</v>
      </c>
      <c r="E153" s="32" t="s">
        <v>327</v>
      </c>
      <c r="F153" s="38" t="s">
        <v>329</v>
      </c>
      <c r="G153" s="38" t="s">
        <v>75</v>
      </c>
      <c r="H153" s="39" t="s">
        <v>330</v>
      </c>
    </row>
    <row r="154" spans="2:8">
      <c r="C154" s="2">
        <f t="shared" ca="1" si="7"/>
        <v>1011</v>
      </c>
      <c r="D154" s="29"/>
      <c r="E154" s="31" t="s">
        <v>331</v>
      </c>
      <c r="F154" s="40"/>
      <c r="G154" s="40"/>
      <c r="H154" s="48"/>
    </row>
    <row r="155" spans="2:8" ht="16.2">
      <c r="B155">
        <f t="shared" ca="1" si="5"/>
        <v>0.9455947901733267</v>
      </c>
      <c r="C155" s="2">
        <f ca="1">RANK(B155,$B$3:$B$183)</f>
        <v>11</v>
      </c>
      <c r="D155" s="28">
        <v>22</v>
      </c>
      <c r="E155" s="32" t="s">
        <v>332</v>
      </c>
      <c r="F155" s="38" t="s">
        <v>333</v>
      </c>
      <c r="G155" s="38" t="s">
        <v>334</v>
      </c>
      <c r="H155" s="39"/>
    </row>
    <row r="156" spans="2:8">
      <c r="C156" s="2">
        <f t="shared" ca="1" si="7"/>
        <v>1033</v>
      </c>
      <c r="D156" s="29"/>
      <c r="E156" s="31" t="s">
        <v>335</v>
      </c>
      <c r="F156" s="40" t="s">
        <v>336</v>
      </c>
      <c r="G156" s="40"/>
      <c r="H156" s="48"/>
    </row>
    <row r="157" spans="2:8" ht="16.2">
      <c r="B157">
        <f ca="1">RAND()</f>
        <v>0.7304537899219089</v>
      </c>
      <c r="C157" s="2">
        <f ca="1">RANK(B157,$B$3:$B$183)</f>
        <v>33</v>
      </c>
      <c r="D157" s="28">
        <v>23</v>
      </c>
      <c r="E157" s="32" t="s">
        <v>25</v>
      </c>
      <c r="F157" s="38" t="s">
        <v>24</v>
      </c>
      <c r="G157" s="38" t="s">
        <v>333</v>
      </c>
      <c r="H157" s="39" t="s">
        <v>337</v>
      </c>
    </row>
    <row r="158" spans="2:8">
      <c r="C158" s="2">
        <f t="shared" ca="1" si="7"/>
        <v>1089</v>
      </c>
      <c r="D158" s="29"/>
      <c r="E158" s="31" t="s">
        <v>338</v>
      </c>
      <c r="F158" s="40" t="s">
        <v>340</v>
      </c>
      <c r="G158" s="40"/>
      <c r="H158" s="48"/>
    </row>
    <row r="159" spans="2:8" ht="16.2">
      <c r="B159">
        <f t="shared" ref="B159:B183" ca="1" si="8">RAND()</f>
        <v>6.5995086457526164E-2</v>
      </c>
      <c r="C159" s="2">
        <f ca="1">RANK(B159,$B$3:$B$183)</f>
        <v>89</v>
      </c>
      <c r="D159" s="28">
        <v>24</v>
      </c>
      <c r="E159" s="32" t="s">
        <v>339</v>
      </c>
      <c r="F159" s="38" t="s">
        <v>15</v>
      </c>
      <c r="G159" s="38" t="s">
        <v>59</v>
      </c>
      <c r="H159" s="39" t="s">
        <v>341</v>
      </c>
    </row>
    <row r="160" spans="2:8">
      <c r="C160" s="2">
        <f t="shared" ca="1" si="7"/>
        <v>1088</v>
      </c>
      <c r="D160" s="29"/>
      <c r="E160" s="31"/>
      <c r="F160" s="40" t="s">
        <v>345</v>
      </c>
      <c r="G160" s="40"/>
      <c r="H160" s="48"/>
    </row>
    <row r="161" spans="2:8" ht="16.2">
      <c r="B161">
        <f t="shared" ca="1" si="8"/>
        <v>6.9198857129616376E-2</v>
      </c>
      <c r="C161" s="2">
        <f ca="1">RANK(B161,$B$3:$B$183)</f>
        <v>88</v>
      </c>
      <c r="D161" s="28">
        <v>25</v>
      </c>
      <c r="E161" s="32" t="s">
        <v>342</v>
      </c>
      <c r="F161" s="38" t="s">
        <v>343</v>
      </c>
      <c r="G161" s="38" t="s">
        <v>344</v>
      </c>
      <c r="H161" s="39"/>
    </row>
    <row r="162" spans="2:8">
      <c r="C162" s="2">
        <f t="shared" ca="1" si="7"/>
        <v>1069</v>
      </c>
      <c r="D162" s="29"/>
      <c r="E162" s="31" t="s">
        <v>346</v>
      </c>
      <c r="F162" s="40"/>
      <c r="G162" s="40" t="s">
        <v>349</v>
      </c>
      <c r="H162" s="48"/>
    </row>
    <row r="163" spans="2:8" ht="16.2">
      <c r="B163">
        <f t="shared" ca="1" si="8"/>
        <v>0.28953173137228816</v>
      </c>
      <c r="C163" s="2">
        <f ca="1">RANK(B163,$B$3:$B$183)</f>
        <v>69</v>
      </c>
      <c r="D163" s="28">
        <v>26</v>
      </c>
      <c r="E163" s="32" t="s">
        <v>17</v>
      </c>
      <c r="F163" s="38" t="s">
        <v>347</v>
      </c>
      <c r="G163" s="38" t="s">
        <v>348</v>
      </c>
      <c r="H163" s="39"/>
    </row>
    <row r="164" spans="2:8">
      <c r="C164" s="2">
        <f t="shared" ca="1" si="7"/>
        <v>1077</v>
      </c>
      <c r="D164" s="29"/>
      <c r="E164" s="31" t="s">
        <v>350</v>
      </c>
      <c r="F164" s="40" t="s">
        <v>352</v>
      </c>
      <c r="G164" s="40"/>
      <c r="H164" s="48"/>
    </row>
    <row r="165" spans="2:8" ht="16.2">
      <c r="B165">
        <f t="shared" ca="1" si="8"/>
        <v>0.18449848730400942</v>
      </c>
      <c r="C165" s="2">
        <f ca="1">RANK(B165,$B$3:$B$183)</f>
        <v>77</v>
      </c>
      <c r="D165" s="28">
        <v>27</v>
      </c>
      <c r="E165" s="32" t="s">
        <v>74</v>
      </c>
      <c r="F165" s="38" t="s">
        <v>351</v>
      </c>
      <c r="G165" s="38" t="s">
        <v>353</v>
      </c>
      <c r="H165" s="39" t="s">
        <v>354</v>
      </c>
    </row>
    <row r="166" spans="2:8">
      <c r="C166" s="2">
        <f t="shared" ref="C166:C182" ca="1" si="9">C167+1000</f>
        <v>1080</v>
      </c>
      <c r="D166" s="29"/>
      <c r="E166" s="31"/>
      <c r="F166" s="40" t="s">
        <v>356</v>
      </c>
      <c r="G166" s="40" t="s">
        <v>357</v>
      </c>
      <c r="H166" s="48"/>
    </row>
    <row r="167" spans="2:8" ht="16.2">
      <c r="B167">
        <f t="shared" ca="1" si="8"/>
        <v>0.16875395183926267</v>
      </c>
      <c r="C167" s="2">
        <f ca="1">RANK(B167,$B$3:$B$183)</f>
        <v>80</v>
      </c>
      <c r="D167" s="28">
        <v>28</v>
      </c>
      <c r="E167" s="32" t="s">
        <v>358</v>
      </c>
      <c r="F167" s="38" t="s">
        <v>355</v>
      </c>
      <c r="G167" s="38" t="s">
        <v>273</v>
      </c>
      <c r="H167" s="39"/>
    </row>
    <row r="168" spans="2:8">
      <c r="C168" s="2">
        <f t="shared" ca="1" si="9"/>
        <v>1024</v>
      </c>
      <c r="D168" s="29"/>
      <c r="E168" s="31"/>
      <c r="F168" s="40"/>
      <c r="G168" s="40" t="s">
        <v>361</v>
      </c>
      <c r="H168" s="48"/>
    </row>
    <row r="169" spans="2:8" ht="16.2">
      <c r="B169">
        <f t="shared" ca="1" si="8"/>
        <v>0.88093973551164573</v>
      </c>
      <c r="C169" s="2">
        <f ca="1">RANK(B169,$B$3:$B$183)</f>
        <v>24</v>
      </c>
      <c r="D169" s="28">
        <v>29</v>
      </c>
      <c r="E169" s="32" t="s">
        <v>396</v>
      </c>
      <c r="F169" s="38" t="s">
        <v>359</v>
      </c>
      <c r="G169" s="38" t="s">
        <v>66</v>
      </c>
      <c r="H169" s="39" t="s">
        <v>360</v>
      </c>
    </row>
    <row r="170" spans="2:8">
      <c r="C170" s="2">
        <f t="shared" ca="1" si="9"/>
        <v>1014</v>
      </c>
      <c r="D170" s="29"/>
      <c r="E170" s="31" t="s">
        <v>362</v>
      </c>
      <c r="F170" s="40"/>
      <c r="G170" s="40" t="s">
        <v>366</v>
      </c>
      <c r="H170" s="48"/>
    </row>
    <row r="171" spans="2:8" ht="16.2">
      <c r="B171">
        <f t="shared" ca="1" si="8"/>
        <v>0.93863997370760499</v>
      </c>
      <c r="C171" s="2">
        <f ca="1">RANK(B171,$B$3:$B$183)</f>
        <v>14</v>
      </c>
      <c r="D171" s="28">
        <v>30</v>
      </c>
      <c r="E171" s="32" t="s">
        <v>306</v>
      </c>
      <c r="F171" s="38" t="s">
        <v>363</v>
      </c>
      <c r="G171" s="38" t="s">
        <v>364</v>
      </c>
      <c r="H171" s="39" t="s">
        <v>365</v>
      </c>
    </row>
    <row r="172" spans="2:8">
      <c r="C172" s="2">
        <f t="shared" ca="1" si="9"/>
        <v>1068</v>
      </c>
      <c r="D172" s="29"/>
      <c r="E172" s="31" t="s">
        <v>367</v>
      </c>
      <c r="F172" s="40" t="s">
        <v>369</v>
      </c>
      <c r="G172" s="40"/>
      <c r="H172" s="48"/>
    </row>
    <row r="173" spans="2:8" ht="16.2">
      <c r="B173">
        <f t="shared" ca="1" si="8"/>
        <v>0.30154207017095014</v>
      </c>
      <c r="C173" s="2">
        <f ca="1">RANK(B173,$B$3:$B$183)</f>
        <v>68</v>
      </c>
      <c r="D173" s="28">
        <v>31</v>
      </c>
      <c r="E173" s="32" t="s">
        <v>368</v>
      </c>
      <c r="F173" s="38" t="s">
        <v>370</v>
      </c>
      <c r="G173" s="38" t="s">
        <v>371</v>
      </c>
      <c r="H173" s="39" t="s">
        <v>372</v>
      </c>
    </row>
    <row r="174" spans="2:8">
      <c r="C174" s="2">
        <f t="shared" ca="1" si="9"/>
        <v>1051</v>
      </c>
      <c r="D174" s="29"/>
      <c r="E174" s="31" t="s">
        <v>373</v>
      </c>
      <c r="F174" s="40"/>
      <c r="G174" s="40" t="s">
        <v>375</v>
      </c>
      <c r="H174" s="48"/>
    </row>
    <row r="175" spans="2:8" ht="16.2">
      <c r="B175">
        <f t="shared" ca="1" si="8"/>
        <v>0.49613586659023179</v>
      </c>
      <c r="C175" s="2">
        <f ca="1">RANK(B175,$B$3:$B$183)</f>
        <v>51</v>
      </c>
      <c r="D175" s="28">
        <v>32</v>
      </c>
      <c r="E175" s="32" t="s">
        <v>16</v>
      </c>
      <c r="F175" s="38" t="s">
        <v>374</v>
      </c>
      <c r="G175" s="38" t="s">
        <v>74</v>
      </c>
      <c r="H175" s="39"/>
    </row>
    <row r="176" spans="2:8">
      <c r="C176" s="2">
        <f t="shared" ca="1" si="9"/>
        <v>1050</v>
      </c>
      <c r="D176" s="29"/>
      <c r="E176" s="31" t="s">
        <v>376</v>
      </c>
      <c r="F176" s="40" t="s">
        <v>377</v>
      </c>
      <c r="G176" s="40"/>
      <c r="H176" s="48" t="s">
        <v>274</v>
      </c>
    </row>
    <row r="177" spans="2:8" ht="16.2">
      <c r="B177">
        <f t="shared" ca="1" si="8"/>
        <v>0.54615672086451872</v>
      </c>
      <c r="C177" s="2">
        <f ca="1">RANK(B177,$B$3:$B$183)</f>
        <v>50</v>
      </c>
      <c r="D177" s="28">
        <v>33</v>
      </c>
      <c r="E177" s="32" t="s">
        <v>74</v>
      </c>
      <c r="F177" s="38" t="s">
        <v>66</v>
      </c>
      <c r="G177" s="38" t="s">
        <v>374</v>
      </c>
      <c r="H177" s="39" t="s">
        <v>275</v>
      </c>
    </row>
    <row r="178" spans="2:8">
      <c r="C178" s="2">
        <f t="shared" ca="1" si="9"/>
        <v>1001</v>
      </c>
      <c r="D178" s="29"/>
      <c r="E178" s="31" t="s">
        <v>378</v>
      </c>
      <c r="F178" s="40"/>
      <c r="G178" s="40" t="s">
        <v>380</v>
      </c>
      <c r="H178" s="48"/>
    </row>
    <row r="179" spans="2:8" ht="16.2">
      <c r="B179">
        <f t="shared" ca="1" si="8"/>
        <v>0.99020052697309058</v>
      </c>
      <c r="C179" s="2">
        <f ca="1">RANK(B179,$B$3:$B$183)</f>
        <v>1</v>
      </c>
      <c r="D179" s="28">
        <v>34</v>
      </c>
      <c r="E179" s="32" t="s">
        <v>6</v>
      </c>
      <c r="F179" s="38" t="s">
        <v>379</v>
      </c>
      <c r="G179" s="38" t="s">
        <v>7</v>
      </c>
      <c r="H179" s="39" t="s">
        <v>381</v>
      </c>
    </row>
    <row r="180" spans="2:8">
      <c r="C180" s="2">
        <f t="shared" ca="1" si="9"/>
        <v>1048</v>
      </c>
      <c r="D180" s="29"/>
      <c r="E180" s="31" t="s">
        <v>382</v>
      </c>
      <c r="F180" s="40" t="s">
        <v>383</v>
      </c>
      <c r="G180" s="40"/>
      <c r="H180" s="48"/>
    </row>
    <row r="181" spans="2:8" ht="16.2">
      <c r="B181">
        <f t="shared" ca="1" si="8"/>
        <v>0.56038756610759211</v>
      </c>
      <c r="C181" s="2">
        <f ca="1">RANK(B181,$B$3:$B$183)</f>
        <v>48</v>
      </c>
      <c r="D181" s="28">
        <v>35</v>
      </c>
      <c r="E181" s="32" t="s">
        <v>2</v>
      </c>
      <c r="F181" s="38" t="s">
        <v>384</v>
      </c>
      <c r="G181" s="38" t="s">
        <v>385</v>
      </c>
      <c r="H181" s="39" t="s">
        <v>386</v>
      </c>
    </row>
    <row r="182" spans="2:8">
      <c r="C182" s="2">
        <f t="shared" ca="1" si="9"/>
        <v>1020</v>
      </c>
      <c r="D182" s="29"/>
      <c r="E182" s="31" t="s">
        <v>387</v>
      </c>
      <c r="F182" s="40" t="s">
        <v>268</v>
      </c>
      <c r="G182" s="40"/>
      <c r="H182" s="48"/>
    </row>
    <row r="183" spans="2:8" ht="16.8" thickBot="1">
      <c r="B183">
        <f t="shared" ca="1" si="8"/>
        <v>0.91435208223935682</v>
      </c>
      <c r="C183" s="2">
        <f ca="1">RANK(B183,$B$3:$B$183)</f>
        <v>20</v>
      </c>
      <c r="D183" s="51">
        <v>36</v>
      </c>
      <c r="E183" s="52" t="s">
        <v>16</v>
      </c>
      <c r="F183" s="53" t="s">
        <v>269</v>
      </c>
      <c r="G183" s="53" t="s">
        <v>54</v>
      </c>
      <c r="H183" s="54" t="s">
        <v>388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問題原文２学期</vt:lpstr>
      <vt:lpstr>使い方</vt:lpstr>
      <vt:lpstr>２学期ランダム</vt:lpstr>
      <vt:lpstr>問題選択２</vt:lpstr>
      <vt:lpstr>問題原文３学期</vt:lpstr>
      <vt:lpstr>２学期選択</vt:lpstr>
      <vt:lpstr>３学期ランダム</vt:lpstr>
      <vt:lpstr>問題選択３</vt:lpstr>
      <vt:lpstr>問題原文２・３学期</vt:lpstr>
      <vt:lpstr>３学期選択</vt:lpstr>
      <vt:lpstr>２・３学期ランダム</vt:lpstr>
      <vt:lpstr>問題選択２・３</vt:lpstr>
      <vt:lpstr>２・３学期選択</vt:lpstr>
      <vt:lpstr>２学期　１０行</vt:lpstr>
      <vt:lpstr>'２・３学期ランダム'!Print_Area</vt:lpstr>
      <vt:lpstr>'２・３学期選択'!Print_Area</vt:lpstr>
      <vt:lpstr>'２学期ランダム'!Print_Area</vt:lpstr>
      <vt:lpstr>'２学期選択'!Print_Area</vt:lpstr>
      <vt:lpstr>'３学期ランダム'!Print_Area</vt:lpstr>
      <vt:lpstr>'３学期選択'!Print_Area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cp:lastPrinted>2017-08-18T23:16:11Z</cp:lastPrinted>
  <dcterms:created xsi:type="dcterms:W3CDTF">2016-08-03T21:17:47Z</dcterms:created>
  <dcterms:modified xsi:type="dcterms:W3CDTF">2017-08-18T23:24:45Z</dcterms:modified>
</cp:coreProperties>
</file>