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7524" windowHeight="9096" tabRatio="862"/>
  </bookViews>
  <sheets>
    <sheet name="使い方" sheetId="41" r:id="rId1"/>
    <sheet name="問題原文１学期" sheetId="32" state="hidden" r:id="rId2"/>
    <sheet name="１学期ランダム" sheetId="33" r:id="rId3"/>
    <sheet name="問題選択１" sheetId="14" r:id="rId4"/>
    <sheet name="問題原文２学期" sheetId="22" state="hidden" r:id="rId5"/>
    <sheet name="１学期選択" sheetId="34" r:id="rId6"/>
    <sheet name="２学期ランダム" sheetId="35" r:id="rId7"/>
    <sheet name="問題選択２" sheetId="24" r:id="rId8"/>
    <sheet name="問題原文３学期" sheetId="26" state="hidden" r:id="rId9"/>
    <sheet name="２学期選択" sheetId="36" r:id="rId10"/>
    <sheet name="３学期ランダム" sheetId="37" r:id="rId11"/>
    <sheet name="問題選択３" sheetId="28" r:id="rId12"/>
    <sheet name="問題原文１・２学期" sheetId="1" state="hidden" r:id="rId13"/>
    <sheet name="３学期選択" sheetId="38" r:id="rId14"/>
    <sheet name="問題原文１・２・３学期" sheetId="30" state="hidden" r:id="rId15"/>
    <sheet name="１・２学期ランダム" sheetId="39" r:id="rId16"/>
    <sheet name="１・２・３学期ランダム" sheetId="40" r:id="rId17"/>
  </sheets>
  <definedNames>
    <definedName name="_xlnm.Print_Area" localSheetId="16">'１・２・３学期ランダム'!$A$1:$V$25</definedName>
    <definedName name="_xlnm.Print_Area" localSheetId="15">'１・２学期ランダム'!$A$1:$V$25</definedName>
    <definedName name="_xlnm.Print_Area" localSheetId="2">'１学期ランダム'!$A$1:$V$25</definedName>
    <definedName name="_xlnm.Print_Area" localSheetId="5">'１学期選択'!$A$1:$V$25</definedName>
    <definedName name="_xlnm.Print_Area" localSheetId="6">'２学期ランダム'!$A$1:$V$25</definedName>
    <definedName name="_xlnm.Print_Area" localSheetId="9">'２学期選択'!$A$1:$V$25</definedName>
    <definedName name="_xlnm.Print_Area" localSheetId="10">'３学期ランダム'!$A$1:$V$25</definedName>
    <definedName name="_xlnm.Print_Area" localSheetId="13">'３学期選択'!$A$1:$V$25</definedName>
  </definedNames>
  <calcPr calcId="145621"/>
</workbook>
</file>

<file path=xl/calcChain.xml><?xml version="1.0" encoding="utf-8"?>
<calcChain xmlns="http://schemas.openxmlformats.org/spreadsheetml/2006/main">
  <c r="U31" i="40" l="1"/>
  <c r="U7" i="40" s="1"/>
  <c r="U31" i="39"/>
  <c r="U7" i="39" s="1"/>
  <c r="U31" i="38"/>
  <c r="U7" i="38" s="1"/>
  <c r="U31" i="37"/>
  <c r="U7" i="37" s="1"/>
  <c r="U31" i="36"/>
  <c r="U7" i="36" s="1"/>
  <c r="U31" i="35"/>
  <c r="U7" i="35" s="1"/>
  <c r="U31" i="34"/>
  <c r="U7" i="34" s="1"/>
  <c r="B151" i="30" l="1"/>
  <c r="B149" i="30"/>
  <c r="B151" i="1"/>
  <c r="B149" i="1"/>
  <c r="B149" i="32"/>
  <c r="B151" i="32"/>
  <c r="B79" i="14"/>
  <c r="C78" i="14"/>
  <c r="B77" i="14"/>
  <c r="C76" i="14"/>
  <c r="B397" i="30" l="1"/>
  <c r="B395" i="30"/>
  <c r="B393" i="30"/>
  <c r="B391" i="30"/>
  <c r="B389" i="30"/>
  <c r="B387" i="30"/>
  <c r="B385" i="30"/>
  <c r="B383" i="30"/>
  <c r="B381" i="30"/>
  <c r="B379" i="30"/>
  <c r="B377" i="30"/>
  <c r="B375" i="30"/>
  <c r="B373" i="30"/>
  <c r="B371" i="30"/>
  <c r="B369" i="30"/>
  <c r="B367" i="30"/>
  <c r="B365" i="30"/>
  <c r="B363" i="30"/>
  <c r="B361" i="30"/>
  <c r="B359" i="30"/>
  <c r="B357" i="30"/>
  <c r="B355" i="30"/>
  <c r="B353" i="30"/>
  <c r="B351" i="30"/>
  <c r="B349" i="30"/>
  <c r="B347" i="30"/>
  <c r="B345" i="30"/>
  <c r="B343" i="30"/>
  <c r="B341" i="30"/>
  <c r="B339" i="30"/>
  <c r="B337" i="30"/>
  <c r="B335" i="30"/>
  <c r="B333" i="30"/>
  <c r="B331" i="30"/>
  <c r="B329" i="30"/>
  <c r="B327" i="30"/>
  <c r="B325" i="30"/>
  <c r="B323" i="30"/>
  <c r="B321" i="30"/>
  <c r="B319" i="30"/>
  <c r="B317" i="30"/>
  <c r="B315" i="30"/>
  <c r="B313" i="30"/>
  <c r="B311" i="30"/>
  <c r="B309" i="30"/>
  <c r="B307" i="30"/>
  <c r="B305" i="30"/>
  <c r="B303" i="30"/>
  <c r="B301" i="30"/>
  <c r="B299" i="30"/>
  <c r="B297" i="30"/>
  <c r="B295" i="30"/>
  <c r="B293" i="30"/>
  <c r="B291" i="30"/>
  <c r="B289" i="30"/>
  <c r="B287" i="30"/>
  <c r="B285" i="30"/>
  <c r="B283" i="30"/>
  <c r="B281" i="30"/>
  <c r="B279" i="30"/>
  <c r="B277" i="30"/>
  <c r="B275" i="30"/>
  <c r="B273" i="30"/>
  <c r="B271" i="30"/>
  <c r="B269" i="30"/>
  <c r="B267" i="30"/>
  <c r="B265" i="30"/>
  <c r="B263" i="30"/>
  <c r="B261" i="30"/>
  <c r="B259" i="30"/>
  <c r="B257" i="30"/>
  <c r="B255" i="30"/>
  <c r="B253" i="30"/>
  <c r="B251" i="30"/>
  <c r="B249" i="30"/>
  <c r="B247" i="30"/>
  <c r="B245" i="30"/>
  <c r="B243" i="30"/>
  <c r="B241" i="30"/>
  <c r="B239" i="30"/>
  <c r="B237" i="30"/>
  <c r="B235" i="30"/>
  <c r="B233" i="30"/>
  <c r="B231" i="30"/>
  <c r="B229" i="30"/>
  <c r="B227" i="30"/>
  <c r="B225" i="30"/>
  <c r="B223" i="30"/>
  <c r="B221" i="30"/>
  <c r="B219" i="30"/>
  <c r="B217" i="30"/>
  <c r="B215" i="30"/>
  <c r="B213" i="30"/>
  <c r="B211" i="30"/>
  <c r="B209" i="30"/>
  <c r="B207" i="30"/>
  <c r="B205" i="30"/>
  <c r="B203" i="30"/>
  <c r="B201" i="30"/>
  <c r="B199" i="30"/>
  <c r="B197" i="30"/>
  <c r="B195" i="30"/>
  <c r="B193" i="30"/>
  <c r="B191" i="30"/>
  <c r="B189" i="30"/>
  <c r="B187" i="30"/>
  <c r="B185" i="30"/>
  <c r="B183" i="30"/>
  <c r="B181" i="30"/>
  <c r="B179" i="30"/>
  <c r="B177" i="30"/>
  <c r="B175" i="30"/>
  <c r="B173" i="30"/>
  <c r="B171" i="30"/>
  <c r="B169" i="30"/>
  <c r="B167" i="30"/>
  <c r="B165" i="30"/>
  <c r="B163" i="30"/>
  <c r="B161" i="30"/>
  <c r="B159" i="30"/>
  <c r="B157" i="30"/>
  <c r="B155" i="30"/>
  <c r="B153" i="30"/>
  <c r="B147" i="30"/>
  <c r="B145" i="30"/>
  <c r="B143" i="30"/>
  <c r="B141" i="30"/>
  <c r="B139" i="30"/>
  <c r="B137" i="30"/>
  <c r="B135" i="30"/>
  <c r="B133" i="30"/>
  <c r="B131" i="30"/>
  <c r="B129" i="30"/>
  <c r="B127" i="30"/>
  <c r="B125" i="30"/>
  <c r="B123" i="30"/>
  <c r="B121" i="30"/>
  <c r="B119" i="30"/>
  <c r="B117" i="30"/>
  <c r="B115" i="30"/>
  <c r="B113" i="30"/>
  <c r="B111" i="30"/>
  <c r="B109" i="30"/>
  <c r="B107" i="30"/>
  <c r="B105" i="30"/>
  <c r="B103" i="30"/>
  <c r="B101" i="30"/>
  <c r="B99" i="30"/>
  <c r="B97" i="30"/>
  <c r="B95" i="30"/>
  <c r="B93" i="30"/>
  <c r="B91" i="30"/>
  <c r="B89" i="30"/>
  <c r="B87" i="30"/>
  <c r="B85" i="30"/>
  <c r="B83" i="30"/>
  <c r="B81" i="30"/>
  <c r="B79" i="30"/>
  <c r="B77" i="30"/>
  <c r="B75" i="30"/>
  <c r="B73" i="30"/>
  <c r="B71" i="30"/>
  <c r="B69" i="30"/>
  <c r="B67" i="30"/>
  <c r="B65" i="30"/>
  <c r="B63" i="30"/>
  <c r="B61" i="30"/>
  <c r="B59" i="30"/>
  <c r="B57" i="30"/>
  <c r="B55" i="30"/>
  <c r="B53" i="30"/>
  <c r="B51" i="30"/>
  <c r="B49" i="30"/>
  <c r="B47" i="30"/>
  <c r="B45" i="30"/>
  <c r="B43" i="30"/>
  <c r="B41" i="30"/>
  <c r="B39" i="30"/>
  <c r="B37" i="30"/>
  <c r="B35" i="30"/>
  <c r="B33" i="30"/>
  <c r="B31" i="30"/>
  <c r="B29" i="30"/>
  <c r="B27" i="30"/>
  <c r="B25" i="30"/>
  <c r="B23" i="30"/>
  <c r="B21" i="30"/>
  <c r="B19" i="30"/>
  <c r="B17" i="30"/>
  <c r="B15" i="30"/>
  <c r="B13" i="30"/>
  <c r="B11" i="30"/>
  <c r="B9" i="30"/>
  <c r="B7" i="30"/>
  <c r="B5" i="30"/>
  <c r="B3" i="30"/>
  <c r="B153" i="1"/>
  <c r="B155" i="1"/>
  <c r="B157" i="1"/>
  <c r="B159" i="1"/>
  <c r="B161" i="1"/>
  <c r="B163" i="1"/>
  <c r="B165" i="1"/>
  <c r="B167" i="1"/>
  <c r="B169" i="1"/>
  <c r="B171" i="1"/>
  <c r="B173" i="1"/>
  <c r="B175" i="1"/>
  <c r="B177" i="1"/>
  <c r="B179" i="1"/>
  <c r="B181" i="1"/>
  <c r="B183" i="1"/>
  <c r="B185" i="1"/>
  <c r="B187" i="1"/>
  <c r="B189" i="1"/>
  <c r="B191" i="1"/>
  <c r="B193" i="1"/>
  <c r="B195" i="1"/>
  <c r="B197" i="1"/>
  <c r="B199" i="1"/>
  <c r="B201" i="1"/>
  <c r="B203" i="1"/>
  <c r="B205" i="1"/>
  <c r="B207" i="1"/>
  <c r="B209" i="1"/>
  <c r="B211" i="1"/>
  <c r="B213" i="1"/>
  <c r="B215" i="1"/>
  <c r="B217" i="1"/>
  <c r="B219" i="1"/>
  <c r="B221" i="1"/>
  <c r="B223" i="1"/>
  <c r="B225" i="1"/>
  <c r="B227" i="1"/>
  <c r="B229" i="1"/>
  <c r="B231" i="1"/>
  <c r="B233" i="1"/>
  <c r="B235" i="1"/>
  <c r="B237" i="1"/>
  <c r="B239" i="1"/>
  <c r="B241" i="1"/>
  <c r="B243" i="1"/>
  <c r="B245" i="1"/>
  <c r="B247" i="1"/>
  <c r="B249" i="1"/>
  <c r="B251" i="1"/>
  <c r="B253" i="1"/>
  <c r="B255" i="1"/>
  <c r="B257" i="1"/>
  <c r="B259" i="1"/>
  <c r="B261" i="1"/>
  <c r="B263" i="1"/>
  <c r="B265" i="1"/>
  <c r="B267" i="1"/>
  <c r="B269" i="1"/>
  <c r="B271" i="1"/>
  <c r="B273" i="1"/>
  <c r="B275" i="1"/>
  <c r="B277" i="1"/>
  <c r="B279" i="1"/>
  <c r="B281" i="1"/>
  <c r="B283" i="1"/>
  <c r="B285" i="1"/>
  <c r="B287" i="1"/>
  <c r="B289" i="1"/>
  <c r="B291" i="1"/>
  <c r="B293" i="1"/>
  <c r="B295" i="1"/>
  <c r="B297" i="1"/>
  <c r="B299" i="1"/>
  <c r="B301" i="1"/>
  <c r="B303" i="1"/>
  <c r="B305" i="1"/>
  <c r="B307" i="1"/>
  <c r="B309" i="1"/>
  <c r="C148" i="24"/>
  <c r="C150" i="24"/>
  <c r="C152" i="24"/>
  <c r="C154" i="24"/>
  <c r="C156" i="24"/>
  <c r="C158" i="24"/>
  <c r="B149" i="22"/>
  <c r="B151" i="22"/>
  <c r="B153" i="22"/>
  <c r="B155" i="22"/>
  <c r="B157" i="22"/>
  <c r="B159" i="22"/>
  <c r="C9" i="30" l="1"/>
  <c r="C8" i="30" s="1"/>
  <c r="C149" i="30"/>
  <c r="C148" i="30" s="1"/>
  <c r="C17" i="30"/>
  <c r="C16" i="30" s="1"/>
  <c r="C65" i="30"/>
  <c r="C64" i="30" s="1"/>
  <c r="C19" i="30"/>
  <c r="C18" i="30" s="1"/>
  <c r="C43" i="30"/>
  <c r="C42" i="30" s="1"/>
  <c r="C67" i="30"/>
  <c r="C66" i="30" s="1"/>
  <c r="C99" i="30"/>
  <c r="C98" i="30" s="1"/>
  <c r="C5" i="30"/>
  <c r="C4" i="30" s="1"/>
  <c r="C7" i="30"/>
  <c r="C6" i="30" s="1"/>
  <c r="C15" i="30"/>
  <c r="C14" i="30" s="1"/>
  <c r="C23" i="30"/>
  <c r="C22" i="30" s="1"/>
  <c r="C31" i="30"/>
  <c r="C30" i="30" s="1"/>
  <c r="C39" i="30"/>
  <c r="C38" i="30" s="1"/>
  <c r="C47" i="30"/>
  <c r="C46" i="30" s="1"/>
  <c r="C55" i="30"/>
  <c r="C54" i="30" s="1"/>
  <c r="C63" i="30"/>
  <c r="C62" i="30" s="1"/>
  <c r="C71" i="30"/>
  <c r="C70" i="30" s="1"/>
  <c r="C79" i="30"/>
  <c r="C78" i="30" s="1"/>
  <c r="C87" i="30"/>
  <c r="C86" i="30" s="1"/>
  <c r="C95" i="30"/>
  <c r="C94" i="30" s="1"/>
  <c r="C103" i="30"/>
  <c r="C102" i="30" s="1"/>
  <c r="C111" i="30"/>
  <c r="C110" i="30" s="1"/>
  <c r="C119" i="30"/>
  <c r="C118" i="30" s="1"/>
  <c r="C127" i="30"/>
  <c r="C126" i="30" s="1"/>
  <c r="C135" i="30"/>
  <c r="C134" i="30" s="1"/>
  <c r="C143" i="30"/>
  <c r="C142" i="30" s="1"/>
  <c r="C155" i="30"/>
  <c r="C154" i="30" s="1"/>
  <c r="C163" i="30"/>
  <c r="C162" i="30" s="1"/>
  <c r="C171" i="30"/>
  <c r="C170" i="30" s="1"/>
  <c r="C179" i="30"/>
  <c r="C178" i="30" s="1"/>
  <c r="C187" i="30"/>
  <c r="C186" i="30" s="1"/>
  <c r="C195" i="30"/>
  <c r="C194" i="30" s="1"/>
  <c r="C203" i="30"/>
  <c r="C202" i="30" s="1"/>
  <c r="C211" i="30"/>
  <c r="C210" i="30" s="1"/>
  <c r="C219" i="30"/>
  <c r="C218" i="30" s="1"/>
  <c r="C227" i="30"/>
  <c r="C226" i="30" s="1"/>
  <c r="C235" i="30"/>
  <c r="C234" i="30" s="1"/>
  <c r="C243" i="30"/>
  <c r="C242" i="30" s="1"/>
  <c r="C251" i="30"/>
  <c r="C250" i="30" s="1"/>
  <c r="C259" i="30"/>
  <c r="C258" i="30" s="1"/>
  <c r="C267" i="30"/>
  <c r="C266" i="30" s="1"/>
  <c r="C275" i="30"/>
  <c r="C274" i="30" s="1"/>
  <c r="C283" i="30"/>
  <c r="C282" i="30" s="1"/>
  <c r="C291" i="30"/>
  <c r="C290" i="30" s="1"/>
  <c r="C299" i="30"/>
  <c r="C298" i="30" s="1"/>
  <c r="C307" i="30"/>
  <c r="C306" i="30" s="1"/>
  <c r="C315" i="30"/>
  <c r="C314" i="30" s="1"/>
  <c r="C323" i="30"/>
  <c r="C322" i="30" s="1"/>
  <c r="C331" i="30"/>
  <c r="C330" i="30" s="1"/>
  <c r="C339" i="30"/>
  <c r="C338" i="30" s="1"/>
  <c r="C347" i="30"/>
  <c r="C346" i="30" s="1"/>
  <c r="C355" i="30"/>
  <c r="C354" i="30" s="1"/>
  <c r="C363" i="30"/>
  <c r="C362" i="30" s="1"/>
  <c r="C371" i="30"/>
  <c r="C370" i="30" s="1"/>
  <c r="C379" i="30"/>
  <c r="C378" i="30" s="1"/>
  <c r="C387" i="30"/>
  <c r="C386" i="30" s="1"/>
  <c r="C395" i="30"/>
  <c r="C394" i="30" s="1"/>
  <c r="C25" i="30"/>
  <c r="C24" i="30" s="1"/>
  <c r="C33" i="30"/>
  <c r="C32" i="30" s="1"/>
  <c r="C57" i="30"/>
  <c r="C56" i="30" s="1"/>
  <c r="C73" i="30"/>
  <c r="C72" i="30" s="1"/>
  <c r="C81" i="30"/>
  <c r="C80" i="30" s="1"/>
  <c r="C89" i="30"/>
  <c r="C88" i="30" s="1"/>
  <c r="C97" i="30"/>
  <c r="C96" i="30" s="1"/>
  <c r="C105" i="30"/>
  <c r="C104" i="30" s="1"/>
  <c r="C113" i="30"/>
  <c r="C112" i="30" s="1"/>
  <c r="C121" i="30"/>
  <c r="C120" i="30" s="1"/>
  <c r="C129" i="30"/>
  <c r="C128" i="30" s="1"/>
  <c r="C137" i="30"/>
  <c r="C136" i="30" s="1"/>
  <c r="C145" i="30"/>
  <c r="C144" i="30" s="1"/>
  <c r="C157" i="30"/>
  <c r="C156" i="30" s="1"/>
  <c r="C165" i="30"/>
  <c r="C164" i="30" s="1"/>
  <c r="C173" i="30"/>
  <c r="C172" i="30" s="1"/>
  <c r="C181" i="30"/>
  <c r="C180" i="30" s="1"/>
  <c r="C189" i="30"/>
  <c r="C188" i="30" s="1"/>
  <c r="C197" i="30"/>
  <c r="C196" i="30" s="1"/>
  <c r="C205" i="30"/>
  <c r="C204" i="30" s="1"/>
  <c r="C213" i="30"/>
  <c r="C212" i="30" s="1"/>
  <c r="C221" i="30"/>
  <c r="C220" i="30" s="1"/>
  <c r="C229" i="30"/>
  <c r="C228" i="30" s="1"/>
  <c r="C237" i="30"/>
  <c r="C236" i="30" s="1"/>
  <c r="C245" i="30"/>
  <c r="C244" i="30" s="1"/>
  <c r="C253" i="30"/>
  <c r="C252" i="30" s="1"/>
  <c r="C261" i="30"/>
  <c r="C260" i="30" s="1"/>
  <c r="C269" i="30"/>
  <c r="C268" i="30" s="1"/>
  <c r="C277" i="30"/>
  <c r="C276" i="30" s="1"/>
  <c r="C285" i="30"/>
  <c r="C284" i="30" s="1"/>
  <c r="C293" i="30"/>
  <c r="C292" i="30" s="1"/>
  <c r="C301" i="30"/>
  <c r="C300" i="30" s="1"/>
  <c r="C309" i="30"/>
  <c r="C308" i="30" s="1"/>
  <c r="C317" i="30"/>
  <c r="C316" i="30" s="1"/>
  <c r="C325" i="30"/>
  <c r="C324" i="30" s="1"/>
  <c r="C333" i="30"/>
  <c r="C332" i="30" s="1"/>
  <c r="C341" i="30"/>
  <c r="C340" i="30" s="1"/>
  <c r="C349" i="30"/>
  <c r="C348" i="30" s="1"/>
  <c r="C357" i="30"/>
  <c r="C356" i="30" s="1"/>
  <c r="C365" i="30"/>
  <c r="C364" i="30" s="1"/>
  <c r="C373" i="30"/>
  <c r="C372" i="30" s="1"/>
  <c r="C381" i="30"/>
  <c r="C380" i="30" s="1"/>
  <c r="C389" i="30"/>
  <c r="C388" i="30" s="1"/>
  <c r="C397" i="30"/>
  <c r="C396" i="30" s="1"/>
  <c r="C41" i="30"/>
  <c r="C40" i="30" s="1"/>
  <c r="C27" i="30"/>
  <c r="C26" i="30" s="1"/>
  <c r="C51" i="30"/>
  <c r="C50" i="30" s="1"/>
  <c r="C75" i="30"/>
  <c r="C74" i="30" s="1"/>
  <c r="C83" i="30"/>
  <c r="C82" i="30" s="1"/>
  <c r="C107" i="30"/>
  <c r="C106" i="30" s="1"/>
  <c r="C115" i="30"/>
  <c r="C114" i="30" s="1"/>
  <c r="C123" i="30"/>
  <c r="C122" i="30" s="1"/>
  <c r="C131" i="30"/>
  <c r="C130" i="30" s="1"/>
  <c r="C139" i="30"/>
  <c r="C138" i="30" s="1"/>
  <c r="C147" i="30"/>
  <c r="C146" i="30" s="1"/>
  <c r="C159" i="30"/>
  <c r="C158" i="30" s="1"/>
  <c r="C167" i="30"/>
  <c r="C166" i="30" s="1"/>
  <c r="C175" i="30"/>
  <c r="C174" i="30" s="1"/>
  <c r="C183" i="30"/>
  <c r="C182" i="30" s="1"/>
  <c r="C191" i="30"/>
  <c r="C190" i="30" s="1"/>
  <c r="C199" i="30"/>
  <c r="C198" i="30" s="1"/>
  <c r="C207" i="30"/>
  <c r="C206" i="30" s="1"/>
  <c r="C215" i="30"/>
  <c r="C214" i="30" s="1"/>
  <c r="C223" i="30"/>
  <c r="C222" i="30" s="1"/>
  <c r="C231" i="30"/>
  <c r="C230" i="30" s="1"/>
  <c r="C239" i="30"/>
  <c r="C238" i="30" s="1"/>
  <c r="C247" i="30"/>
  <c r="C246" i="30" s="1"/>
  <c r="C255" i="30"/>
  <c r="C254" i="30" s="1"/>
  <c r="C263" i="30"/>
  <c r="C262" i="30" s="1"/>
  <c r="C271" i="30"/>
  <c r="C270" i="30" s="1"/>
  <c r="C279" i="30"/>
  <c r="C278" i="30" s="1"/>
  <c r="C287" i="30"/>
  <c r="C286" i="30" s="1"/>
  <c r="C295" i="30"/>
  <c r="C294" i="30" s="1"/>
  <c r="C303" i="30"/>
  <c r="C302" i="30" s="1"/>
  <c r="C311" i="30"/>
  <c r="C310" i="30" s="1"/>
  <c r="C319" i="30"/>
  <c r="C318" i="30" s="1"/>
  <c r="C327" i="30"/>
  <c r="C326" i="30" s="1"/>
  <c r="C335" i="30"/>
  <c r="C334" i="30" s="1"/>
  <c r="C343" i="30"/>
  <c r="C342" i="30" s="1"/>
  <c r="C351" i="30"/>
  <c r="C350" i="30" s="1"/>
  <c r="C359" i="30"/>
  <c r="C358" i="30" s="1"/>
  <c r="C367" i="30"/>
  <c r="C366" i="30" s="1"/>
  <c r="C375" i="30"/>
  <c r="C374" i="30" s="1"/>
  <c r="C383" i="30"/>
  <c r="C382" i="30" s="1"/>
  <c r="C391" i="30"/>
  <c r="C390" i="30" s="1"/>
  <c r="C151" i="30"/>
  <c r="C150" i="30" s="1"/>
  <c r="C49" i="30"/>
  <c r="C48" i="30" s="1"/>
  <c r="C11" i="30"/>
  <c r="C10" i="30" s="1"/>
  <c r="C35" i="30"/>
  <c r="C34" i="30" s="1"/>
  <c r="C59" i="30"/>
  <c r="C58" i="30" s="1"/>
  <c r="C91" i="30"/>
  <c r="C90" i="30" s="1"/>
  <c r="C13" i="30"/>
  <c r="C12" i="30" s="1"/>
  <c r="C21" i="30"/>
  <c r="C20" i="30" s="1"/>
  <c r="C29" i="30"/>
  <c r="C28" i="30" s="1"/>
  <c r="C37" i="30"/>
  <c r="C36" i="30" s="1"/>
  <c r="C45" i="30"/>
  <c r="C44" i="30" s="1"/>
  <c r="C53" i="30"/>
  <c r="C52" i="30" s="1"/>
  <c r="C61" i="30"/>
  <c r="C60" i="30" s="1"/>
  <c r="C69" i="30"/>
  <c r="C68" i="30" s="1"/>
  <c r="C77" i="30"/>
  <c r="C76" i="30" s="1"/>
  <c r="C85" i="30"/>
  <c r="C84" i="30" s="1"/>
  <c r="C93" i="30"/>
  <c r="C92" i="30" s="1"/>
  <c r="C101" i="30"/>
  <c r="C100" i="30" s="1"/>
  <c r="C109" i="30"/>
  <c r="C108" i="30" s="1"/>
  <c r="C117" i="30"/>
  <c r="C116" i="30" s="1"/>
  <c r="C125" i="30"/>
  <c r="C124" i="30" s="1"/>
  <c r="C133" i="30"/>
  <c r="C132" i="30" s="1"/>
  <c r="C141" i="30"/>
  <c r="C140" i="30" s="1"/>
  <c r="C153" i="30"/>
  <c r="C152" i="30" s="1"/>
  <c r="C161" i="30"/>
  <c r="C160" i="30" s="1"/>
  <c r="C169" i="30"/>
  <c r="C168" i="30" s="1"/>
  <c r="C177" i="30"/>
  <c r="C176" i="30" s="1"/>
  <c r="C185" i="30"/>
  <c r="C184" i="30" s="1"/>
  <c r="C193" i="30"/>
  <c r="C192" i="30" s="1"/>
  <c r="C201" i="30"/>
  <c r="C200" i="30" s="1"/>
  <c r="C209" i="30"/>
  <c r="C208" i="30" s="1"/>
  <c r="C217" i="30"/>
  <c r="C216" i="30" s="1"/>
  <c r="C225" i="30"/>
  <c r="C224" i="30" s="1"/>
  <c r="C233" i="30"/>
  <c r="C232" i="30" s="1"/>
  <c r="C241" i="30"/>
  <c r="C240" i="30" s="1"/>
  <c r="C249" i="30"/>
  <c r="C248" i="30" s="1"/>
  <c r="C257" i="30"/>
  <c r="C256" i="30" s="1"/>
  <c r="C265" i="30"/>
  <c r="C264" i="30" s="1"/>
  <c r="C273" i="30"/>
  <c r="C272" i="30" s="1"/>
  <c r="C281" i="30"/>
  <c r="C280" i="30" s="1"/>
  <c r="C289" i="30"/>
  <c r="C288" i="30" s="1"/>
  <c r="C297" i="30"/>
  <c r="C296" i="30" s="1"/>
  <c r="C305" i="30"/>
  <c r="C304" i="30" s="1"/>
  <c r="C313" i="30"/>
  <c r="C312" i="30" s="1"/>
  <c r="C321" i="30"/>
  <c r="C320" i="30" s="1"/>
  <c r="C329" i="30"/>
  <c r="C328" i="30" s="1"/>
  <c r="C337" i="30"/>
  <c r="C336" i="30" s="1"/>
  <c r="C345" i="30"/>
  <c r="C344" i="30" s="1"/>
  <c r="C353" i="30"/>
  <c r="C352" i="30" s="1"/>
  <c r="C361" i="30"/>
  <c r="C360" i="30" s="1"/>
  <c r="C369" i="30"/>
  <c r="C368" i="30" s="1"/>
  <c r="C377" i="30"/>
  <c r="C376" i="30" s="1"/>
  <c r="C385" i="30"/>
  <c r="C384" i="30" s="1"/>
  <c r="C393" i="30"/>
  <c r="C392" i="30" s="1"/>
  <c r="C3" i="30"/>
  <c r="U31" i="33"/>
  <c r="U7" i="33" s="1"/>
  <c r="B147" i="32"/>
  <c r="B145" i="32"/>
  <c r="B143" i="32"/>
  <c r="B141" i="32"/>
  <c r="B139" i="32"/>
  <c r="B137" i="32"/>
  <c r="B135" i="32"/>
  <c r="B133" i="32"/>
  <c r="B131" i="32"/>
  <c r="B129" i="32"/>
  <c r="B127" i="32"/>
  <c r="B125" i="32"/>
  <c r="B123" i="32"/>
  <c r="B121" i="32"/>
  <c r="B119" i="32"/>
  <c r="B117" i="32"/>
  <c r="B115" i="32"/>
  <c r="B113" i="32"/>
  <c r="B111" i="32"/>
  <c r="B109" i="32"/>
  <c r="B107" i="32"/>
  <c r="B105" i="32"/>
  <c r="B103" i="32"/>
  <c r="B101" i="32"/>
  <c r="B99" i="32"/>
  <c r="B97" i="32"/>
  <c r="B95" i="32"/>
  <c r="B93" i="32"/>
  <c r="B91" i="32"/>
  <c r="B89" i="32"/>
  <c r="B87" i="32"/>
  <c r="B85" i="32"/>
  <c r="B83" i="32"/>
  <c r="B81" i="32"/>
  <c r="B79" i="32"/>
  <c r="B77" i="32"/>
  <c r="B75" i="32"/>
  <c r="B73" i="32"/>
  <c r="B71" i="32"/>
  <c r="B69" i="32"/>
  <c r="B67" i="32"/>
  <c r="B65" i="32"/>
  <c r="B63" i="32"/>
  <c r="B61" i="32"/>
  <c r="B59" i="32"/>
  <c r="B57" i="32"/>
  <c r="B55" i="32"/>
  <c r="B53" i="32"/>
  <c r="B51" i="32"/>
  <c r="B49" i="32"/>
  <c r="B47" i="32"/>
  <c r="B45" i="32"/>
  <c r="B43" i="32"/>
  <c r="B41" i="32"/>
  <c r="B39" i="32"/>
  <c r="B37" i="32"/>
  <c r="B35" i="32"/>
  <c r="B33" i="32"/>
  <c r="B31" i="32"/>
  <c r="B29" i="32"/>
  <c r="B27" i="32"/>
  <c r="B25" i="32"/>
  <c r="B23" i="32"/>
  <c r="B21" i="32"/>
  <c r="B19" i="32"/>
  <c r="B17" i="32"/>
  <c r="B15" i="32"/>
  <c r="B13" i="32"/>
  <c r="B11" i="32"/>
  <c r="B9" i="32"/>
  <c r="B7" i="32"/>
  <c r="B5" i="32"/>
  <c r="B3" i="32"/>
  <c r="B147" i="28"/>
  <c r="C146" i="28"/>
  <c r="B145" i="28"/>
  <c r="C144" i="28"/>
  <c r="B143" i="28"/>
  <c r="C142" i="28"/>
  <c r="B141" i="28"/>
  <c r="C140" i="28"/>
  <c r="B139" i="28"/>
  <c r="C138" i="28"/>
  <c r="B137" i="28"/>
  <c r="C136" i="28"/>
  <c r="B135" i="28"/>
  <c r="C134" i="28"/>
  <c r="B133" i="28"/>
  <c r="C132" i="28"/>
  <c r="B131" i="28"/>
  <c r="C130" i="28"/>
  <c r="B129" i="28"/>
  <c r="C128" i="28"/>
  <c r="B127" i="28"/>
  <c r="C126" i="28"/>
  <c r="B125" i="28"/>
  <c r="C124" i="28"/>
  <c r="B123" i="28"/>
  <c r="C122" i="28"/>
  <c r="B121" i="28"/>
  <c r="C120" i="28"/>
  <c r="B119" i="28"/>
  <c r="C118" i="28"/>
  <c r="B117" i="28"/>
  <c r="C116" i="28"/>
  <c r="B115" i="28"/>
  <c r="C114" i="28"/>
  <c r="B113" i="28"/>
  <c r="C112" i="28"/>
  <c r="B111" i="28"/>
  <c r="C110" i="28"/>
  <c r="B109" i="28"/>
  <c r="C108" i="28"/>
  <c r="B107" i="28"/>
  <c r="C106" i="28"/>
  <c r="B105" i="28"/>
  <c r="C104" i="28"/>
  <c r="B103" i="28"/>
  <c r="C102" i="28"/>
  <c r="B101" i="28"/>
  <c r="C100" i="28"/>
  <c r="B99" i="28"/>
  <c r="C98" i="28"/>
  <c r="B97" i="28"/>
  <c r="C96" i="28"/>
  <c r="B95" i="28"/>
  <c r="C94" i="28"/>
  <c r="B93" i="28"/>
  <c r="C92" i="28"/>
  <c r="B91" i="28"/>
  <c r="C90" i="28"/>
  <c r="B89" i="28"/>
  <c r="C88" i="28"/>
  <c r="B87" i="28"/>
  <c r="C86" i="28"/>
  <c r="B85" i="28"/>
  <c r="C84" i="28"/>
  <c r="B83" i="28"/>
  <c r="C82" i="28"/>
  <c r="B81" i="28"/>
  <c r="C80" i="28"/>
  <c r="B79" i="28"/>
  <c r="C78" i="28"/>
  <c r="B77" i="28"/>
  <c r="C76" i="28"/>
  <c r="B75" i="28"/>
  <c r="C74" i="28"/>
  <c r="B73" i="28"/>
  <c r="C72" i="28"/>
  <c r="B71" i="28"/>
  <c r="C70" i="28"/>
  <c r="B69" i="28"/>
  <c r="C68" i="28"/>
  <c r="B67" i="28"/>
  <c r="C66" i="28"/>
  <c r="B65" i="28"/>
  <c r="C64" i="28"/>
  <c r="B63" i="28"/>
  <c r="C62" i="28"/>
  <c r="B61" i="28"/>
  <c r="C60" i="28"/>
  <c r="B59" i="28"/>
  <c r="C58" i="28"/>
  <c r="B57" i="28"/>
  <c r="C56" i="28"/>
  <c r="B55" i="28"/>
  <c r="C54" i="28"/>
  <c r="B53" i="28"/>
  <c r="C52" i="28"/>
  <c r="B51" i="28"/>
  <c r="C50" i="28"/>
  <c r="B49" i="28"/>
  <c r="C48" i="28"/>
  <c r="B47" i="28"/>
  <c r="C46" i="28"/>
  <c r="B45" i="28"/>
  <c r="C44" i="28"/>
  <c r="B43" i="28"/>
  <c r="C42" i="28"/>
  <c r="B41" i="28"/>
  <c r="C40" i="28"/>
  <c r="B39" i="28"/>
  <c r="C38" i="28"/>
  <c r="B37" i="28"/>
  <c r="C36" i="28"/>
  <c r="B35" i="28"/>
  <c r="C34" i="28"/>
  <c r="B33" i="28"/>
  <c r="C32" i="28"/>
  <c r="B31" i="28"/>
  <c r="C30" i="28"/>
  <c r="B29" i="28"/>
  <c r="C28" i="28"/>
  <c r="B27" i="28"/>
  <c r="C26" i="28"/>
  <c r="B25" i="28"/>
  <c r="C24" i="28"/>
  <c r="B23" i="28"/>
  <c r="C22" i="28"/>
  <c r="B21" i="28"/>
  <c r="C20" i="28"/>
  <c r="B19" i="28"/>
  <c r="C18" i="28"/>
  <c r="B17" i="28"/>
  <c r="C16" i="28"/>
  <c r="B15" i="28"/>
  <c r="C14" i="28"/>
  <c r="B13" i="28"/>
  <c r="C12" i="28"/>
  <c r="B11" i="28"/>
  <c r="C10" i="28"/>
  <c r="B9" i="28"/>
  <c r="C8" i="28"/>
  <c r="B7" i="28"/>
  <c r="C6" i="28"/>
  <c r="B5" i="28"/>
  <c r="C4" i="28"/>
  <c r="B3" i="28"/>
  <c r="C2" i="28"/>
  <c r="B89" i="26"/>
  <c r="B87" i="26"/>
  <c r="B85" i="26"/>
  <c r="B83" i="26"/>
  <c r="B81" i="26"/>
  <c r="B79" i="26"/>
  <c r="B77" i="26"/>
  <c r="B75" i="26"/>
  <c r="B73" i="26"/>
  <c r="B71" i="26"/>
  <c r="B69" i="26"/>
  <c r="B67" i="26"/>
  <c r="B65" i="26"/>
  <c r="B63" i="26"/>
  <c r="B61" i="26"/>
  <c r="B59" i="26"/>
  <c r="B57" i="26"/>
  <c r="B55" i="26"/>
  <c r="B53" i="26"/>
  <c r="B51" i="26"/>
  <c r="B49" i="26"/>
  <c r="B47" i="26"/>
  <c r="B45" i="26"/>
  <c r="B43" i="26"/>
  <c r="B41" i="26"/>
  <c r="B39" i="26"/>
  <c r="B37" i="26"/>
  <c r="B35" i="26"/>
  <c r="B33" i="26"/>
  <c r="B31" i="26"/>
  <c r="B29" i="26"/>
  <c r="B27" i="26"/>
  <c r="B25" i="26"/>
  <c r="B23" i="26"/>
  <c r="B21" i="26"/>
  <c r="B19" i="26"/>
  <c r="B17" i="26"/>
  <c r="B15" i="26"/>
  <c r="B13" i="26"/>
  <c r="B11" i="26"/>
  <c r="B9" i="26"/>
  <c r="B7" i="26"/>
  <c r="B5" i="26"/>
  <c r="B3" i="26"/>
  <c r="B147" i="24"/>
  <c r="C146" i="24"/>
  <c r="B145" i="24"/>
  <c r="C144" i="24"/>
  <c r="B143" i="24"/>
  <c r="C142" i="24"/>
  <c r="B141" i="24"/>
  <c r="C140" i="24"/>
  <c r="B139" i="24"/>
  <c r="C138" i="24"/>
  <c r="B137" i="24"/>
  <c r="C136" i="24"/>
  <c r="B135" i="24"/>
  <c r="C134" i="24"/>
  <c r="B133" i="24"/>
  <c r="C132" i="24"/>
  <c r="B131" i="24"/>
  <c r="C130" i="24"/>
  <c r="B129" i="24"/>
  <c r="C128" i="24"/>
  <c r="B127" i="24"/>
  <c r="C126" i="24"/>
  <c r="B125" i="24"/>
  <c r="C124" i="24"/>
  <c r="B123" i="24"/>
  <c r="C122" i="24"/>
  <c r="B121" i="24"/>
  <c r="C120" i="24"/>
  <c r="B119" i="24"/>
  <c r="C118" i="24"/>
  <c r="B117" i="24"/>
  <c r="C116" i="24"/>
  <c r="B115" i="24"/>
  <c r="C114" i="24"/>
  <c r="B113" i="24"/>
  <c r="C112" i="24"/>
  <c r="B111" i="24"/>
  <c r="C110" i="24"/>
  <c r="B109" i="24"/>
  <c r="C108" i="24"/>
  <c r="B107" i="24"/>
  <c r="C106" i="24"/>
  <c r="B105" i="24"/>
  <c r="C104" i="24"/>
  <c r="B103" i="24"/>
  <c r="C102" i="24"/>
  <c r="B101" i="24"/>
  <c r="C100" i="24"/>
  <c r="B99" i="24"/>
  <c r="C98" i="24"/>
  <c r="B97" i="24"/>
  <c r="C96" i="24"/>
  <c r="B95" i="24"/>
  <c r="C94" i="24"/>
  <c r="B93" i="24"/>
  <c r="C92" i="24"/>
  <c r="B91" i="24"/>
  <c r="C90" i="24"/>
  <c r="B89" i="24"/>
  <c r="C88" i="24"/>
  <c r="B87" i="24"/>
  <c r="C86" i="24"/>
  <c r="B85" i="24"/>
  <c r="C84" i="24"/>
  <c r="B83" i="24"/>
  <c r="C82" i="24"/>
  <c r="B81" i="24"/>
  <c r="C80" i="24"/>
  <c r="B79" i="24"/>
  <c r="C78" i="24"/>
  <c r="B77" i="24"/>
  <c r="C76" i="24"/>
  <c r="B75" i="24"/>
  <c r="C74" i="24"/>
  <c r="B73" i="24"/>
  <c r="C72" i="24"/>
  <c r="B71" i="24"/>
  <c r="C70" i="24"/>
  <c r="B69" i="24"/>
  <c r="C68" i="24"/>
  <c r="B67" i="24"/>
  <c r="C66" i="24"/>
  <c r="B65" i="24"/>
  <c r="C64" i="24"/>
  <c r="B63" i="24"/>
  <c r="C62" i="24"/>
  <c r="B61" i="24"/>
  <c r="C60" i="24"/>
  <c r="B59" i="24"/>
  <c r="C58" i="24"/>
  <c r="B57" i="24"/>
  <c r="C56" i="24"/>
  <c r="B55" i="24"/>
  <c r="C54" i="24"/>
  <c r="B53" i="24"/>
  <c r="C52" i="24"/>
  <c r="B51" i="24"/>
  <c r="C50" i="24"/>
  <c r="B49" i="24"/>
  <c r="C48" i="24"/>
  <c r="B47" i="24"/>
  <c r="C46" i="24"/>
  <c r="B45" i="24"/>
  <c r="C44" i="24"/>
  <c r="B43" i="24"/>
  <c r="C42" i="24"/>
  <c r="B41" i="24"/>
  <c r="C40" i="24"/>
  <c r="B39" i="24"/>
  <c r="C38" i="24"/>
  <c r="B37" i="24"/>
  <c r="C36" i="24"/>
  <c r="B35" i="24"/>
  <c r="C34" i="24"/>
  <c r="B33" i="24"/>
  <c r="C32" i="24"/>
  <c r="B31" i="24"/>
  <c r="C30" i="24"/>
  <c r="B29" i="24"/>
  <c r="C28" i="24"/>
  <c r="B27" i="24"/>
  <c r="C26" i="24"/>
  <c r="B25" i="24"/>
  <c r="C24" i="24"/>
  <c r="B23" i="24"/>
  <c r="C22" i="24"/>
  <c r="B21" i="24"/>
  <c r="C20" i="24"/>
  <c r="B19" i="24"/>
  <c r="C18" i="24"/>
  <c r="B17" i="24"/>
  <c r="C16" i="24"/>
  <c r="B15" i="24"/>
  <c r="C14" i="24"/>
  <c r="B13" i="24"/>
  <c r="C12" i="24"/>
  <c r="B11" i="24"/>
  <c r="C10" i="24"/>
  <c r="B9" i="24"/>
  <c r="C8" i="24"/>
  <c r="B7" i="24"/>
  <c r="C6" i="24"/>
  <c r="B5" i="24"/>
  <c r="C4" i="24"/>
  <c r="B3" i="24"/>
  <c r="C2" i="24"/>
  <c r="B147" i="22"/>
  <c r="B145" i="22"/>
  <c r="B143" i="22"/>
  <c r="B141" i="22"/>
  <c r="B139" i="22"/>
  <c r="B137" i="22"/>
  <c r="B135" i="22"/>
  <c r="B133" i="22"/>
  <c r="B131" i="22"/>
  <c r="B129" i="22"/>
  <c r="B127" i="22"/>
  <c r="B125" i="22"/>
  <c r="B123" i="22"/>
  <c r="B121" i="22"/>
  <c r="B119" i="22"/>
  <c r="B117" i="22"/>
  <c r="B115" i="22"/>
  <c r="B113" i="22"/>
  <c r="B111" i="22"/>
  <c r="B109" i="22"/>
  <c r="B107" i="22"/>
  <c r="B105" i="22"/>
  <c r="B103" i="22"/>
  <c r="B101" i="22"/>
  <c r="B99" i="22"/>
  <c r="B97" i="22"/>
  <c r="B95" i="22"/>
  <c r="B93" i="22"/>
  <c r="B91" i="22"/>
  <c r="B89" i="22"/>
  <c r="B87" i="22"/>
  <c r="B85" i="22"/>
  <c r="B83" i="22"/>
  <c r="B81" i="22"/>
  <c r="B79" i="22"/>
  <c r="B77" i="22"/>
  <c r="B75" i="22"/>
  <c r="B73" i="22"/>
  <c r="B71" i="22"/>
  <c r="B69" i="22"/>
  <c r="B67" i="22"/>
  <c r="B65" i="22"/>
  <c r="B63" i="22"/>
  <c r="B61" i="22"/>
  <c r="B59" i="22"/>
  <c r="B57" i="22"/>
  <c r="B55" i="22"/>
  <c r="B53" i="22"/>
  <c r="B51" i="22"/>
  <c r="B49" i="22"/>
  <c r="B47" i="22"/>
  <c r="B45" i="22"/>
  <c r="B43" i="22"/>
  <c r="B41" i="22"/>
  <c r="B39" i="22"/>
  <c r="B37" i="22"/>
  <c r="B35" i="22"/>
  <c r="B33" i="22"/>
  <c r="B31" i="22"/>
  <c r="B29" i="22"/>
  <c r="B27" i="22"/>
  <c r="B25" i="22"/>
  <c r="B23" i="22"/>
  <c r="B21" i="22"/>
  <c r="B19" i="22"/>
  <c r="B17" i="22"/>
  <c r="B15" i="22"/>
  <c r="B13" i="22"/>
  <c r="B11" i="22"/>
  <c r="B9" i="22"/>
  <c r="B7" i="22"/>
  <c r="B5" i="22"/>
  <c r="B3" i="22"/>
  <c r="C10" i="14"/>
  <c r="T36" i="38" l="1"/>
  <c r="T28" i="38" s="1"/>
  <c r="T20" i="38" s="1"/>
  <c r="T12" i="38" s="1"/>
  <c r="T37" i="38"/>
  <c r="T29" i="38" s="1"/>
  <c r="T21" i="38" s="1"/>
  <c r="T13" i="38" s="1"/>
  <c r="T35" i="38"/>
  <c r="T27" i="38" s="1"/>
  <c r="T19" i="38" s="1"/>
  <c r="T11" i="38" s="1"/>
  <c r="T38" i="38"/>
  <c r="T30" i="38" s="1"/>
  <c r="T22" i="38" s="1"/>
  <c r="T14" i="38" s="1"/>
  <c r="C2" i="30"/>
  <c r="H36" i="40"/>
  <c r="P38" i="40"/>
  <c r="H38" i="40"/>
  <c r="T37" i="40"/>
  <c r="L37" i="40"/>
  <c r="D37" i="40"/>
  <c r="P36" i="40"/>
  <c r="D36" i="40"/>
  <c r="P35" i="40"/>
  <c r="H35" i="40"/>
  <c r="D35" i="40"/>
  <c r="R38" i="40"/>
  <c r="N38" i="40"/>
  <c r="J38" i="40"/>
  <c r="F38" i="40"/>
  <c r="B38" i="40"/>
  <c r="R37" i="40"/>
  <c r="N37" i="40"/>
  <c r="J37" i="40"/>
  <c r="F37" i="40"/>
  <c r="B37" i="40"/>
  <c r="R36" i="40"/>
  <c r="N36" i="40"/>
  <c r="J36" i="40"/>
  <c r="F36" i="40"/>
  <c r="B36" i="40"/>
  <c r="R35" i="40"/>
  <c r="N35" i="40"/>
  <c r="J35" i="40"/>
  <c r="F35" i="40"/>
  <c r="B35" i="40"/>
  <c r="T38" i="40"/>
  <c r="L38" i="40"/>
  <c r="D38" i="40"/>
  <c r="P37" i="40"/>
  <c r="H37" i="40"/>
  <c r="T36" i="40"/>
  <c r="L36" i="40"/>
  <c r="T35" i="40"/>
  <c r="L35" i="40"/>
  <c r="L38" i="38"/>
  <c r="L30" i="38" s="1"/>
  <c r="L22" i="38" s="1"/>
  <c r="L14" i="38" s="1"/>
  <c r="R38" i="38"/>
  <c r="R30" i="38" s="1"/>
  <c r="R22" i="38" s="1"/>
  <c r="R14" i="38" s="1"/>
  <c r="J38" i="38"/>
  <c r="J30" i="38" s="1"/>
  <c r="J22" i="38" s="1"/>
  <c r="J14" i="38" s="1"/>
  <c r="B38" i="38"/>
  <c r="B30" i="38" s="1"/>
  <c r="B22" i="38" s="1"/>
  <c r="B14" i="38" s="1"/>
  <c r="N37" i="38"/>
  <c r="N29" i="38" s="1"/>
  <c r="N21" i="38" s="1"/>
  <c r="N13" i="38" s="1"/>
  <c r="F37" i="38"/>
  <c r="F29" i="38" s="1"/>
  <c r="F21" i="38" s="1"/>
  <c r="F13" i="38" s="1"/>
  <c r="R36" i="38"/>
  <c r="R28" i="38" s="1"/>
  <c r="R20" i="38" s="1"/>
  <c r="R12" i="38" s="1"/>
  <c r="J36" i="38"/>
  <c r="J28" i="38" s="1"/>
  <c r="J20" i="38" s="1"/>
  <c r="J12" i="38" s="1"/>
  <c r="B36" i="38"/>
  <c r="B28" i="38" s="1"/>
  <c r="B20" i="38" s="1"/>
  <c r="B12" i="38" s="1"/>
  <c r="N35" i="38"/>
  <c r="N27" i="38" s="1"/>
  <c r="N19" i="38" s="1"/>
  <c r="N11" i="38" s="1"/>
  <c r="F35" i="38"/>
  <c r="F27" i="38" s="1"/>
  <c r="F19" i="38" s="1"/>
  <c r="F11" i="38" s="1"/>
  <c r="L35" i="38"/>
  <c r="L27" i="38" s="1"/>
  <c r="L19" i="38" s="1"/>
  <c r="L11" i="38" s="1"/>
  <c r="D35" i="38"/>
  <c r="D27" i="38" s="1"/>
  <c r="D19" i="38" s="1"/>
  <c r="D11" i="38" s="1"/>
  <c r="P38" i="38"/>
  <c r="P30" i="38" s="1"/>
  <c r="P22" i="38" s="1"/>
  <c r="P14" i="38" s="1"/>
  <c r="H38" i="38"/>
  <c r="H30" i="38" s="1"/>
  <c r="H22" i="38" s="1"/>
  <c r="H14" i="38" s="1"/>
  <c r="L37" i="38"/>
  <c r="L29" i="38" s="1"/>
  <c r="L21" i="38" s="1"/>
  <c r="L13" i="38" s="1"/>
  <c r="D37" i="38"/>
  <c r="D29" i="38" s="1"/>
  <c r="D21" i="38" s="1"/>
  <c r="D13" i="38" s="1"/>
  <c r="P36" i="38"/>
  <c r="P28" i="38" s="1"/>
  <c r="P20" i="38" s="1"/>
  <c r="P12" i="38" s="1"/>
  <c r="H36" i="38"/>
  <c r="H28" i="38" s="1"/>
  <c r="H20" i="38" s="1"/>
  <c r="H12" i="38" s="1"/>
  <c r="N38" i="38"/>
  <c r="N30" i="38" s="1"/>
  <c r="N22" i="38" s="1"/>
  <c r="N14" i="38" s="1"/>
  <c r="F38" i="38"/>
  <c r="F30" i="38" s="1"/>
  <c r="F22" i="38" s="1"/>
  <c r="F14" i="38" s="1"/>
  <c r="R37" i="38"/>
  <c r="R29" i="38" s="1"/>
  <c r="R21" i="38" s="1"/>
  <c r="R13" i="38" s="1"/>
  <c r="J37" i="38"/>
  <c r="J29" i="38" s="1"/>
  <c r="J21" i="38" s="1"/>
  <c r="J13" i="38" s="1"/>
  <c r="B37" i="38"/>
  <c r="B29" i="38" s="1"/>
  <c r="B21" i="38" s="1"/>
  <c r="B13" i="38" s="1"/>
  <c r="N36" i="38"/>
  <c r="N28" i="38" s="1"/>
  <c r="N20" i="38" s="1"/>
  <c r="N12" i="38" s="1"/>
  <c r="F36" i="38"/>
  <c r="F28" i="38" s="1"/>
  <c r="F20" i="38" s="1"/>
  <c r="F12" i="38" s="1"/>
  <c r="R35" i="38"/>
  <c r="R27" i="38" s="1"/>
  <c r="R19" i="38" s="1"/>
  <c r="R11" i="38" s="1"/>
  <c r="J35" i="38"/>
  <c r="J27" i="38" s="1"/>
  <c r="J19" i="38" s="1"/>
  <c r="J11" i="38" s="1"/>
  <c r="B35" i="38"/>
  <c r="B27" i="38" s="1"/>
  <c r="B19" i="38" s="1"/>
  <c r="B11" i="38" s="1"/>
  <c r="D38" i="38"/>
  <c r="D30" i="38" s="1"/>
  <c r="D22" i="38" s="1"/>
  <c r="D14" i="38" s="1"/>
  <c r="P37" i="38"/>
  <c r="P29" i="38" s="1"/>
  <c r="P21" i="38" s="1"/>
  <c r="P13" i="38" s="1"/>
  <c r="H37" i="38"/>
  <c r="H29" i="38" s="1"/>
  <c r="H21" i="38" s="1"/>
  <c r="H13" i="38" s="1"/>
  <c r="L36" i="38"/>
  <c r="L28" i="38" s="1"/>
  <c r="L20" i="38" s="1"/>
  <c r="L12" i="38" s="1"/>
  <c r="D36" i="38"/>
  <c r="D28" i="38" s="1"/>
  <c r="D20" i="38" s="1"/>
  <c r="D12" i="38" s="1"/>
  <c r="P35" i="38"/>
  <c r="P27" i="38" s="1"/>
  <c r="P19" i="38" s="1"/>
  <c r="P11" i="38" s="1"/>
  <c r="H35" i="38"/>
  <c r="H27" i="38" s="1"/>
  <c r="H19" i="38" s="1"/>
  <c r="H11" i="38" s="1"/>
  <c r="U38" i="38"/>
  <c r="U30" i="38" s="1"/>
  <c r="Q38" i="38"/>
  <c r="Q30" i="38" s="1"/>
  <c r="M38" i="38"/>
  <c r="M30" i="38" s="1"/>
  <c r="I38" i="38"/>
  <c r="I30" i="38" s="1"/>
  <c r="E38" i="38"/>
  <c r="E30" i="38" s="1"/>
  <c r="U37" i="38"/>
  <c r="U29" i="38" s="1"/>
  <c r="Q37" i="38"/>
  <c r="Q29" i="38" s="1"/>
  <c r="M37" i="38"/>
  <c r="M29" i="38" s="1"/>
  <c r="I37" i="38"/>
  <c r="I29" i="38" s="1"/>
  <c r="E37" i="38"/>
  <c r="E29" i="38" s="1"/>
  <c r="U36" i="38"/>
  <c r="U28" i="38" s="1"/>
  <c r="Q36" i="38"/>
  <c r="Q28" i="38" s="1"/>
  <c r="M36" i="38"/>
  <c r="M28" i="38" s="1"/>
  <c r="I36" i="38"/>
  <c r="I28" i="38" s="1"/>
  <c r="E36" i="38"/>
  <c r="E28" i="38" s="1"/>
  <c r="U35" i="38"/>
  <c r="U27" i="38" s="1"/>
  <c r="Q35" i="38"/>
  <c r="Q27" i="38" s="1"/>
  <c r="M35" i="38"/>
  <c r="M27" i="38" s="1"/>
  <c r="I35" i="38"/>
  <c r="I27" i="38" s="1"/>
  <c r="E35" i="38"/>
  <c r="E27" i="38" s="1"/>
  <c r="S38" i="38"/>
  <c r="S30" i="38" s="1"/>
  <c r="O38" i="38"/>
  <c r="O30" i="38" s="1"/>
  <c r="K38" i="38"/>
  <c r="K30" i="38" s="1"/>
  <c r="G38" i="38"/>
  <c r="G30" i="38" s="1"/>
  <c r="C38" i="38"/>
  <c r="C30" i="38" s="1"/>
  <c r="S37" i="38"/>
  <c r="S29" i="38" s="1"/>
  <c r="O37" i="38"/>
  <c r="O29" i="38" s="1"/>
  <c r="K37" i="38"/>
  <c r="K29" i="38" s="1"/>
  <c r="G37" i="38"/>
  <c r="G29" i="38" s="1"/>
  <c r="C37" i="38"/>
  <c r="C29" i="38" s="1"/>
  <c r="S36" i="38"/>
  <c r="S28" i="38" s="1"/>
  <c r="O36" i="38"/>
  <c r="O28" i="38" s="1"/>
  <c r="K36" i="38"/>
  <c r="K28" i="38" s="1"/>
  <c r="G36" i="38"/>
  <c r="G28" i="38" s="1"/>
  <c r="C36" i="38"/>
  <c r="C28" i="38" s="1"/>
  <c r="S35" i="38"/>
  <c r="S27" i="38" s="1"/>
  <c r="O35" i="38"/>
  <c r="O27" i="38" s="1"/>
  <c r="K35" i="38"/>
  <c r="K27" i="38" s="1"/>
  <c r="G35" i="38"/>
  <c r="G27" i="38" s="1"/>
  <c r="C35" i="38"/>
  <c r="C27" i="38" s="1"/>
  <c r="T37" i="36"/>
  <c r="T29" i="36" s="1"/>
  <c r="T21" i="36" s="1"/>
  <c r="T13" i="36" s="1"/>
  <c r="T36" i="36"/>
  <c r="T28" i="36" s="1"/>
  <c r="T20" i="36" s="1"/>
  <c r="T12" i="36" s="1"/>
  <c r="T35" i="36"/>
  <c r="T27" i="36" s="1"/>
  <c r="T19" i="36" s="1"/>
  <c r="T11" i="36" s="1"/>
  <c r="T38" i="36"/>
  <c r="T30" i="36" s="1"/>
  <c r="T22" i="36" s="1"/>
  <c r="T14" i="36" s="1"/>
  <c r="L38" i="36"/>
  <c r="L30" i="36" s="1"/>
  <c r="L22" i="36" s="1"/>
  <c r="L14" i="36" s="1"/>
  <c r="D38" i="36"/>
  <c r="D30" i="36" s="1"/>
  <c r="D22" i="36" s="1"/>
  <c r="D14" i="36" s="1"/>
  <c r="P37" i="36"/>
  <c r="P29" i="36" s="1"/>
  <c r="P21" i="36" s="1"/>
  <c r="P13" i="36" s="1"/>
  <c r="L36" i="36"/>
  <c r="L28" i="36" s="1"/>
  <c r="L20" i="36" s="1"/>
  <c r="L12" i="36" s="1"/>
  <c r="P35" i="36"/>
  <c r="P27" i="36" s="1"/>
  <c r="P19" i="36" s="1"/>
  <c r="P11" i="36" s="1"/>
  <c r="R38" i="36"/>
  <c r="R30" i="36" s="1"/>
  <c r="R22" i="36" s="1"/>
  <c r="R14" i="36" s="1"/>
  <c r="J38" i="36"/>
  <c r="J30" i="36" s="1"/>
  <c r="J22" i="36" s="1"/>
  <c r="J14" i="36" s="1"/>
  <c r="B38" i="36"/>
  <c r="B30" i="36" s="1"/>
  <c r="B22" i="36" s="1"/>
  <c r="B14" i="36" s="1"/>
  <c r="N37" i="36"/>
  <c r="N29" i="36" s="1"/>
  <c r="N21" i="36" s="1"/>
  <c r="N13" i="36" s="1"/>
  <c r="F37" i="36"/>
  <c r="F29" i="36" s="1"/>
  <c r="F21" i="36" s="1"/>
  <c r="F13" i="36" s="1"/>
  <c r="R36" i="36"/>
  <c r="R28" i="36" s="1"/>
  <c r="R20" i="36" s="1"/>
  <c r="R12" i="36" s="1"/>
  <c r="J36" i="36"/>
  <c r="J28" i="36" s="1"/>
  <c r="J20" i="36" s="1"/>
  <c r="J12" i="36" s="1"/>
  <c r="B36" i="36"/>
  <c r="B28" i="36" s="1"/>
  <c r="B20" i="36" s="1"/>
  <c r="B12" i="36" s="1"/>
  <c r="N35" i="36"/>
  <c r="N27" i="36" s="1"/>
  <c r="N19" i="36" s="1"/>
  <c r="N11" i="36" s="1"/>
  <c r="F35" i="36"/>
  <c r="F27" i="36" s="1"/>
  <c r="F19" i="36" s="1"/>
  <c r="F11" i="36" s="1"/>
  <c r="P38" i="36"/>
  <c r="P30" i="36" s="1"/>
  <c r="P22" i="36" s="1"/>
  <c r="P14" i="36" s="1"/>
  <c r="H38" i="36"/>
  <c r="H30" i="36" s="1"/>
  <c r="H22" i="36" s="1"/>
  <c r="H14" i="36" s="1"/>
  <c r="L37" i="36"/>
  <c r="L29" i="36" s="1"/>
  <c r="L21" i="36" s="1"/>
  <c r="L13" i="36" s="1"/>
  <c r="D37" i="36"/>
  <c r="D29" i="36" s="1"/>
  <c r="D21" i="36" s="1"/>
  <c r="D13" i="36" s="1"/>
  <c r="P36" i="36"/>
  <c r="P28" i="36" s="1"/>
  <c r="P20" i="36" s="1"/>
  <c r="P12" i="36" s="1"/>
  <c r="H36" i="36"/>
  <c r="H28" i="36" s="1"/>
  <c r="H20" i="36" s="1"/>
  <c r="H12" i="36" s="1"/>
  <c r="L35" i="36"/>
  <c r="L27" i="36" s="1"/>
  <c r="L19" i="36" s="1"/>
  <c r="L11" i="36" s="1"/>
  <c r="D35" i="36"/>
  <c r="D27" i="36" s="1"/>
  <c r="D19" i="36" s="1"/>
  <c r="D11" i="36" s="1"/>
  <c r="N38" i="36"/>
  <c r="N30" i="36" s="1"/>
  <c r="N22" i="36" s="1"/>
  <c r="N14" i="36" s="1"/>
  <c r="F38" i="36"/>
  <c r="F30" i="36" s="1"/>
  <c r="F22" i="36" s="1"/>
  <c r="F14" i="36" s="1"/>
  <c r="R37" i="36"/>
  <c r="R29" i="36" s="1"/>
  <c r="R21" i="36" s="1"/>
  <c r="R13" i="36" s="1"/>
  <c r="J37" i="36"/>
  <c r="J29" i="36" s="1"/>
  <c r="J21" i="36" s="1"/>
  <c r="J13" i="36" s="1"/>
  <c r="B37" i="36"/>
  <c r="B29" i="36" s="1"/>
  <c r="B21" i="36" s="1"/>
  <c r="B13" i="36" s="1"/>
  <c r="N36" i="36"/>
  <c r="N28" i="36" s="1"/>
  <c r="N20" i="36" s="1"/>
  <c r="N12" i="36" s="1"/>
  <c r="F36" i="36"/>
  <c r="F28" i="36" s="1"/>
  <c r="F20" i="36" s="1"/>
  <c r="F12" i="36" s="1"/>
  <c r="R35" i="36"/>
  <c r="R27" i="36" s="1"/>
  <c r="R19" i="36" s="1"/>
  <c r="R11" i="36" s="1"/>
  <c r="J35" i="36"/>
  <c r="J27" i="36" s="1"/>
  <c r="J19" i="36" s="1"/>
  <c r="J11" i="36" s="1"/>
  <c r="B35" i="36"/>
  <c r="B27" i="36" s="1"/>
  <c r="B19" i="36" s="1"/>
  <c r="B11" i="36" s="1"/>
  <c r="H37" i="36"/>
  <c r="H29" i="36" s="1"/>
  <c r="H21" i="36" s="1"/>
  <c r="H13" i="36" s="1"/>
  <c r="D36" i="36"/>
  <c r="D28" i="36" s="1"/>
  <c r="D20" i="36" s="1"/>
  <c r="D12" i="36" s="1"/>
  <c r="H35" i="36"/>
  <c r="H27" i="36" s="1"/>
  <c r="H19" i="36" s="1"/>
  <c r="H11" i="36" s="1"/>
  <c r="U38" i="36"/>
  <c r="U30" i="36" s="1"/>
  <c r="Q38" i="36"/>
  <c r="Q30" i="36" s="1"/>
  <c r="M38" i="36"/>
  <c r="M30" i="36" s="1"/>
  <c r="I38" i="36"/>
  <c r="I30" i="36" s="1"/>
  <c r="E38" i="36"/>
  <c r="E30" i="36" s="1"/>
  <c r="U37" i="36"/>
  <c r="U29" i="36" s="1"/>
  <c r="Q37" i="36"/>
  <c r="Q29" i="36" s="1"/>
  <c r="M37" i="36"/>
  <c r="M29" i="36" s="1"/>
  <c r="I37" i="36"/>
  <c r="I29" i="36" s="1"/>
  <c r="E37" i="36"/>
  <c r="E29" i="36" s="1"/>
  <c r="U36" i="36"/>
  <c r="U28" i="36" s="1"/>
  <c r="Q36" i="36"/>
  <c r="Q28" i="36" s="1"/>
  <c r="M36" i="36"/>
  <c r="M28" i="36" s="1"/>
  <c r="I36" i="36"/>
  <c r="I28" i="36" s="1"/>
  <c r="E36" i="36"/>
  <c r="E28" i="36" s="1"/>
  <c r="U35" i="36"/>
  <c r="U27" i="36" s="1"/>
  <c r="Q35" i="36"/>
  <c r="Q27" i="36" s="1"/>
  <c r="M35" i="36"/>
  <c r="M27" i="36" s="1"/>
  <c r="I35" i="36"/>
  <c r="I27" i="36" s="1"/>
  <c r="E35" i="36"/>
  <c r="E27" i="36" s="1"/>
  <c r="S38" i="36"/>
  <c r="S30" i="36" s="1"/>
  <c r="O38" i="36"/>
  <c r="O30" i="36" s="1"/>
  <c r="K38" i="36"/>
  <c r="K30" i="36" s="1"/>
  <c r="G38" i="36"/>
  <c r="G30" i="36" s="1"/>
  <c r="C38" i="36"/>
  <c r="C30" i="36" s="1"/>
  <c r="S37" i="36"/>
  <c r="S29" i="36" s="1"/>
  <c r="O37" i="36"/>
  <c r="O29" i="36" s="1"/>
  <c r="K37" i="36"/>
  <c r="K29" i="36" s="1"/>
  <c r="G37" i="36"/>
  <c r="G29" i="36" s="1"/>
  <c r="C37" i="36"/>
  <c r="C29" i="36" s="1"/>
  <c r="S36" i="36"/>
  <c r="S28" i="36" s="1"/>
  <c r="O36" i="36"/>
  <c r="O28" i="36" s="1"/>
  <c r="K36" i="36"/>
  <c r="K28" i="36" s="1"/>
  <c r="G36" i="36"/>
  <c r="G28" i="36" s="1"/>
  <c r="C36" i="36"/>
  <c r="C28" i="36" s="1"/>
  <c r="S35" i="36"/>
  <c r="S27" i="36" s="1"/>
  <c r="O35" i="36"/>
  <c r="O27" i="36" s="1"/>
  <c r="K35" i="36"/>
  <c r="K27" i="36" s="1"/>
  <c r="G35" i="36"/>
  <c r="G27" i="36" s="1"/>
  <c r="C35" i="36"/>
  <c r="C27" i="36" s="1"/>
  <c r="C9" i="32"/>
  <c r="C8" i="32" s="1"/>
  <c r="C17" i="32"/>
  <c r="C16" i="32" s="1"/>
  <c r="C49" i="32"/>
  <c r="C48" i="32" s="1"/>
  <c r="C11" i="32"/>
  <c r="C10" i="32" s="1"/>
  <c r="C43" i="32"/>
  <c r="C42" i="32" s="1"/>
  <c r="C53" i="32"/>
  <c r="C52" i="32" s="1"/>
  <c r="C19" i="32"/>
  <c r="C18" i="32" s="1"/>
  <c r="C51" i="32"/>
  <c r="C50" i="32" s="1"/>
  <c r="C57" i="32"/>
  <c r="C56" i="32" s="1"/>
  <c r="C27" i="32"/>
  <c r="C26" i="32" s="1"/>
  <c r="C33" i="32"/>
  <c r="C32" i="32" s="1"/>
  <c r="C41" i="32"/>
  <c r="C40" i="32" s="1"/>
  <c r="C59" i="32"/>
  <c r="C58" i="32" s="1"/>
  <c r="C67" i="32"/>
  <c r="C66" i="32" s="1"/>
  <c r="C75" i="32"/>
  <c r="C74" i="32" s="1"/>
  <c r="C83" i="32"/>
  <c r="C82" i="32" s="1"/>
  <c r="C91" i="32"/>
  <c r="C90" i="32" s="1"/>
  <c r="C99" i="32"/>
  <c r="C98" i="32" s="1"/>
  <c r="C107" i="32"/>
  <c r="C106" i="32" s="1"/>
  <c r="C115" i="32"/>
  <c r="C114" i="32" s="1"/>
  <c r="C35" i="32"/>
  <c r="C34" i="32" s="1"/>
  <c r="C25" i="32"/>
  <c r="C24" i="32" s="1"/>
  <c r="C3" i="32"/>
  <c r="C55" i="32"/>
  <c r="C54" i="32" s="1"/>
  <c r="C63" i="32"/>
  <c r="C62" i="32" s="1"/>
  <c r="C71" i="32"/>
  <c r="C70" i="32" s="1"/>
  <c r="C79" i="32"/>
  <c r="C78" i="32" s="1"/>
  <c r="C87" i="32"/>
  <c r="C86" i="32" s="1"/>
  <c r="C95" i="32"/>
  <c r="C94" i="32" s="1"/>
  <c r="C103" i="32"/>
  <c r="C102" i="32" s="1"/>
  <c r="C113" i="32"/>
  <c r="C112" i="32" s="1"/>
  <c r="C123" i="32"/>
  <c r="C122" i="32" s="1"/>
  <c r="C129" i="32"/>
  <c r="C128" i="32" s="1"/>
  <c r="C137" i="32"/>
  <c r="C136" i="32" s="1"/>
  <c r="C145" i="32"/>
  <c r="C144" i="32" s="1"/>
  <c r="C7" i="32"/>
  <c r="C6" i="32" s="1"/>
  <c r="C13" i="32"/>
  <c r="C12" i="32" s="1"/>
  <c r="C23" i="32"/>
  <c r="C22" i="32" s="1"/>
  <c r="C29" i="32"/>
  <c r="C28" i="32" s="1"/>
  <c r="C39" i="32"/>
  <c r="C38" i="32" s="1"/>
  <c r="C45" i="32"/>
  <c r="C44" i="32" s="1"/>
  <c r="C119" i="32"/>
  <c r="C118" i="32" s="1"/>
  <c r="C61" i="32"/>
  <c r="C60" i="32" s="1"/>
  <c r="C65" i="32"/>
  <c r="C64" i="32" s="1"/>
  <c r="C69" i="32"/>
  <c r="C68" i="32" s="1"/>
  <c r="C73" i="32"/>
  <c r="C72" i="32" s="1"/>
  <c r="C77" i="32"/>
  <c r="C76" i="32" s="1"/>
  <c r="C81" i="32"/>
  <c r="C80" i="32" s="1"/>
  <c r="C85" i="32"/>
  <c r="C84" i="32" s="1"/>
  <c r="C89" i="32"/>
  <c r="C88" i="32" s="1"/>
  <c r="C93" i="32"/>
  <c r="C92" i="32" s="1"/>
  <c r="C97" i="32"/>
  <c r="C96" i="32" s="1"/>
  <c r="C101" i="32"/>
  <c r="C100" i="32" s="1"/>
  <c r="C105" i="32"/>
  <c r="C104" i="32" s="1"/>
  <c r="C121" i="32"/>
  <c r="C120" i="32" s="1"/>
  <c r="C201" i="32"/>
  <c r="C200" i="32" s="1"/>
  <c r="C195" i="32"/>
  <c r="C194" i="32" s="1"/>
  <c r="C185" i="32"/>
  <c r="C184" i="32" s="1"/>
  <c r="C199" i="32"/>
  <c r="C198" i="32" s="1"/>
  <c r="C189" i="32"/>
  <c r="C188" i="32" s="1"/>
  <c r="C183" i="32"/>
  <c r="C182" i="32" s="1"/>
  <c r="C179" i="32"/>
  <c r="C178" i="32" s="1"/>
  <c r="C175" i="32"/>
  <c r="C174" i="32" s="1"/>
  <c r="C171" i="32"/>
  <c r="C170" i="32" s="1"/>
  <c r="C167" i="32"/>
  <c r="C166" i="32" s="1"/>
  <c r="C163" i="32"/>
  <c r="C162" i="32" s="1"/>
  <c r="C159" i="32"/>
  <c r="C158" i="32" s="1"/>
  <c r="C155" i="32"/>
  <c r="C154" i="32" s="1"/>
  <c r="C151" i="32"/>
  <c r="C150" i="32" s="1"/>
  <c r="C147" i="32"/>
  <c r="C146" i="32" s="1"/>
  <c r="C139" i="32"/>
  <c r="C138" i="32" s="1"/>
  <c r="C131" i="32"/>
  <c r="C130" i="32" s="1"/>
  <c r="C193" i="32"/>
  <c r="C192" i="32" s="1"/>
  <c r="C187" i="32"/>
  <c r="C186" i="32" s="1"/>
  <c r="C141" i="32"/>
  <c r="C140" i="32" s="1"/>
  <c r="C133" i="32"/>
  <c r="C132" i="32" s="1"/>
  <c r="C125" i="32"/>
  <c r="C124" i="32" s="1"/>
  <c r="C117" i="32"/>
  <c r="C116" i="32" s="1"/>
  <c r="C109" i="32"/>
  <c r="C108" i="32" s="1"/>
  <c r="C197" i="32"/>
  <c r="C196" i="32" s="1"/>
  <c r="C191" i="32"/>
  <c r="C190" i="32" s="1"/>
  <c r="C181" i="32"/>
  <c r="C180" i="32" s="1"/>
  <c r="C177" i="32"/>
  <c r="C176" i="32" s="1"/>
  <c r="C173" i="32"/>
  <c r="C172" i="32" s="1"/>
  <c r="C169" i="32"/>
  <c r="C168" i="32" s="1"/>
  <c r="C165" i="32"/>
  <c r="C164" i="32" s="1"/>
  <c r="C161" i="32"/>
  <c r="C160" i="32" s="1"/>
  <c r="C157" i="32"/>
  <c r="C156" i="32" s="1"/>
  <c r="C153" i="32"/>
  <c r="C152" i="32" s="1"/>
  <c r="C149" i="32"/>
  <c r="C148" i="32" s="1"/>
  <c r="C5" i="32"/>
  <c r="C4" i="32" s="1"/>
  <c r="C15" i="32"/>
  <c r="C14" i="32" s="1"/>
  <c r="C21" i="32"/>
  <c r="C20" i="32" s="1"/>
  <c r="C31" i="32"/>
  <c r="C30" i="32" s="1"/>
  <c r="C37" i="32"/>
  <c r="C36" i="32" s="1"/>
  <c r="C47" i="32"/>
  <c r="C46" i="32" s="1"/>
  <c r="C111" i="32"/>
  <c r="C110" i="32" s="1"/>
  <c r="C127" i="32"/>
  <c r="C126" i="32" s="1"/>
  <c r="C135" i="32"/>
  <c r="C134" i="32" s="1"/>
  <c r="C143" i="32"/>
  <c r="C142" i="32" s="1"/>
  <c r="C35" i="26"/>
  <c r="C34" i="26" s="1"/>
  <c r="C15" i="26"/>
  <c r="C14" i="26" s="1"/>
  <c r="C23" i="26"/>
  <c r="C22" i="26" s="1"/>
  <c r="C31" i="26"/>
  <c r="C30" i="26" s="1"/>
  <c r="C47" i="26"/>
  <c r="C46" i="26" s="1"/>
  <c r="C63" i="26"/>
  <c r="C62" i="26" s="1"/>
  <c r="C71" i="26"/>
  <c r="C70" i="26" s="1"/>
  <c r="C9" i="26"/>
  <c r="C8" i="26" s="1"/>
  <c r="C17" i="26"/>
  <c r="C16" i="26" s="1"/>
  <c r="C25" i="26"/>
  <c r="C24" i="26" s="1"/>
  <c r="C33" i="26"/>
  <c r="C32" i="26" s="1"/>
  <c r="C41" i="26"/>
  <c r="C40" i="26" s="1"/>
  <c r="C49" i="26"/>
  <c r="C48" i="26" s="1"/>
  <c r="C57" i="26"/>
  <c r="C56" i="26" s="1"/>
  <c r="C65" i="26"/>
  <c r="C64" i="26" s="1"/>
  <c r="C73" i="26"/>
  <c r="C72" i="26" s="1"/>
  <c r="C81" i="26"/>
  <c r="C80" i="26" s="1"/>
  <c r="C3" i="26"/>
  <c r="C139" i="26"/>
  <c r="C138" i="26" s="1"/>
  <c r="C29" i="26"/>
  <c r="C28" i="26" s="1"/>
  <c r="C39" i="26"/>
  <c r="C38" i="26" s="1"/>
  <c r="C55" i="26"/>
  <c r="C54" i="26" s="1"/>
  <c r="C79" i="26"/>
  <c r="C78" i="26" s="1"/>
  <c r="C13" i="26"/>
  <c r="C12" i="26" s="1"/>
  <c r="C19" i="26"/>
  <c r="C18" i="26" s="1"/>
  <c r="C45" i="26"/>
  <c r="C44" i="26" s="1"/>
  <c r="C51" i="26"/>
  <c r="C50" i="26" s="1"/>
  <c r="C61" i="26"/>
  <c r="C60" i="26" s="1"/>
  <c r="C67" i="26"/>
  <c r="C66" i="26" s="1"/>
  <c r="C77" i="26"/>
  <c r="C76" i="26" s="1"/>
  <c r="C83" i="26"/>
  <c r="C82" i="26" s="1"/>
  <c r="C87" i="26"/>
  <c r="C86" i="26" s="1"/>
  <c r="C91" i="26"/>
  <c r="C90" i="26" s="1"/>
  <c r="C95" i="26"/>
  <c r="C94" i="26" s="1"/>
  <c r="C99" i="26"/>
  <c r="C98" i="26" s="1"/>
  <c r="C103" i="26"/>
  <c r="C102" i="26" s="1"/>
  <c r="C107" i="26"/>
  <c r="C106" i="26" s="1"/>
  <c r="C111" i="26"/>
  <c r="C110" i="26" s="1"/>
  <c r="C115" i="26"/>
  <c r="C114" i="26" s="1"/>
  <c r="C119" i="26"/>
  <c r="C118" i="26" s="1"/>
  <c r="C123" i="26"/>
  <c r="C122" i="26" s="1"/>
  <c r="C127" i="26"/>
  <c r="C126" i="26" s="1"/>
  <c r="C131" i="26"/>
  <c r="C130" i="26" s="1"/>
  <c r="C135" i="26"/>
  <c r="C134" i="26" s="1"/>
  <c r="C145" i="26"/>
  <c r="C144" i="26" s="1"/>
  <c r="C7" i="26"/>
  <c r="C6" i="26" s="1"/>
  <c r="C201" i="26"/>
  <c r="C200" i="26" s="1"/>
  <c r="C197" i="26"/>
  <c r="C196" i="26" s="1"/>
  <c r="C193" i="26"/>
  <c r="C192" i="26" s="1"/>
  <c r="C189" i="26"/>
  <c r="C188" i="26" s="1"/>
  <c r="C185" i="26"/>
  <c r="C184" i="26" s="1"/>
  <c r="C181" i="26"/>
  <c r="C180" i="26" s="1"/>
  <c r="C177" i="26"/>
  <c r="C176" i="26" s="1"/>
  <c r="C173" i="26"/>
  <c r="C172" i="26" s="1"/>
  <c r="C169" i="26"/>
  <c r="C168" i="26" s="1"/>
  <c r="C165" i="26"/>
  <c r="C164" i="26" s="1"/>
  <c r="C161" i="26"/>
  <c r="C160" i="26" s="1"/>
  <c r="C157" i="26"/>
  <c r="C156" i="26" s="1"/>
  <c r="C153" i="26"/>
  <c r="C152" i="26" s="1"/>
  <c r="C149" i="26"/>
  <c r="C148" i="26" s="1"/>
  <c r="C199" i="26"/>
  <c r="C198" i="26" s="1"/>
  <c r="C195" i="26"/>
  <c r="C194" i="26" s="1"/>
  <c r="C191" i="26"/>
  <c r="C190" i="26" s="1"/>
  <c r="C187" i="26"/>
  <c r="C186" i="26" s="1"/>
  <c r="C183" i="26"/>
  <c r="C182" i="26" s="1"/>
  <c r="C179" i="26"/>
  <c r="C178" i="26" s="1"/>
  <c r="C175" i="26"/>
  <c r="C174" i="26" s="1"/>
  <c r="C171" i="26"/>
  <c r="C170" i="26" s="1"/>
  <c r="C167" i="26"/>
  <c r="C166" i="26" s="1"/>
  <c r="C163" i="26"/>
  <c r="C162" i="26" s="1"/>
  <c r="C159" i="26"/>
  <c r="C158" i="26" s="1"/>
  <c r="C155" i="26"/>
  <c r="C154" i="26" s="1"/>
  <c r="C151" i="26"/>
  <c r="C150" i="26" s="1"/>
  <c r="C147" i="26"/>
  <c r="C146" i="26" s="1"/>
  <c r="C5" i="26"/>
  <c r="C4" i="26" s="1"/>
  <c r="C27" i="26"/>
  <c r="C26" i="26" s="1"/>
  <c r="C37" i="26"/>
  <c r="C36" i="26" s="1"/>
  <c r="C53" i="26"/>
  <c r="C52" i="26" s="1"/>
  <c r="C59" i="26"/>
  <c r="C58" i="26" s="1"/>
  <c r="C69" i="26"/>
  <c r="C68" i="26" s="1"/>
  <c r="C75" i="26"/>
  <c r="C74" i="26" s="1"/>
  <c r="C85" i="26"/>
  <c r="C84" i="26" s="1"/>
  <c r="C89" i="26"/>
  <c r="C88" i="26" s="1"/>
  <c r="C93" i="26"/>
  <c r="C92" i="26" s="1"/>
  <c r="C97" i="26"/>
  <c r="C96" i="26" s="1"/>
  <c r="C101" i="26"/>
  <c r="C100" i="26" s="1"/>
  <c r="C105" i="26"/>
  <c r="C104" i="26" s="1"/>
  <c r="C109" i="26"/>
  <c r="C108" i="26" s="1"/>
  <c r="C113" i="26"/>
  <c r="C112" i="26" s="1"/>
  <c r="C117" i="26"/>
  <c r="C116" i="26" s="1"/>
  <c r="C121" i="26"/>
  <c r="C120" i="26" s="1"/>
  <c r="C125" i="26"/>
  <c r="C124" i="26" s="1"/>
  <c r="C129" i="26"/>
  <c r="C128" i="26" s="1"/>
  <c r="C133" i="26"/>
  <c r="C132" i="26" s="1"/>
  <c r="C137" i="26"/>
  <c r="C136" i="26" s="1"/>
  <c r="C141" i="26"/>
  <c r="C140" i="26" s="1"/>
  <c r="C11" i="26"/>
  <c r="C10" i="26" s="1"/>
  <c r="C21" i="26"/>
  <c r="C20" i="26" s="1"/>
  <c r="C43" i="26"/>
  <c r="C42" i="26" s="1"/>
  <c r="C143" i="26"/>
  <c r="C142" i="26" s="1"/>
  <c r="C5" i="22"/>
  <c r="C4" i="22" s="1"/>
  <c r="C21" i="22"/>
  <c r="C20" i="22" s="1"/>
  <c r="C9" i="22"/>
  <c r="C8" i="22" s="1"/>
  <c r="C13" i="22"/>
  <c r="C12" i="22" s="1"/>
  <c r="C7" i="22"/>
  <c r="C6" i="22" s="1"/>
  <c r="C29" i="22"/>
  <c r="C28" i="22" s="1"/>
  <c r="C53" i="22"/>
  <c r="C52" i="22" s="1"/>
  <c r="C23" i="22"/>
  <c r="C22" i="22" s="1"/>
  <c r="C31" i="22"/>
  <c r="C30" i="22" s="1"/>
  <c r="C47" i="22"/>
  <c r="C46" i="22" s="1"/>
  <c r="C63" i="22"/>
  <c r="C62" i="22" s="1"/>
  <c r="C71" i="22"/>
  <c r="C70" i="22" s="1"/>
  <c r="C87" i="22"/>
  <c r="C86" i="22" s="1"/>
  <c r="C95" i="22"/>
  <c r="C94" i="22" s="1"/>
  <c r="C111" i="22"/>
  <c r="C110" i="22" s="1"/>
  <c r="C119" i="22"/>
  <c r="C118" i="22" s="1"/>
  <c r="C127" i="22"/>
  <c r="C126" i="22" s="1"/>
  <c r="C143" i="22"/>
  <c r="C142" i="22" s="1"/>
  <c r="C201" i="22"/>
  <c r="C200" i="22" s="1"/>
  <c r="C45" i="22"/>
  <c r="C44" i="22" s="1"/>
  <c r="C61" i="22"/>
  <c r="C60" i="22" s="1"/>
  <c r="C69" i="22"/>
  <c r="C68" i="22" s="1"/>
  <c r="C77" i="22"/>
  <c r="C76" i="22" s="1"/>
  <c r="C85" i="22"/>
  <c r="C84" i="22" s="1"/>
  <c r="C93" i="22"/>
  <c r="C92" i="22" s="1"/>
  <c r="C101" i="22"/>
  <c r="C100" i="22" s="1"/>
  <c r="C109" i="22"/>
  <c r="C108" i="22" s="1"/>
  <c r="C117" i="22"/>
  <c r="C116" i="22" s="1"/>
  <c r="C125" i="22"/>
  <c r="C124" i="22" s="1"/>
  <c r="C133" i="22"/>
  <c r="C132" i="22" s="1"/>
  <c r="C37" i="22"/>
  <c r="C36" i="22" s="1"/>
  <c r="C15" i="22"/>
  <c r="C14" i="22" s="1"/>
  <c r="C39" i="22"/>
  <c r="C38" i="22" s="1"/>
  <c r="C55" i="22"/>
  <c r="C54" i="22" s="1"/>
  <c r="C79" i="22"/>
  <c r="C78" i="22" s="1"/>
  <c r="C103" i="22"/>
  <c r="C102" i="22" s="1"/>
  <c r="C135" i="22"/>
  <c r="C134" i="22" s="1"/>
  <c r="C35" i="22"/>
  <c r="C34" i="22" s="1"/>
  <c r="C51" i="22"/>
  <c r="C50" i="22" s="1"/>
  <c r="C89" i="22"/>
  <c r="C88" i="22" s="1"/>
  <c r="C11" i="22"/>
  <c r="C10" i="22" s="1"/>
  <c r="C17" i="22"/>
  <c r="C16" i="22" s="1"/>
  <c r="C27" i="22"/>
  <c r="C26" i="22" s="1"/>
  <c r="C43" i="22"/>
  <c r="C42" i="22" s="1"/>
  <c r="C59" i="22"/>
  <c r="C58" i="22" s="1"/>
  <c r="C65" i="22"/>
  <c r="C64" i="22" s="1"/>
  <c r="C75" i="22"/>
  <c r="C74" i="22" s="1"/>
  <c r="C91" i="22"/>
  <c r="C90" i="22" s="1"/>
  <c r="C107" i="22"/>
  <c r="C106" i="22" s="1"/>
  <c r="C123" i="22"/>
  <c r="C122" i="22" s="1"/>
  <c r="C139" i="22"/>
  <c r="C138" i="22" s="1"/>
  <c r="C145" i="22"/>
  <c r="C144" i="22" s="1"/>
  <c r="C149" i="22"/>
  <c r="C148" i="22" s="1"/>
  <c r="C165" i="22"/>
  <c r="C164" i="22" s="1"/>
  <c r="C197" i="22"/>
  <c r="C196" i="22" s="1"/>
  <c r="C161" i="22"/>
  <c r="C160" i="22" s="1"/>
  <c r="C177" i="22"/>
  <c r="C176" i="22" s="1"/>
  <c r="C193" i="22"/>
  <c r="C192" i="22" s="1"/>
  <c r="C19" i="22"/>
  <c r="C18" i="22" s="1"/>
  <c r="C67" i="22"/>
  <c r="C66" i="22" s="1"/>
  <c r="C83" i="22"/>
  <c r="C82" i="22" s="1"/>
  <c r="C99" i="22"/>
  <c r="C98" i="22" s="1"/>
  <c r="C105" i="22"/>
  <c r="C104" i="22" s="1"/>
  <c r="C115" i="22"/>
  <c r="C114" i="22" s="1"/>
  <c r="C121" i="22"/>
  <c r="C120" i="22" s="1"/>
  <c r="C131" i="22"/>
  <c r="C130" i="22" s="1"/>
  <c r="C137" i="22"/>
  <c r="C136" i="22" s="1"/>
  <c r="C147" i="22"/>
  <c r="C146" i="22" s="1"/>
  <c r="C157" i="22"/>
  <c r="C156" i="22" s="1"/>
  <c r="C173" i="22"/>
  <c r="C172" i="22" s="1"/>
  <c r="C189" i="22"/>
  <c r="C188" i="22" s="1"/>
  <c r="C25" i="22"/>
  <c r="C24" i="22" s="1"/>
  <c r="C41" i="22"/>
  <c r="C40" i="22" s="1"/>
  <c r="C57" i="22"/>
  <c r="C56" i="22" s="1"/>
  <c r="C141" i="22"/>
  <c r="C140" i="22" s="1"/>
  <c r="C153" i="22"/>
  <c r="C152" i="22" s="1"/>
  <c r="C169" i="22"/>
  <c r="C168" i="22" s="1"/>
  <c r="C185" i="22"/>
  <c r="C184" i="22" s="1"/>
  <c r="C199" i="22"/>
  <c r="C198" i="22" s="1"/>
  <c r="C195" i="22"/>
  <c r="C194" i="22" s="1"/>
  <c r="C191" i="22"/>
  <c r="C190" i="22" s="1"/>
  <c r="C187" i="22"/>
  <c r="C186" i="22" s="1"/>
  <c r="C183" i="22"/>
  <c r="C182" i="22" s="1"/>
  <c r="C179" i="22"/>
  <c r="C178" i="22" s="1"/>
  <c r="C175" i="22"/>
  <c r="C174" i="22" s="1"/>
  <c r="C171" i="22"/>
  <c r="C170" i="22" s="1"/>
  <c r="C167" i="22"/>
  <c r="C166" i="22" s="1"/>
  <c r="C163" i="22"/>
  <c r="C162" i="22" s="1"/>
  <c r="C159" i="22"/>
  <c r="C158" i="22" s="1"/>
  <c r="C155" i="22"/>
  <c r="C154" i="22" s="1"/>
  <c r="C151" i="22"/>
  <c r="C150" i="22" s="1"/>
  <c r="C3" i="22"/>
  <c r="C73" i="22"/>
  <c r="C72" i="22" s="1"/>
  <c r="C33" i="22"/>
  <c r="C32" i="22" s="1"/>
  <c r="C49" i="22"/>
  <c r="C48" i="22" s="1"/>
  <c r="C81" i="22"/>
  <c r="C80" i="22" s="1"/>
  <c r="C97" i="22"/>
  <c r="C96" i="22" s="1"/>
  <c r="C113" i="22"/>
  <c r="C112" i="22" s="1"/>
  <c r="C129" i="22"/>
  <c r="C128" i="22" s="1"/>
  <c r="C181" i="22"/>
  <c r="C180" i="22" s="1"/>
  <c r="C6" i="14"/>
  <c r="B75" i="14"/>
  <c r="B81" i="14"/>
  <c r="B83" i="14"/>
  <c r="B85" i="14"/>
  <c r="B87" i="14"/>
  <c r="B89" i="14"/>
  <c r="B91" i="14"/>
  <c r="B93" i="14"/>
  <c r="B95" i="14"/>
  <c r="B97" i="14"/>
  <c r="B99" i="14"/>
  <c r="B101" i="14"/>
  <c r="B103" i="14"/>
  <c r="B105" i="14"/>
  <c r="B107" i="14"/>
  <c r="B109" i="14"/>
  <c r="B111" i="14"/>
  <c r="B113" i="14"/>
  <c r="B115" i="14"/>
  <c r="B117" i="14"/>
  <c r="B119" i="14"/>
  <c r="B121" i="14"/>
  <c r="B123" i="14"/>
  <c r="B125" i="14"/>
  <c r="B127" i="14"/>
  <c r="B129" i="14"/>
  <c r="B131" i="14"/>
  <c r="B133" i="14"/>
  <c r="B135" i="14"/>
  <c r="B137" i="14"/>
  <c r="B139" i="14"/>
  <c r="B141" i="14"/>
  <c r="B143" i="14"/>
  <c r="B145" i="14"/>
  <c r="B147" i="14"/>
  <c r="B149" i="14"/>
  <c r="B151" i="14"/>
  <c r="C116" i="14"/>
  <c r="C118" i="14"/>
  <c r="C120" i="14"/>
  <c r="C122" i="14"/>
  <c r="C124" i="14"/>
  <c r="C126" i="14"/>
  <c r="C128" i="14"/>
  <c r="C130" i="14"/>
  <c r="C132" i="14"/>
  <c r="C134" i="14"/>
  <c r="C136" i="14"/>
  <c r="C138" i="14"/>
  <c r="C140" i="14"/>
  <c r="C142" i="14"/>
  <c r="C144" i="14"/>
  <c r="C146" i="14"/>
  <c r="C148" i="14"/>
  <c r="C150" i="14"/>
  <c r="S38" i="40" l="1"/>
  <c r="O38" i="40"/>
  <c r="K38" i="40"/>
  <c r="G38" i="40"/>
  <c r="C38" i="40"/>
  <c r="S37" i="40"/>
  <c r="O37" i="40"/>
  <c r="K37" i="40"/>
  <c r="G37" i="40"/>
  <c r="C37" i="40"/>
  <c r="S36" i="40"/>
  <c r="O36" i="40"/>
  <c r="K36" i="40"/>
  <c r="G36" i="40"/>
  <c r="C36" i="40"/>
  <c r="S35" i="40"/>
  <c r="O35" i="40"/>
  <c r="K35" i="40"/>
  <c r="G35" i="40"/>
  <c r="C35" i="40"/>
  <c r="Q38" i="40"/>
  <c r="M38" i="40"/>
  <c r="E38" i="40"/>
  <c r="Q37" i="40"/>
  <c r="I37" i="40"/>
  <c r="U36" i="40"/>
  <c r="M36" i="40"/>
  <c r="E36" i="40"/>
  <c r="Q35" i="40"/>
  <c r="I35" i="40"/>
  <c r="U38" i="40"/>
  <c r="I38" i="40"/>
  <c r="U37" i="40"/>
  <c r="M37" i="40"/>
  <c r="E37" i="40"/>
  <c r="Q36" i="40"/>
  <c r="I36" i="40"/>
  <c r="U35" i="40"/>
  <c r="M35" i="40"/>
  <c r="E35" i="40"/>
  <c r="T30" i="40"/>
  <c r="T22" i="40" s="1"/>
  <c r="T14" i="40" s="1"/>
  <c r="P30" i="40"/>
  <c r="P22" i="40" s="1"/>
  <c r="P14" i="40" s="1"/>
  <c r="L30" i="40"/>
  <c r="L22" i="40" s="1"/>
  <c r="L14" i="40" s="1"/>
  <c r="H30" i="40"/>
  <c r="H22" i="40" s="1"/>
  <c r="H14" i="40" s="1"/>
  <c r="D30" i="40"/>
  <c r="D22" i="40" s="1"/>
  <c r="D14" i="40" s="1"/>
  <c r="T29" i="40"/>
  <c r="T21" i="40" s="1"/>
  <c r="T13" i="40" s="1"/>
  <c r="P29" i="40"/>
  <c r="P21" i="40" s="1"/>
  <c r="P13" i="40" s="1"/>
  <c r="L29" i="40"/>
  <c r="L21" i="40" s="1"/>
  <c r="L13" i="40" s="1"/>
  <c r="H29" i="40"/>
  <c r="H21" i="40" s="1"/>
  <c r="H13" i="40" s="1"/>
  <c r="D29" i="40"/>
  <c r="D21" i="40" s="1"/>
  <c r="D13" i="40" s="1"/>
  <c r="T28" i="40"/>
  <c r="T20" i="40" s="1"/>
  <c r="T12" i="40" s="1"/>
  <c r="P28" i="40"/>
  <c r="P20" i="40" s="1"/>
  <c r="P12" i="40" s="1"/>
  <c r="L28" i="40"/>
  <c r="L20" i="40" s="1"/>
  <c r="L12" i="40" s="1"/>
  <c r="H28" i="40"/>
  <c r="H20" i="40" s="1"/>
  <c r="H12" i="40" s="1"/>
  <c r="D28" i="40"/>
  <c r="D20" i="40" s="1"/>
  <c r="D12" i="40" s="1"/>
  <c r="T27" i="40"/>
  <c r="T19" i="40" s="1"/>
  <c r="T11" i="40" s="1"/>
  <c r="P27" i="40"/>
  <c r="P19" i="40" s="1"/>
  <c r="P11" i="40" s="1"/>
  <c r="L27" i="40"/>
  <c r="L19" i="40" s="1"/>
  <c r="L11" i="40" s="1"/>
  <c r="R30" i="40"/>
  <c r="R22" i="40" s="1"/>
  <c r="R14" i="40" s="1"/>
  <c r="N30" i="40"/>
  <c r="N22" i="40" s="1"/>
  <c r="N14" i="40" s="1"/>
  <c r="J30" i="40"/>
  <c r="J22" i="40" s="1"/>
  <c r="J14" i="40" s="1"/>
  <c r="F30" i="40"/>
  <c r="F22" i="40" s="1"/>
  <c r="F14" i="40" s="1"/>
  <c r="B30" i="40"/>
  <c r="B22" i="40" s="1"/>
  <c r="B14" i="40" s="1"/>
  <c r="R29" i="40"/>
  <c r="R21" i="40" s="1"/>
  <c r="R13" i="40" s="1"/>
  <c r="N29" i="40"/>
  <c r="N21" i="40" s="1"/>
  <c r="N13" i="40" s="1"/>
  <c r="J29" i="40"/>
  <c r="J21" i="40" s="1"/>
  <c r="J13" i="40" s="1"/>
  <c r="F29" i="40"/>
  <c r="F21" i="40" s="1"/>
  <c r="F13" i="40" s="1"/>
  <c r="B29" i="40"/>
  <c r="B21" i="40" s="1"/>
  <c r="B13" i="40" s="1"/>
  <c r="R28" i="40"/>
  <c r="R20" i="40" s="1"/>
  <c r="R12" i="40" s="1"/>
  <c r="N28" i="40"/>
  <c r="N20" i="40" s="1"/>
  <c r="N12" i="40" s="1"/>
  <c r="J28" i="40"/>
  <c r="J20" i="40" s="1"/>
  <c r="J12" i="40" s="1"/>
  <c r="F28" i="40"/>
  <c r="F20" i="40" s="1"/>
  <c r="F12" i="40" s="1"/>
  <c r="B28" i="40"/>
  <c r="B20" i="40" s="1"/>
  <c r="B12" i="40" s="1"/>
  <c r="R27" i="40"/>
  <c r="R19" i="40" s="1"/>
  <c r="R11" i="40" s="1"/>
  <c r="N27" i="40"/>
  <c r="N19" i="40" s="1"/>
  <c r="N11" i="40" s="1"/>
  <c r="J27" i="40"/>
  <c r="J19" i="40" s="1"/>
  <c r="J11" i="40" s="1"/>
  <c r="F27" i="40"/>
  <c r="F19" i="40" s="1"/>
  <c r="F11" i="40" s="1"/>
  <c r="B27" i="40"/>
  <c r="B19" i="40" s="1"/>
  <c r="B11" i="40" s="1"/>
  <c r="H27" i="40"/>
  <c r="H19" i="40" s="1"/>
  <c r="H11" i="40" s="1"/>
  <c r="D27" i="40"/>
  <c r="D19" i="40" s="1"/>
  <c r="D11" i="40" s="1"/>
  <c r="C11" i="38"/>
  <c r="C3" i="38"/>
  <c r="B3" i="38" s="1"/>
  <c r="C19" i="38"/>
  <c r="S19" i="38"/>
  <c r="S3" i="38"/>
  <c r="R3" i="38" s="1"/>
  <c r="S11" i="38"/>
  <c r="O20" i="38"/>
  <c r="O12" i="38"/>
  <c r="O4" i="38"/>
  <c r="N4" i="38" s="1"/>
  <c r="K21" i="38"/>
  <c r="K5" i="38"/>
  <c r="J5" i="38" s="1"/>
  <c r="K13" i="38"/>
  <c r="G22" i="38"/>
  <c r="G14" i="38"/>
  <c r="G6" i="38"/>
  <c r="F6" i="38" s="1"/>
  <c r="E3" i="38"/>
  <c r="D3" i="38" s="1"/>
  <c r="E19" i="38"/>
  <c r="E11" i="38"/>
  <c r="U3" i="38"/>
  <c r="T3" i="38" s="1"/>
  <c r="U19" i="38"/>
  <c r="U11" i="38"/>
  <c r="Q4" i="38"/>
  <c r="P4" i="38" s="1"/>
  <c r="Q20" i="38"/>
  <c r="Q12" i="38"/>
  <c r="M5" i="38"/>
  <c r="L5" i="38" s="1"/>
  <c r="M21" i="38"/>
  <c r="M13" i="38"/>
  <c r="I14" i="38"/>
  <c r="I6" i="38"/>
  <c r="H6" i="38" s="1"/>
  <c r="I22" i="38"/>
  <c r="G11" i="38"/>
  <c r="G3" i="38"/>
  <c r="F3" i="38" s="1"/>
  <c r="G19" i="38"/>
  <c r="C12" i="38"/>
  <c r="C20" i="38"/>
  <c r="C4" i="38"/>
  <c r="B4" i="38" s="1"/>
  <c r="S12" i="38"/>
  <c r="S4" i="38"/>
  <c r="R4" i="38" s="1"/>
  <c r="S20" i="38"/>
  <c r="O13" i="38"/>
  <c r="O21" i="38"/>
  <c r="O5" i="38"/>
  <c r="N5" i="38" s="1"/>
  <c r="K14" i="38"/>
  <c r="K6" i="38"/>
  <c r="J6" i="38" s="1"/>
  <c r="K22" i="38"/>
  <c r="I3" i="38"/>
  <c r="H3" i="38" s="1"/>
  <c r="I19" i="38"/>
  <c r="I11" i="38"/>
  <c r="E4" i="38"/>
  <c r="D4" i="38" s="1"/>
  <c r="E20" i="38"/>
  <c r="E12" i="38"/>
  <c r="U4" i="38"/>
  <c r="T4" i="38" s="1"/>
  <c r="U20" i="38"/>
  <c r="U12" i="38"/>
  <c r="Q5" i="38"/>
  <c r="P5" i="38" s="1"/>
  <c r="Q21" i="38"/>
  <c r="Q13" i="38"/>
  <c r="M6" i="38"/>
  <c r="L6" i="38" s="1"/>
  <c r="M22" i="38"/>
  <c r="M14" i="38"/>
  <c r="K11" i="38"/>
  <c r="K19" i="38"/>
  <c r="K3" i="38"/>
  <c r="J3" i="38" s="1"/>
  <c r="G20" i="38"/>
  <c r="G4" i="38"/>
  <c r="F4" i="38" s="1"/>
  <c r="G12" i="38"/>
  <c r="C21" i="38"/>
  <c r="C13" i="38"/>
  <c r="C5" i="38"/>
  <c r="B5" i="38" s="1"/>
  <c r="S21" i="38"/>
  <c r="S13" i="38"/>
  <c r="S5" i="38"/>
  <c r="R5" i="38" s="1"/>
  <c r="O22" i="38"/>
  <c r="O6" i="38"/>
  <c r="N6" i="38" s="1"/>
  <c r="O14" i="38"/>
  <c r="M19" i="38"/>
  <c r="M11" i="38"/>
  <c r="M3" i="38"/>
  <c r="L3" i="38" s="1"/>
  <c r="I4" i="38"/>
  <c r="H4" i="38" s="1"/>
  <c r="I20" i="38"/>
  <c r="I12" i="38"/>
  <c r="E5" i="38"/>
  <c r="D5" i="38" s="1"/>
  <c r="E21" i="38"/>
  <c r="E13" i="38"/>
  <c r="U21" i="38"/>
  <c r="U5" i="38"/>
  <c r="T5" i="38" s="1"/>
  <c r="U13" i="38"/>
  <c r="Q22" i="38"/>
  <c r="Q14" i="38"/>
  <c r="Q6" i="38"/>
  <c r="P6" i="38" s="1"/>
  <c r="O11" i="38"/>
  <c r="O3" i="38"/>
  <c r="N3" i="38" s="1"/>
  <c r="O19" i="38"/>
  <c r="K12" i="38"/>
  <c r="K4" i="38"/>
  <c r="J4" i="38" s="1"/>
  <c r="K20" i="38"/>
  <c r="G13" i="38"/>
  <c r="G5" i="38"/>
  <c r="F5" i="38" s="1"/>
  <c r="G21" i="38"/>
  <c r="C14" i="38"/>
  <c r="C6" i="38"/>
  <c r="B6" i="38" s="1"/>
  <c r="C22" i="38"/>
  <c r="S14" i="38"/>
  <c r="S6" i="38"/>
  <c r="R6" i="38" s="1"/>
  <c r="S22" i="38"/>
  <c r="Q3" i="38"/>
  <c r="P3" i="38" s="1"/>
  <c r="Q19" i="38"/>
  <c r="Q11" i="38"/>
  <c r="M4" i="38"/>
  <c r="L4" i="38" s="1"/>
  <c r="M20" i="38"/>
  <c r="M12" i="38"/>
  <c r="I5" i="38"/>
  <c r="H5" i="38" s="1"/>
  <c r="I21" i="38"/>
  <c r="I13" i="38"/>
  <c r="E22" i="38"/>
  <c r="E14" i="38"/>
  <c r="E6" i="38"/>
  <c r="D6" i="38" s="1"/>
  <c r="U22" i="38"/>
  <c r="U14" i="38"/>
  <c r="U6" i="38"/>
  <c r="T6" i="38" s="1"/>
  <c r="C2" i="26"/>
  <c r="T38" i="37"/>
  <c r="D38" i="37"/>
  <c r="D30" i="37" s="1"/>
  <c r="D22" i="37" s="1"/>
  <c r="D14" i="37" s="1"/>
  <c r="L37" i="37"/>
  <c r="L29" i="37" s="1"/>
  <c r="L21" i="37" s="1"/>
  <c r="L13" i="37" s="1"/>
  <c r="T36" i="37"/>
  <c r="T28" i="37" s="1"/>
  <c r="T20" i="37" s="1"/>
  <c r="T12" i="37" s="1"/>
  <c r="T35" i="37"/>
  <c r="T27" i="37" s="1"/>
  <c r="T19" i="37" s="1"/>
  <c r="T11" i="37" s="1"/>
  <c r="D35" i="37"/>
  <c r="D27" i="37" s="1"/>
  <c r="D19" i="37" s="1"/>
  <c r="D11" i="37" s="1"/>
  <c r="H36" i="37"/>
  <c r="H28" i="37" s="1"/>
  <c r="H20" i="37" s="1"/>
  <c r="H12" i="37" s="1"/>
  <c r="L38" i="37"/>
  <c r="L30" i="37" s="1"/>
  <c r="L22" i="37" s="1"/>
  <c r="L14" i="37" s="1"/>
  <c r="H38" i="37"/>
  <c r="H30" i="37" s="1"/>
  <c r="H22" i="37" s="1"/>
  <c r="H14" i="37" s="1"/>
  <c r="P37" i="37"/>
  <c r="P29" i="37" s="1"/>
  <c r="P21" i="37" s="1"/>
  <c r="P13" i="37" s="1"/>
  <c r="H37" i="37"/>
  <c r="H29" i="37" s="1"/>
  <c r="H21" i="37" s="1"/>
  <c r="H13" i="37" s="1"/>
  <c r="P36" i="37"/>
  <c r="P28" i="37" s="1"/>
  <c r="P20" i="37" s="1"/>
  <c r="P12" i="37" s="1"/>
  <c r="D36" i="37"/>
  <c r="D28" i="37" s="1"/>
  <c r="D20" i="37" s="1"/>
  <c r="D12" i="37" s="1"/>
  <c r="L35" i="37"/>
  <c r="L27" i="37" s="1"/>
  <c r="L19" i="37" s="1"/>
  <c r="L11" i="37" s="1"/>
  <c r="R38" i="37"/>
  <c r="R30" i="37" s="1"/>
  <c r="R22" i="37" s="1"/>
  <c r="R14" i="37" s="1"/>
  <c r="N38" i="37"/>
  <c r="N30" i="37" s="1"/>
  <c r="N22" i="37" s="1"/>
  <c r="N14" i="37" s="1"/>
  <c r="J38" i="37"/>
  <c r="J30" i="37" s="1"/>
  <c r="J22" i="37" s="1"/>
  <c r="J14" i="37" s="1"/>
  <c r="F38" i="37"/>
  <c r="F30" i="37" s="1"/>
  <c r="F22" i="37" s="1"/>
  <c r="F14" i="37" s="1"/>
  <c r="B38" i="37"/>
  <c r="B30" i="37" s="1"/>
  <c r="B22" i="37" s="1"/>
  <c r="B14" i="37" s="1"/>
  <c r="R37" i="37"/>
  <c r="R29" i="37" s="1"/>
  <c r="R21" i="37" s="1"/>
  <c r="R13" i="37" s="1"/>
  <c r="N37" i="37"/>
  <c r="N29" i="37" s="1"/>
  <c r="N21" i="37" s="1"/>
  <c r="N13" i="37" s="1"/>
  <c r="J37" i="37"/>
  <c r="J29" i="37" s="1"/>
  <c r="J21" i="37" s="1"/>
  <c r="J13" i="37" s="1"/>
  <c r="F37" i="37"/>
  <c r="F29" i="37" s="1"/>
  <c r="F21" i="37" s="1"/>
  <c r="F13" i="37" s="1"/>
  <c r="B37" i="37"/>
  <c r="B29" i="37" s="1"/>
  <c r="B21" i="37" s="1"/>
  <c r="B13" i="37" s="1"/>
  <c r="R36" i="37"/>
  <c r="R28" i="37" s="1"/>
  <c r="R20" i="37" s="1"/>
  <c r="R12" i="37" s="1"/>
  <c r="N36" i="37"/>
  <c r="N28" i="37" s="1"/>
  <c r="N20" i="37" s="1"/>
  <c r="N12" i="37" s="1"/>
  <c r="J36" i="37"/>
  <c r="J28" i="37" s="1"/>
  <c r="J20" i="37" s="1"/>
  <c r="J12" i="37" s="1"/>
  <c r="F36" i="37"/>
  <c r="F28" i="37" s="1"/>
  <c r="F20" i="37" s="1"/>
  <c r="F12" i="37" s="1"/>
  <c r="B36" i="37"/>
  <c r="B28" i="37" s="1"/>
  <c r="B20" i="37" s="1"/>
  <c r="B12" i="37" s="1"/>
  <c r="R35" i="37"/>
  <c r="R27" i="37" s="1"/>
  <c r="R19" i="37" s="1"/>
  <c r="R11" i="37" s="1"/>
  <c r="N35" i="37"/>
  <c r="N27" i="37" s="1"/>
  <c r="N19" i="37" s="1"/>
  <c r="N11" i="37" s="1"/>
  <c r="J35" i="37"/>
  <c r="J27" i="37" s="1"/>
  <c r="J19" i="37" s="1"/>
  <c r="J11" i="37" s="1"/>
  <c r="F35" i="37"/>
  <c r="F27" i="37" s="1"/>
  <c r="F19" i="37" s="1"/>
  <c r="F11" i="37" s="1"/>
  <c r="B35" i="37"/>
  <c r="B27" i="37" s="1"/>
  <c r="B19" i="37" s="1"/>
  <c r="B11" i="37" s="1"/>
  <c r="P38" i="37"/>
  <c r="P30" i="37" s="1"/>
  <c r="P22" i="37" s="1"/>
  <c r="P14" i="37" s="1"/>
  <c r="T37" i="37"/>
  <c r="T29" i="37" s="1"/>
  <c r="T21" i="37" s="1"/>
  <c r="T13" i="37" s="1"/>
  <c r="D37" i="37"/>
  <c r="D29" i="37" s="1"/>
  <c r="D21" i="37" s="1"/>
  <c r="D13" i="37" s="1"/>
  <c r="L36" i="37"/>
  <c r="L28" i="37" s="1"/>
  <c r="L20" i="37" s="1"/>
  <c r="L12" i="37" s="1"/>
  <c r="P35" i="37"/>
  <c r="P27" i="37" s="1"/>
  <c r="P19" i="37" s="1"/>
  <c r="P11" i="37" s="1"/>
  <c r="H35" i="37"/>
  <c r="H27" i="37" s="1"/>
  <c r="H19" i="37" s="1"/>
  <c r="H11" i="37" s="1"/>
  <c r="T30" i="37"/>
  <c r="T22" i="37" s="1"/>
  <c r="T14" i="37" s="1"/>
  <c r="C3" i="36"/>
  <c r="B3" i="36" s="1"/>
  <c r="C11" i="36"/>
  <c r="C19" i="36"/>
  <c r="S3" i="36"/>
  <c r="R3" i="36" s="1"/>
  <c r="S11" i="36"/>
  <c r="S19" i="36"/>
  <c r="O4" i="36"/>
  <c r="N4" i="36" s="1"/>
  <c r="O12" i="36"/>
  <c r="O20" i="36"/>
  <c r="K5" i="36"/>
  <c r="J5" i="36" s="1"/>
  <c r="K21" i="36"/>
  <c r="K13" i="36"/>
  <c r="G6" i="36"/>
  <c r="F6" i="36" s="1"/>
  <c r="G22" i="36"/>
  <c r="G14" i="36"/>
  <c r="E3" i="36"/>
  <c r="D3" i="36" s="1"/>
  <c r="E19" i="36"/>
  <c r="E11" i="36"/>
  <c r="U3" i="36"/>
  <c r="T3" i="36" s="1"/>
  <c r="U19" i="36"/>
  <c r="U11" i="36"/>
  <c r="Q4" i="36"/>
  <c r="P4" i="36" s="1"/>
  <c r="Q20" i="36"/>
  <c r="Q12" i="36"/>
  <c r="M5" i="36"/>
  <c r="L5" i="36" s="1"/>
  <c r="M21" i="36"/>
  <c r="M13" i="36"/>
  <c r="I6" i="36"/>
  <c r="H6" i="36" s="1"/>
  <c r="I22" i="36"/>
  <c r="I14" i="36"/>
  <c r="G3" i="36"/>
  <c r="F3" i="36" s="1"/>
  <c r="G19" i="36"/>
  <c r="G11" i="36"/>
  <c r="C4" i="36"/>
  <c r="B4" i="36" s="1"/>
  <c r="C12" i="36"/>
  <c r="C20" i="36"/>
  <c r="S4" i="36"/>
  <c r="R4" i="36" s="1"/>
  <c r="S12" i="36"/>
  <c r="S20" i="36"/>
  <c r="O21" i="36"/>
  <c r="O13" i="36"/>
  <c r="O5" i="36"/>
  <c r="N5" i="36" s="1"/>
  <c r="K6" i="36"/>
  <c r="J6" i="36" s="1"/>
  <c r="K22" i="36"/>
  <c r="K14" i="36"/>
  <c r="I3" i="36"/>
  <c r="H3" i="36" s="1"/>
  <c r="I11" i="36"/>
  <c r="I19" i="36"/>
  <c r="E12" i="36"/>
  <c r="E4" i="36"/>
  <c r="D4" i="36" s="1"/>
  <c r="E20" i="36"/>
  <c r="U4" i="36"/>
  <c r="T4" i="36" s="1"/>
  <c r="U20" i="36"/>
  <c r="U12" i="36"/>
  <c r="Q21" i="36"/>
  <c r="Q5" i="36"/>
  <c r="P5" i="36" s="1"/>
  <c r="Q13" i="36"/>
  <c r="M22" i="36"/>
  <c r="M14" i="36"/>
  <c r="M6" i="36"/>
  <c r="L6" i="36" s="1"/>
  <c r="K3" i="36"/>
  <c r="J3" i="36" s="1"/>
  <c r="K19" i="36"/>
  <c r="K11" i="36"/>
  <c r="G20" i="36"/>
  <c r="G12" i="36"/>
  <c r="G4" i="36"/>
  <c r="F4" i="36" s="1"/>
  <c r="C5" i="36"/>
  <c r="B5" i="36" s="1"/>
  <c r="C21" i="36"/>
  <c r="C13" i="36"/>
  <c r="S21" i="36"/>
  <c r="S13" i="36"/>
  <c r="S5" i="36"/>
  <c r="R5" i="36" s="1"/>
  <c r="O22" i="36"/>
  <c r="O14" i="36"/>
  <c r="O6" i="36"/>
  <c r="N6" i="36" s="1"/>
  <c r="M3" i="36"/>
  <c r="L3" i="36" s="1"/>
  <c r="M19" i="36"/>
  <c r="M11" i="36"/>
  <c r="I20" i="36"/>
  <c r="I4" i="36"/>
  <c r="H4" i="36" s="1"/>
  <c r="I12" i="36"/>
  <c r="E13" i="36"/>
  <c r="E21" i="36"/>
  <c r="E5" i="36"/>
  <c r="D5" i="36" s="1"/>
  <c r="U21" i="36"/>
  <c r="U13" i="36"/>
  <c r="U5" i="36"/>
  <c r="T5" i="36" s="1"/>
  <c r="Q22" i="36"/>
  <c r="Q14" i="36"/>
  <c r="Q6" i="36"/>
  <c r="P6" i="36" s="1"/>
  <c r="O11" i="36"/>
  <c r="O3" i="36"/>
  <c r="N3" i="36" s="1"/>
  <c r="O19" i="36"/>
  <c r="K4" i="36"/>
  <c r="J4" i="36" s="1"/>
  <c r="K20" i="36"/>
  <c r="K12" i="36"/>
  <c r="G21" i="36"/>
  <c r="G13" i="36"/>
  <c r="G5" i="36"/>
  <c r="F5" i="36" s="1"/>
  <c r="C22" i="36"/>
  <c r="C14" i="36"/>
  <c r="C6" i="36"/>
  <c r="B6" i="36" s="1"/>
  <c r="S22" i="36"/>
  <c r="S14" i="36"/>
  <c r="S6" i="36"/>
  <c r="R6" i="36" s="1"/>
  <c r="Q19" i="36"/>
  <c r="Q11" i="36"/>
  <c r="Q3" i="36"/>
  <c r="P3" i="36" s="1"/>
  <c r="M20" i="36"/>
  <c r="M12" i="36"/>
  <c r="M4" i="36"/>
  <c r="L4" i="36" s="1"/>
  <c r="I5" i="36"/>
  <c r="H5" i="36" s="1"/>
  <c r="I21" i="36"/>
  <c r="I13" i="36"/>
  <c r="E22" i="36"/>
  <c r="E14" i="36"/>
  <c r="E6" i="36"/>
  <c r="D6" i="36" s="1"/>
  <c r="U6" i="36"/>
  <c r="T6" i="36" s="1"/>
  <c r="U22" i="36"/>
  <c r="U14" i="36"/>
  <c r="T38" i="35"/>
  <c r="T30" i="35" s="1"/>
  <c r="T22" i="35" s="1"/>
  <c r="T14" i="35" s="1"/>
  <c r="H38" i="35"/>
  <c r="H30" i="35" s="1"/>
  <c r="H22" i="35" s="1"/>
  <c r="H14" i="35" s="1"/>
  <c r="T37" i="35"/>
  <c r="T29" i="35" s="1"/>
  <c r="T21" i="35" s="1"/>
  <c r="T13" i="35" s="1"/>
  <c r="H37" i="35"/>
  <c r="H29" i="35" s="1"/>
  <c r="H21" i="35" s="1"/>
  <c r="H13" i="35" s="1"/>
  <c r="P36" i="35"/>
  <c r="P28" i="35" s="1"/>
  <c r="P20" i="35" s="1"/>
  <c r="P12" i="35" s="1"/>
  <c r="L36" i="35"/>
  <c r="L28" i="35" s="1"/>
  <c r="L20" i="35" s="1"/>
  <c r="L12" i="35" s="1"/>
  <c r="T35" i="35"/>
  <c r="T27" i="35" s="1"/>
  <c r="T19" i="35" s="1"/>
  <c r="T11" i="35" s="1"/>
  <c r="H35" i="35"/>
  <c r="H27" i="35" s="1"/>
  <c r="H19" i="35" s="1"/>
  <c r="H11" i="35" s="1"/>
  <c r="L38" i="35"/>
  <c r="L30" i="35" s="1"/>
  <c r="L22" i="35" s="1"/>
  <c r="L14" i="35" s="1"/>
  <c r="P37" i="35"/>
  <c r="P29" i="35" s="1"/>
  <c r="P21" i="35" s="1"/>
  <c r="P13" i="35" s="1"/>
  <c r="D37" i="35"/>
  <c r="D29" i="35" s="1"/>
  <c r="D21" i="35" s="1"/>
  <c r="D13" i="35" s="1"/>
  <c r="H36" i="35"/>
  <c r="H28" i="35" s="1"/>
  <c r="H20" i="35" s="1"/>
  <c r="H12" i="35" s="1"/>
  <c r="P35" i="35"/>
  <c r="P27" i="35" s="1"/>
  <c r="P19" i="35" s="1"/>
  <c r="P11" i="35" s="1"/>
  <c r="D35" i="35"/>
  <c r="D27" i="35" s="1"/>
  <c r="D19" i="35" s="1"/>
  <c r="D11" i="35" s="1"/>
  <c r="R38" i="35"/>
  <c r="R30" i="35" s="1"/>
  <c r="R22" i="35" s="1"/>
  <c r="R14" i="35" s="1"/>
  <c r="N38" i="35"/>
  <c r="N30" i="35" s="1"/>
  <c r="N22" i="35" s="1"/>
  <c r="N14" i="35" s="1"/>
  <c r="J38" i="35"/>
  <c r="J30" i="35" s="1"/>
  <c r="J22" i="35" s="1"/>
  <c r="J14" i="35" s="1"/>
  <c r="F38" i="35"/>
  <c r="F30" i="35" s="1"/>
  <c r="F22" i="35" s="1"/>
  <c r="F14" i="35" s="1"/>
  <c r="B38" i="35"/>
  <c r="B30" i="35" s="1"/>
  <c r="B22" i="35" s="1"/>
  <c r="B14" i="35" s="1"/>
  <c r="R37" i="35"/>
  <c r="R29" i="35" s="1"/>
  <c r="R21" i="35" s="1"/>
  <c r="R13" i="35" s="1"/>
  <c r="N37" i="35"/>
  <c r="N29" i="35" s="1"/>
  <c r="N21" i="35" s="1"/>
  <c r="N13" i="35" s="1"/>
  <c r="J37" i="35"/>
  <c r="J29" i="35" s="1"/>
  <c r="J21" i="35" s="1"/>
  <c r="J13" i="35" s="1"/>
  <c r="F37" i="35"/>
  <c r="F29" i="35" s="1"/>
  <c r="F21" i="35" s="1"/>
  <c r="F13" i="35" s="1"/>
  <c r="B37" i="35"/>
  <c r="B29" i="35" s="1"/>
  <c r="B21" i="35" s="1"/>
  <c r="B13" i="35" s="1"/>
  <c r="R36" i="35"/>
  <c r="R28" i="35" s="1"/>
  <c r="R20" i="35" s="1"/>
  <c r="R12" i="35" s="1"/>
  <c r="N36" i="35"/>
  <c r="N28" i="35" s="1"/>
  <c r="N20" i="35" s="1"/>
  <c r="N12" i="35" s="1"/>
  <c r="J36" i="35"/>
  <c r="J28" i="35" s="1"/>
  <c r="J20" i="35" s="1"/>
  <c r="J12" i="35" s="1"/>
  <c r="F36" i="35"/>
  <c r="F28" i="35" s="1"/>
  <c r="F20" i="35" s="1"/>
  <c r="F12" i="35" s="1"/>
  <c r="B36" i="35"/>
  <c r="B28" i="35" s="1"/>
  <c r="B20" i="35" s="1"/>
  <c r="B12" i="35" s="1"/>
  <c r="R35" i="35"/>
  <c r="R27" i="35" s="1"/>
  <c r="R19" i="35" s="1"/>
  <c r="R11" i="35" s="1"/>
  <c r="N35" i="35"/>
  <c r="N27" i="35" s="1"/>
  <c r="N19" i="35" s="1"/>
  <c r="N11" i="35" s="1"/>
  <c r="J35" i="35"/>
  <c r="J27" i="35" s="1"/>
  <c r="J19" i="35" s="1"/>
  <c r="J11" i="35" s="1"/>
  <c r="F35" i="35"/>
  <c r="F27" i="35" s="1"/>
  <c r="F19" i="35" s="1"/>
  <c r="F11" i="35" s="1"/>
  <c r="B35" i="35"/>
  <c r="B27" i="35" s="1"/>
  <c r="B19" i="35" s="1"/>
  <c r="B11" i="35" s="1"/>
  <c r="P38" i="35"/>
  <c r="P30" i="35" s="1"/>
  <c r="P22" i="35" s="1"/>
  <c r="P14" i="35" s="1"/>
  <c r="D38" i="35"/>
  <c r="D30" i="35" s="1"/>
  <c r="D22" i="35" s="1"/>
  <c r="D14" i="35" s="1"/>
  <c r="L37" i="35"/>
  <c r="L29" i="35" s="1"/>
  <c r="L21" i="35" s="1"/>
  <c r="L13" i="35" s="1"/>
  <c r="T36" i="35"/>
  <c r="T28" i="35" s="1"/>
  <c r="T20" i="35" s="1"/>
  <c r="T12" i="35" s="1"/>
  <c r="D36" i="35"/>
  <c r="D28" i="35" s="1"/>
  <c r="D20" i="35" s="1"/>
  <c r="D12" i="35" s="1"/>
  <c r="L35" i="35"/>
  <c r="L27" i="35" s="1"/>
  <c r="L19" i="35" s="1"/>
  <c r="L11" i="35" s="1"/>
  <c r="T38" i="33"/>
  <c r="T30" i="33" s="1"/>
  <c r="T22" i="33" s="1"/>
  <c r="T14" i="33" s="1"/>
  <c r="P38" i="33"/>
  <c r="P30" i="33" s="1"/>
  <c r="P22" i="33" s="1"/>
  <c r="P14" i="33" s="1"/>
  <c r="L38" i="33"/>
  <c r="L30" i="33" s="1"/>
  <c r="L22" i="33" s="1"/>
  <c r="L14" i="33" s="1"/>
  <c r="H38" i="33"/>
  <c r="H30" i="33" s="1"/>
  <c r="H22" i="33" s="1"/>
  <c r="H14" i="33" s="1"/>
  <c r="R38" i="33"/>
  <c r="R30" i="33" s="1"/>
  <c r="R22" i="33" s="1"/>
  <c r="R14" i="33" s="1"/>
  <c r="N38" i="33"/>
  <c r="N30" i="33" s="1"/>
  <c r="N22" i="33" s="1"/>
  <c r="N14" i="33" s="1"/>
  <c r="J38" i="33"/>
  <c r="J30" i="33" s="1"/>
  <c r="J22" i="33" s="1"/>
  <c r="J14" i="33" s="1"/>
  <c r="F38" i="33"/>
  <c r="F30" i="33" s="1"/>
  <c r="F22" i="33" s="1"/>
  <c r="F14" i="33" s="1"/>
  <c r="B38" i="33"/>
  <c r="B30" i="33" s="1"/>
  <c r="B22" i="33" s="1"/>
  <c r="B14" i="33" s="1"/>
  <c r="R37" i="33"/>
  <c r="R29" i="33" s="1"/>
  <c r="R21" i="33" s="1"/>
  <c r="R13" i="33" s="1"/>
  <c r="N37" i="33"/>
  <c r="N29" i="33" s="1"/>
  <c r="N21" i="33" s="1"/>
  <c r="N13" i="33" s="1"/>
  <c r="J37" i="33"/>
  <c r="J29" i="33" s="1"/>
  <c r="J21" i="33" s="1"/>
  <c r="J13" i="33" s="1"/>
  <c r="F37" i="33"/>
  <c r="F29" i="33" s="1"/>
  <c r="F21" i="33" s="1"/>
  <c r="F13" i="33" s="1"/>
  <c r="B37" i="33"/>
  <c r="B29" i="33" s="1"/>
  <c r="B21" i="33" s="1"/>
  <c r="B13" i="33" s="1"/>
  <c r="R36" i="33"/>
  <c r="R28" i="33" s="1"/>
  <c r="R20" i="33" s="1"/>
  <c r="R12" i="33" s="1"/>
  <c r="N36" i="33"/>
  <c r="N28" i="33" s="1"/>
  <c r="N20" i="33" s="1"/>
  <c r="N12" i="33" s="1"/>
  <c r="J36" i="33"/>
  <c r="J28" i="33" s="1"/>
  <c r="J20" i="33" s="1"/>
  <c r="J12" i="33" s="1"/>
  <c r="F36" i="33"/>
  <c r="F28" i="33" s="1"/>
  <c r="F20" i="33" s="1"/>
  <c r="F12" i="33" s="1"/>
  <c r="B36" i="33"/>
  <c r="B28" i="33" s="1"/>
  <c r="B20" i="33" s="1"/>
  <c r="B12" i="33" s="1"/>
  <c r="R35" i="33"/>
  <c r="R27" i="33" s="1"/>
  <c r="R19" i="33" s="1"/>
  <c r="R11" i="33" s="1"/>
  <c r="N35" i="33"/>
  <c r="N27" i="33" s="1"/>
  <c r="N19" i="33" s="1"/>
  <c r="N11" i="33" s="1"/>
  <c r="J35" i="33"/>
  <c r="J27" i="33" s="1"/>
  <c r="J19" i="33" s="1"/>
  <c r="J11" i="33" s="1"/>
  <c r="F35" i="33"/>
  <c r="F27" i="33" s="1"/>
  <c r="F19" i="33" s="1"/>
  <c r="F11" i="33" s="1"/>
  <c r="B35" i="33"/>
  <c r="B27" i="33" s="1"/>
  <c r="B19" i="33" s="1"/>
  <c r="B11" i="33" s="1"/>
  <c r="D38" i="33"/>
  <c r="D30" i="33" s="1"/>
  <c r="D22" i="33" s="1"/>
  <c r="D14" i="33" s="1"/>
  <c r="H37" i="33"/>
  <c r="H29" i="33" s="1"/>
  <c r="H21" i="33" s="1"/>
  <c r="H13" i="33" s="1"/>
  <c r="L36" i="33"/>
  <c r="L28" i="33" s="1"/>
  <c r="L20" i="33" s="1"/>
  <c r="L12" i="33" s="1"/>
  <c r="T37" i="33"/>
  <c r="T29" i="33" s="1"/>
  <c r="T21" i="33" s="1"/>
  <c r="T13" i="33" s="1"/>
  <c r="D37" i="33"/>
  <c r="D29" i="33" s="1"/>
  <c r="H36" i="33"/>
  <c r="H28" i="33" s="1"/>
  <c r="H20" i="33" s="1"/>
  <c r="H12" i="33" s="1"/>
  <c r="P35" i="33"/>
  <c r="P27" i="33" s="1"/>
  <c r="P19" i="33" s="1"/>
  <c r="P11" i="33" s="1"/>
  <c r="H35" i="33"/>
  <c r="H27" i="33" s="1"/>
  <c r="H19" i="33" s="1"/>
  <c r="H11" i="33" s="1"/>
  <c r="P37" i="33"/>
  <c r="P29" i="33" s="1"/>
  <c r="P21" i="33" s="1"/>
  <c r="P13" i="33" s="1"/>
  <c r="T36" i="33"/>
  <c r="T28" i="33" s="1"/>
  <c r="T20" i="33" s="1"/>
  <c r="T12" i="33" s="1"/>
  <c r="D36" i="33"/>
  <c r="D28" i="33" s="1"/>
  <c r="D20" i="33" s="1"/>
  <c r="D12" i="33" s="1"/>
  <c r="L37" i="33"/>
  <c r="L29" i="33" s="1"/>
  <c r="L21" i="33" s="1"/>
  <c r="L13" i="33" s="1"/>
  <c r="P36" i="33"/>
  <c r="P28" i="33" s="1"/>
  <c r="P20" i="33" s="1"/>
  <c r="P12" i="33" s="1"/>
  <c r="T35" i="33"/>
  <c r="T27" i="33" s="1"/>
  <c r="T19" i="33" s="1"/>
  <c r="T11" i="33" s="1"/>
  <c r="L35" i="33"/>
  <c r="L27" i="33" s="1"/>
  <c r="L19" i="33" s="1"/>
  <c r="L11" i="33" s="1"/>
  <c r="D35" i="33"/>
  <c r="D27" i="33" s="1"/>
  <c r="D19" i="33" s="1"/>
  <c r="D11" i="33" s="1"/>
  <c r="C2" i="32"/>
  <c r="C2" i="22"/>
  <c r="B117" i="1"/>
  <c r="B119" i="1"/>
  <c r="B121" i="1"/>
  <c r="B123" i="1"/>
  <c r="B125" i="1"/>
  <c r="B127" i="1"/>
  <c r="B129" i="1"/>
  <c r="B131" i="1"/>
  <c r="B133" i="1"/>
  <c r="B135" i="1"/>
  <c r="B137" i="1"/>
  <c r="B139" i="1"/>
  <c r="B141" i="1"/>
  <c r="B143" i="1"/>
  <c r="B145" i="1"/>
  <c r="B147" i="1"/>
  <c r="B113" i="1"/>
  <c r="B115" i="1"/>
  <c r="U30" i="40" l="1"/>
  <c r="Q30" i="40"/>
  <c r="M30" i="40"/>
  <c r="I30" i="40"/>
  <c r="E30" i="40"/>
  <c r="U29" i="40"/>
  <c r="Q29" i="40"/>
  <c r="M29" i="40"/>
  <c r="I29" i="40"/>
  <c r="E29" i="40"/>
  <c r="U28" i="40"/>
  <c r="Q28" i="40"/>
  <c r="M28" i="40"/>
  <c r="I28" i="40"/>
  <c r="E28" i="40"/>
  <c r="U27" i="40"/>
  <c r="Q27" i="40"/>
  <c r="M27" i="40"/>
  <c r="I27" i="40"/>
  <c r="E27" i="40"/>
  <c r="S30" i="40"/>
  <c r="O30" i="40"/>
  <c r="K30" i="40"/>
  <c r="G30" i="40"/>
  <c r="C30" i="40"/>
  <c r="S29" i="40"/>
  <c r="O29" i="40"/>
  <c r="K29" i="40"/>
  <c r="G29" i="40"/>
  <c r="C29" i="40"/>
  <c r="S28" i="40"/>
  <c r="O28" i="40"/>
  <c r="K28" i="40"/>
  <c r="G28" i="40"/>
  <c r="C28" i="40"/>
  <c r="S27" i="40"/>
  <c r="O27" i="40"/>
  <c r="K27" i="40"/>
  <c r="G27" i="40"/>
  <c r="C27" i="40"/>
  <c r="U38" i="37"/>
  <c r="U30" i="37" s="1"/>
  <c r="Q38" i="37"/>
  <c r="Q30" i="37" s="1"/>
  <c r="M38" i="37"/>
  <c r="M30" i="37" s="1"/>
  <c r="I38" i="37"/>
  <c r="I30" i="37" s="1"/>
  <c r="E38" i="37"/>
  <c r="E30" i="37" s="1"/>
  <c r="U37" i="37"/>
  <c r="U29" i="37" s="1"/>
  <c r="Q37" i="37"/>
  <c r="Q29" i="37" s="1"/>
  <c r="M37" i="37"/>
  <c r="M29" i="37" s="1"/>
  <c r="I37" i="37"/>
  <c r="I29" i="37" s="1"/>
  <c r="E37" i="37"/>
  <c r="E29" i="37" s="1"/>
  <c r="U36" i="37"/>
  <c r="U28" i="37" s="1"/>
  <c r="Q36" i="37"/>
  <c r="Q28" i="37" s="1"/>
  <c r="M36" i="37"/>
  <c r="M28" i="37" s="1"/>
  <c r="I36" i="37"/>
  <c r="I28" i="37" s="1"/>
  <c r="E36" i="37"/>
  <c r="E28" i="37" s="1"/>
  <c r="U35" i="37"/>
  <c r="U27" i="37" s="1"/>
  <c r="Q35" i="37"/>
  <c r="Q27" i="37" s="1"/>
  <c r="M35" i="37"/>
  <c r="M27" i="37" s="1"/>
  <c r="I35" i="37"/>
  <c r="I27" i="37" s="1"/>
  <c r="E35" i="37"/>
  <c r="E27" i="37" s="1"/>
  <c r="S38" i="37"/>
  <c r="S30" i="37" s="1"/>
  <c r="O38" i="37"/>
  <c r="O30" i="37" s="1"/>
  <c r="K38" i="37"/>
  <c r="K30" i="37" s="1"/>
  <c r="G38" i="37"/>
  <c r="G30" i="37" s="1"/>
  <c r="C38" i="37"/>
  <c r="C30" i="37" s="1"/>
  <c r="S37" i="37"/>
  <c r="S29" i="37" s="1"/>
  <c r="O37" i="37"/>
  <c r="O29" i="37" s="1"/>
  <c r="K37" i="37"/>
  <c r="K29" i="37" s="1"/>
  <c r="G37" i="37"/>
  <c r="G29" i="37" s="1"/>
  <c r="C37" i="37"/>
  <c r="C29" i="37" s="1"/>
  <c r="S36" i="37"/>
  <c r="S28" i="37" s="1"/>
  <c r="O36" i="37"/>
  <c r="O28" i="37" s="1"/>
  <c r="K36" i="37"/>
  <c r="K28" i="37" s="1"/>
  <c r="G36" i="37"/>
  <c r="G28" i="37" s="1"/>
  <c r="C36" i="37"/>
  <c r="C28" i="37" s="1"/>
  <c r="S35" i="37"/>
  <c r="S27" i="37" s="1"/>
  <c r="O35" i="37"/>
  <c r="O27" i="37" s="1"/>
  <c r="K35" i="37"/>
  <c r="K27" i="37" s="1"/>
  <c r="G35" i="37"/>
  <c r="G27" i="37" s="1"/>
  <c r="C35" i="37"/>
  <c r="C27" i="37" s="1"/>
  <c r="U38" i="35"/>
  <c r="Q38" i="35"/>
  <c r="M38" i="35"/>
  <c r="I38" i="35"/>
  <c r="E38" i="35"/>
  <c r="U37" i="35"/>
  <c r="Q37" i="35"/>
  <c r="M37" i="35"/>
  <c r="M29" i="35" s="1"/>
  <c r="I37" i="35"/>
  <c r="I29" i="35" s="1"/>
  <c r="E37" i="35"/>
  <c r="E29" i="35" s="1"/>
  <c r="U36" i="35"/>
  <c r="U28" i="35" s="1"/>
  <c r="Q36" i="35"/>
  <c r="Q28" i="35" s="1"/>
  <c r="M36" i="35"/>
  <c r="M28" i="35" s="1"/>
  <c r="I36" i="35"/>
  <c r="I28" i="35" s="1"/>
  <c r="E36" i="35"/>
  <c r="E28" i="35" s="1"/>
  <c r="U35" i="35"/>
  <c r="U27" i="35" s="1"/>
  <c r="Q35" i="35"/>
  <c r="Q27" i="35" s="1"/>
  <c r="M35" i="35"/>
  <c r="M27" i="35" s="1"/>
  <c r="I35" i="35"/>
  <c r="I27" i="35" s="1"/>
  <c r="E35" i="35"/>
  <c r="E27" i="35" s="1"/>
  <c r="S38" i="35"/>
  <c r="S30" i="35" s="1"/>
  <c r="O38" i="35"/>
  <c r="O30" i="35" s="1"/>
  <c r="K38" i="35"/>
  <c r="K30" i="35" s="1"/>
  <c r="G38" i="35"/>
  <c r="G30" i="35" s="1"/>
  <c r="C38" i="35"/>
  <c r="C30" i="35" s="1"/>
  <c r="S37" i="35"/>
  <c r="S29" i="35" s="1"/>
  <c r="O37" i="35"/>
  <c r="O29" i="35" s="1"/>
  <c r="K37" i="35"/>
  <c r="K29" i="35" s="1"/>
  <c r="G37" i="35"/>
  <c r="G29" i="35" s="1"/>
  <c r="C37" i="35"/>
  <c r="C29" i="35" s="1"/>
  <c r="S36" i="35"/>
  <c r="S28" i="35" s="1"/>
  <c r="O36" i="35"/>
  <c r="O28" i="35" s="1"/>
  <c r="K36" i="35"/>
  <c r="K28" i="35" s="1"/>
  <c r="G36" i="35"/>
  <c r="G28" i="35" s="1"/>
  <c r="C36" i="35"/>
  <c r="C28" i="35" s="1"/>
  <c r="S35" i="35"/>
  <c r="S27" i="35" s="1"/>
  <c r="O35" i="35"/>
  <c r="O27" i="35" s="1"/>
  <c r="K35" i="35"/>
  <c r="K27" i="35" s="1"/>
  <c r="G35" i="35"/>
  <c r="G27" i="35" s="1"/>
  <c r="C35" i="35"/>
  <c r="C27" i="35" s="1"/>
  <c r="U30" i="35"/>
  <c r="Q30" i="35"/>
  <c r="M30" i="35"/>
  <c r="I30" i="35"/>
  <c r="E30" i="35"/>
  <c r="U29" i="35"/>
  <c r="Q29" i="35"/>
  <c r="D21" i="33"/>
  <c r="D13" i="33" s="1"/>
  <c r="U38" i="33"/>
  <c r="U30" i="33" s="1"/>
  <c r="Q38" i="33"/>
  <c r="Q30" i="33" s="1"/>
  <c r="M38" i="33"/>
  <c r="M30" i="33" s="1"/>
  <c r="I38" i="33"/>
  <c r="I30" i="33" s="1"/>
  <c r="E38" i="33"/>
  <c r="E30" i="33" s="1"/>
  <c r="U37" i="33"/>
  <c r="U29" i="33" s="1"/>
  <c r="Q37" i="33"/>
  <c r="Q29" i="33" s="1"/>
  <c r="M37" i="33"/>
  <c r="M29" i="33" s="1"/>
  <c r="I37" i="33"/>
  <c r="I29" i="33" s="1"/>
  <c r="E37" i="33"/>
  <c r="E29" i="33" s="1"/>
  <c r="U36" i="33"/>
  <c r="U28" i="33" s="1"/>
  <c r="Q36" i="33"/>
  <c r="Q28" i="33" s="1"/>
  <c r="M36" i="33"/>
  <c r="M28" i="33" s="1"/>
  <c r="I36" i="33"/>
  <c r="I28" i="33" s="1"/>
  <c r="E36" i="33"/>
  <c r="E28" i="33" s="1"/>
  <c r="U35" i="33"/>
  <c r="U27" i="33" s="1"/>
  <c r="Q35" i="33"/>
  <c r="Q27" i="33" s="1"/>
  <c r="M35" i="33"/>
  <c r="M27" i="33" s="1"/>
  <c r="I35" i="33"/>
  <c r="I27" i="33" s="1"/>
  <c r="E35" i="33"/>
  <c r="E27" i="33" s="1"/>
  <c r="S38" i="33"/>
  <c r="S30" i="33" s="1"/>
  <c r="O38" i="33"/>
  <c r="O30" i="33" s="1"/>
  <c r="K38" i="33"/>
  <c r="K30" i="33" s="1"/>
  <c r="G38" i="33"/>
  <c r="G30" i="33" s="1"/>
  <c r="C38" i="33"/>
  <c r="C30" i="33" s="1"/>
  <c r="S37" i="33"/>
  <c r="S29" i="33" s="1"/>
  <c r="O37" i="33"/>
  <c r="O29" i="33" s="1"/>
  <c r="K37" i="33"/>
  <c r="K29" i="33" s="1"/>
  <c r="G37" i="33"/>
  <c r="G29" i="33" s="1"/>
  <c r="C37" i="33"/>
  <c r="C29" i="33" s="1"/>
  <c r="S36" i="33"/>
  <c r="S28" i="33" s="1"/>
  <c r="O36" i="33"/>
  <c r="O28" i="33" s="1"/>
  <c r="K36" i="33"/>
  <c r="K28" i="33" s="1"/>
  <c r="G36" i="33"/>
  <c r="G28" i="33" s="1"/>
  <c r="C36" i="33"/>
  <c r="C28" i="33" s="1"/>
  <c r="S35" i="33"/>
  <c r="S27" i="33" s="1"/>
  <c r="K35" i="33"/>
  <c r="K27" i="33" s="1"/>
  <c r="C35" i="33"/>
  <c r="C27" i="33" s="1"/>
  <c r="O35" i="33"/>
  <c r="O27" i="33" s="1"/>
  <c r="G35" i="33"/>
  <c r="G27" i="33" s="1"/>
  <c r="C114" i="14"/>
  <c r="C112" i="14"/>
  <c r="C110" i="14"/>
  <c r="C108" i="14"/>
  <c r="C106" i="14"/>
  <c r="C104" i="14"/>
  <c r="C102" i="14"/>
  <c r="C100" i="14"/>
  <c r="C98" i="14"/>
  <c r="C96" i="14"/>
  <c r="C94" i="14"/>
  <c r="C92" i="14"/>
  <c r="C90" i="14"/>
  <c r="C88" i="14"/>
  <c r="C86" i="14"/>
  <c r="C84" i="14"/>
  <c r="C82" i="14"/>
  <c r="B73" i="14"/>
  <c r="C72" i="14"/>
  <c r="B71" i="14"/>
  <c r="C70" i="14"/>
  <c r="B69" i="14"/>
  <c r="C68" i="14"/>
  <c r="B67" i="14"/>
  <c r="C66" i="14"/>
  <c r="B65" i="14"/>
  <c r="C64" i="14"/>
  <c r="B63" i="14"/>
  <c r="C62" i="14"/>
  <c r="B61" i="14"/>
  <c r="C60" i="14"/>
  <c r="B59" i="14"/>
  <c r="C58" i="14"/>
  <c r="B57" i="14"/>
  <c r="C56" i="14"/>
  <c r="B55" i="14"/>
  <c r="C54" i="14"/>
  <c r="B53" i="14"/>
  <c r="C52" i="14"/>
  <c r="B51" i="14"/>
  <c r="C50" i="14"/>
  <c r="B49" i="14"/>
  <c r="C48" i="14"/>
  <c r="B47" i="14"/>
  <c r="C46" i="14"/>
  <c r="B45" i="14"/>
  <c r="C44" i="14"/>
  <c r="B43" i="14"/>
  <c r="C42" i="14"/>
  <c r="B41" i="14"/>
  <c r="C40" i="14"/>
  <c r="B39" i="14"/>
  <c r="C38" i="14"/>
  <c r="B37" i="14"/>
  <c r="C36" i="14"/>
  <c r="B35" i="14"/>
  <c r="C34" i="14"/>
  <c r="B33" i="14"/>
  <c r="C32" i="14"/>
  <c r="B31" i="14"/>
  <c r="C30" i="14"/>
  <c r="B29" i="14"/>
  <c r="C28" i="14"/>
  <c r="B27" i="14"/>
  <c r="C26" i="14"/>
  <c r="B25" i="14"/>
  <c r="C24" i="14"/>
  <c r="B23" i="14"/>
  <c r="C22" i="14"/>
  <c r="B21" i="14"/>
  <c r="C20" i="14"/>
  <c r="B19" i="14"/>
  <c r="C18" i="14"/>
  <c r="B17" i="14"/>
  <c r="C16" i="14"/>
  <c r="B15" i="14"/>
  <c r="C14" i="14"/>
  <c r="B13" i="14"/>
  <c r="C12" i="14"/>
  <c r="B11" i="14"/>
  <c r="B9" i="14"/>
  <c r="C8" i="14"/>
  <c r="B7" i="14"/>
  <c r="B5" i="14"/>
  <c r="C4" i="14"/>
  <c r="B3" i="14"/>
  <c r="C2" i="14"/>
  <c r="B111" i="1"/>
  <c r="B109" i="1"/>
  <c r="B107" i="1"/>
  <c r="B105" i="1"/>
  <c r="B103" i="1"/>
  <c r="B101" i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61" i="1"/>
  <c r="B59" i="1"/>
  <c r="B57" i="1"/>
  <c r="B55" i="1"/>
  <c r="B53" i="1"/>
  <c r="B51" i="1"/>
  <c r="B49" i="1"/>
  <c r="B47" i="1"/>
  <c r="C19" i="40" l="1"/>
  <c r="C11" i="40"/>
  <c r="C3" i="40"/>
  <c r="B3" i="40" s="1"/>
  <c r="S19" i="40"/>
  <c r="S11" i="40"/>
  <c r="S3" i="40"/>
  <c r="R3" i="40" s="1"/>
  <c r="O20" i="40"/>
  <c r="O12" i="40"/>
  <c r="O4" i="40"/>
  <c r="N4" i="40" s="1"/>
  <c r="K21" i="40"/>
  <c r="K13" i="40"/>
  <c r="K5" i="40"/>
  <c r="J5" i="40" s="1"/>
  <c r="G22" i="40"/>
  <c r="G14" i="40"/>
  <c r="G6" i="40"/>
  <c r="F6" i="40" s="1"/>
  <c r="E19" i="40"/>
  <c r="E3" i="40"/>
  <c r="D3" i="40" s="1"/>
  <c r="E11" i="40"/>
  <c r="U11" i="40"/>
  <c r="U19" i="40"/>
  <c r="U3" i="40"/>
  <c r="T3" i="40" s="1"/>
  <c r="Q4" i="40"/>
  <c r="P4" i="40" s="1"/>
  <c r="Q20" i="40"/>
  <c r="Q12" i="40"/>
  <c r="M13" i="40"/>
  <c r="M21" i="40"/>
  <c r="M5" i="40"/>
  <c r="L5" i="40" s="1"/>
  <c r="I22" i="40"/>
  <c r="I14" i="40"/>
  <c r="I6" i="40"/>
  <c r="H6" i="40" s="1"/>
  <c r="G19" i="40"/>
  <c r="G11" i="40"/>
  <c r="G3" i="40"/>
  <c r="F3" i="40" s="1"/>
  <c r="C20" i="40"/>
  <c r="C12" i="40"/>
  <c r="C4" i="40"/>
  <c r="B4" i="40" s="1"/>
  <c r="S20" i="40"/>
  <c r="S12" i="40"/>
  <c r="S4" i="40"/>
  <c r="R4" i="40" s="1"/>
  <c r="O21" i="40"/>
  <c r="O13" i="40"/>
  <c r="O5" i="40"/>
  <c r="N5" i="40" s="1"/>
  <c r="K22" i="40"/>
  <c r="K14" i="40"/>
  <c r="K6" i="40"/>
  <c r="J6" i="40" s="1"/>
  <c r="I19" i="40"/>
  <c r="I11" i="40"/>
  <c r="I3" i="40"/>
  <c r="H3" i="40" s="1"/>
  <c r="E20" i="40"/>
  <c r="E12" i="40"/>
  <c r="E4" i="40"/>
  <c r="D4" i="40" s="1"/>
  <c r="U20" i="40"/>
  <c r="U12" i="40"/>
  <c r="U4" i="40"/>
  <c r="T4" i="40" s="1"/>
  <c r="Q21" i="40"/>
  <c r="Q13" i="40"/>
  <c r="Q5" i="40"/>
  <c r="P5" i="40" s="1"/>
  <c r="M22" i="40"/>
  <c r="M14" i="40"/>
  <c r="M6" i="40"/>
  <c r="L6" i="40" s="1"/>
  <c r="K19" i="40"/>
  <c r="K11" i="40"/>
  <c r="K3" i="40"/>
  <c r="J3" i="40" s="1"/>
  <c r="G20" i="40"/>
  <c r="G12" i="40"/>
  <c r="G4" i="40"/>
  <c r="F4" i="40" s="1"/>
  <c r="C21" i="40"/>
  <c r="C13" i="40"/>
  <c r="C5" i="40"/>
  <c r="B5" i="40" s="1"/>
  <c r="S21" i="40"/>
  <c r="S13" i="40"/>
  <c r="S5" i="40"/>
  <c r="R5" i="40" s="1"/>
  <c r="O22" i="40"/>
  <c r="O14" i="40"/>
  <c r="O6" i="40"/>
  <c r="N6" i="40" s="1"/>
  <c r="M19" i="40"/>
  <c r="M11" i="40"/>
  <c r="M3" i="40"/>
  <c r="L3" i="40" s="1"/>
  <c r="I20" i="40"/>
  <c r="I12" i="40"/>
  <c r="I4" i="40"/>
  <c r="H4" i="40" s="1"/>
  <c r="E21" i="40"/>
  <c r="E13" i="40"/>
  <c r="E5" i="40"/>
  <c r="D5" i="40" s="1"/>
  <c r="U21" i="40"/>
  <c r="U13" i="40"/>
  <c r="U5" i="40"/>
  <c r="T5" i="40" s="1"/>
  <c r="Q22" i="40"/>
  <c r="Q14" i="40"/>
  <c r="Q6" i="40"/>
  <c r="P6" i="40" s="1"/>
  <c r="O19" i="40"/>
  <c r="O11" i="40"/>
  <c r="O3" i="40"/>
  <c r="N3" i="40" s="1"/>
  <c r="K20" i="40"/>
  <c r="K12" i="40"/>
  <c r="K4" i="40"/>
  <c r="J4" i="40" s="1"/>
  <c r="G21" i="40"/>
  <c r="G13" i="40"/>
  <c r="G5" i="40"/>
  <c r="F5" i="40" s="1"/>
  <c r="C22" i="40"/>
  <c r="C14" i="40"/>
  <c r="C6" i="40"/>
  <c r="B6" i="40" s="1"/>
  <c r="S22" i="40"/>
  <c r="S14" i="40"/>
  <c r="S6" i="40"/>
  <c r="R6" i="40" s="1"/>
  <c r="Q11" i="40"/>
  <c r="Q19" i="40"/>
  <c r="Q3" i="40"/>
  <c r="P3" i="40" s="1"/>
  <c r="M12" i="40"/>
  <c r="M20" i="40"/>
  <c r="M4" i="40"/>
  <c r="L4" i="40" s="1"/>
  <c r="I13" i="40"/>
  <c r="I21" i="40"/>
  <c r="I5" i="40"/>
  <c r="H5" i="40" s="1"/>
  <c r="E6" i="40"/>
  <c r="D6" i="40" s="1"/>
  <c r="E22" i="40"/>
  <c r="E14" i="40"/>
  <c r="U6" i="40"/>
  <c r="T6" i="40" s="1"/>
  <c r="U22" i="40"/>
  <c r="U14" i="40"/>
  <c r="K11" i="33"/>
  <c r="U21" i="37"/>
  <c r="U5" i="37"/>
  <c r="T5" i="37" s="1"/>
  <c r="U13" i="37"/>
  <c r="M20" i="37"/>
  <c r="M12" i="37"/>
  <c r="M4" i="37"/>
  <c r="L4" i="37" s="1"/>
  <c r="E22" i="37"/>
  <c r="E14" i="37"/>
  <c r="E6" i="37"/>
  <c r="D6" i="37" s="1"/>
  <c r="Q4" i="37"/>
  <c r="P4" i="37" s="1"/>
  <c r="Q20" i="37"/>
  <c r="Q12" i="37"/>
  <c r="E21" i="37"/>
  <c r="E5" i="37"/>
  <c r="D5" i="37" s="1"/>
  <c r="E13" i="37"/>
  <c r="C19" i="37"/>
  <c r="C11" i="37"/>
  <c r="C3" i="37"/>
  <c r="B3" i="37" s="1"/>
  <c r="S19" i="37"/>
  <c r="S11" i="37"/>
  <c r="S3" i="37"/>
  <c r="R3" i="37" s="1"/>
  <c r="O20" i="37"/>
  <c r="O12" i="37"/>
  <c r="O4" i="37"/>
  <c r="N4" i="37" s="1"/>
  <c r="K21" i="37"/>
  <c r="K13" i="37"/>
  <c r="K5" i="37"/>
  <c r="J5" i="37" s="1"/>
  <c r="G22" i="37"/>
  <c r="G14" i="37"/>
  <c r="G6" i="37"/>
  <c r="F6" i="37" s="1"/>
  <c r="I19" i="37"/>
  <c r="I3" i="37"/>
  <c r="H3" i="37" s="1"/>
  <c r="I11" i="37"/>
  <c r="U20" i="37"/>
  <c r="U4" i="37"/>
  <c r="T4" i="37" s="1"/>
  <c r="U12" i="37"/>
  <c r="M22" i="37"/>
  <c r="M14" i="37"/>
  <c r="M6" i="37"/>
  <c r="L6" i="37" s="1"/>
  <c r="Q22" i="37"/>
  <c r="Q6" i="37"/>
  <c r="P6" i="37" s="1"/>
  <c r="Q14" i="37"/>
  <c r="M5" i="37"/>
  <c r="L5" i="37" s="1"/>
  <c r="M21" i="37"/>
  <c r="M13" i="37"/>
  <c r="G19" i="37"/>
  <c r="G11" i="37"/>
  <c r="G3" i="37"/>
  <c r="F3" i="37" s="1"/>
  <c r="C20" i="37"/>
  <c r="C12" i="37"/>
  <c r="C4" i="37"/>
  <c r="B4" i="37" s="1"/>
  <c r="S20" i="37"/>
  <c r="S12" i="37"/>
  <c r="S4" i="37"/>
  <c r="R4" i="37" s="1"/>
  <c r="O21" i="37"/>
  <c r="O13" i="37"/>
  <c r="O5" i="37"/>
  <c r="N5" i="37" s="1"/>
  <c r="K22" i="37"/>
  <c r="K14" i="37"/>
  <c r="K6" i="37"/>
  <c r="J6" i="37" s="1"/>
  <c r="Q19" i="37"/>
  <c r="Q11" i="37"/>
  <c r="Q3" i="37"/>
  <c r="P3" i="37" s="1"/>
  <c r="I21" i="37"/>
  <c r="I13" i="37"/>
  <c r="I5" i="37"/>
  <c r="H5" i="37" s="1"/>
  <c r="E3" i="37"/>
  <c r="D3" i="37" s="1"/>
  <c r="E19" i="37"/>
  <c r="E11" i="37"/>
  <c r="M3" i="37"/>
  <c r="L3" i="37" s="1"/>
  <c r="M19" i="37"/>
  <c r="M11" i="37"/>
  <c r="I22" i="37"/>
  <c r="I14" i="37"/>
  <c r="I6" i="37"/>
  <c r="H6" i="37" s="1"/>
  <c r="K19" i="37"/>
  <c r="K11" i="37"/>
  <c r="K3" i="37"/>
  <c r="J3" i="37" s="1"/>
  <c r="G20" i="37"/>
  <c r="G12" i="37"/>
  <c r="G4" i="37"/>
  <c r="F4" i="37" s="1"/>
  <c r="C21" i="37"/>
  <c r="C13" i="37"/>
  <c r="C5" i="37"/>
  <c r="B5" i="37" s="1"/>
  <c r="S21" i="37"/>
  <c r="S13" i="37"/>
  <c r="S5" i="37"/>
  <c r="R5" i="37" s="1"/>
  <c r="O22" i="37"/>
  <c r="O14" i="37"/>
  <c r="O6" i="37"/>
  <c r="N6" i="37" s="1"/>
  <c r="E20" i="37"/>
  <c r="E12" i="37"/>
  <c r="E4" i="37"/>
  <c r="D4" i="37" s="1"/>
  <c r="Q21" i="37"/>
  <c r="Q13" i="37"/>
  <c r="Q5" i="37"/>
  <c r="P5" i="37" s="1"/>
  <c r="U3" i="37"/>
  <c r="T3" i="37" s="1"/>
  <c r="U19" i="37"/>
  <c r="U11" i="37"/>
  <c r="I4" i="37"/>
  <c r="H4" i="37" s="1"/>
  <c r="I12" i="37"/>
  <c r="I20" i="37"/>
  <c r="U22" i="37"/>
  <c r="U14" i="37"/>
  <c r="U6" i="37"/>
  <c r="T6" i="37" s="1"/>
  <c r="O19" i="37"/>
  <c r="O11" i="37"/>
  <c r="O3" i="37"/>
  <c r="N3" i="37" s="1"/>
  <c r="K20" i="37"/>
  <c r="K12" i="37"/>
  <c r="K4" i="37"/>
  <c r="J4" i="37" s="1"/>
  <c r="G21" i="37"/>
  <c r="G13" i="37"/>
  <c r="G5" i="37"/>
  <c r="F5" i="37" s="1"/>
  <c r="C22" i="37"/>
  <c r="C14" i="37"/>
  <c r="C6" i="37"/>
  <c r="B6" i="37" s="1"/>
  <c r="S22" i="37"/>
  <c r="S14" i="37"/>
  <c r="S6" i="37"/>
  <c r="R6" i="37" s="1"/>
  <c r="Q20" i="35"/>
  <c r="Q12" i="35"/>
  <c r="Q4" i="35"/>
  <c r="P4" i="35" s="1"/>
  <c r="M20" i="35"/>
  <c r="M4" i="35"/>
  <c r="L4" i="35" s="1"/>
  <c r="M12" i="35"/>
  <c r="E13" i="35"/>
  <c r="E5" i="35"/>
  <c r="D5" i="35" s="1"/>
  <c r="E21" i="35"/>
  <c r="C19" i="35"/>
  <c r="C11" i="35"/>
  <c r="C3" i="35"/>
  <c r="B3" i="35" s="1"/>
  <c r="S19" i="35"/>
  <c r="S11" i="35"/>
  <c r="S3" i="35"/>
  <c r="R3" i="35" s="1"/>
  <c r="O20" i="35"/>
  <c r="O12" i="35"/>
  <c r="O4" i="35"/>
  <c r="N4" i="35" s="1"/>
  <c r="K21" i="35"/>
  <c r="K13" i="35"/>
  <c r="K5" i="35"/>
  <c r="J5" i="35" s="1"/>
  <c r="G22" i="35"/>
  <c r="G14" i="35"/>
  <c r="G6" i="35"/>
  <c r="F6" i="35" s="1"/>
  <c r="M21" i="35"/>
  <c r="M13" i="35"/>
  <c r="M5" i="35"/>
  <c r="L5" i="35" s="1"/>
  <c r="I6" i="35"/>
  <c r="H6" i="35" s="1"/>
  <c r="I22" i="35"/>
  <c r="I14" i="35"/>
  <c r="E19" i="35"/>
  <c r="E11" i="35"/>
  <c r="E3" i="35"/>
  <c r="D3" i="35" s="1"/>
  <c r="I13" i="35"/>
  <c r="I5" i="35"/>
  <c r="H5" i="35" s="1"/>
  <c r="I21" i="35"/>
  <c r="I19" i="35"/>
  <c r="I11" i="35"/>
  <c r="I3" i="35"/>
  <c r="H3" i="35" s="1"/>
  <c r="G3" i="35"/>
  <c r="F3" i="35" s="1"/>
  <c r="G19" i="35"/>
  <c r="G11" i="35"/>
  <c r="C4" i="35"/>
  <c r="B4" i="35" s="1"/>
  <c r="C12" i="35"/>
  <c r="C20" i="35"/>
  <c r="S4" i="35"/>
  <c r="R4" i="35" s="1"/>
  <c r="S20" i="35"/>
  <c r="S12" i="35"/>
  <c r="O5" i="35"/>
  <c r="N5" i="35" s="1"/>
  <c r="O13" i="35"/>
  <c r="O21" i="35"/>
  <c r="K22" i="35"/>
  <c r="K6" i="35"/>
  <c r="J6" i="35" s="1"/>
  <c r="K14" i="35"/>
  <c r="Q21" i="35"/>
  <c r="Q13" i="35"/>
  <c r="Q5" i="35"/>
  <c r="P5" i="35" s="1"/>
  <c r="M6" i="35"/>
  <c r="L6" i="35" s="1"/>
  <c r="M22" i="35"/>
  <c r="M14" i="35"/>
  <c r="Q11" i="35"/>
  <c r="Q3" i="35"/>
  <c r="P3" i="35" s="1"/>
  <c r="Q19" i="35"/>
  <c r="M11" i="35"/>
  <c r="M3" i="35"/>
  <c r="L3" i="35" s="1"/>
  <c r="M19" i="35"/>
  <c r="E20" i="35"/>
  <c r="E12" i="35"/>
  <c r="E4" i="35"/>
  <c r="D4" i="35" s="1"/>
  <c r="K3" i="35"/>
  <c r="J3" i="35" s="1"/>
  <c r="K19" i="35"/>
  <c r="K11" i="35"/>
  <c r="G4" i="35"/>
  <c r="F4" i="35" s="1"/>
  <c r="G12" i="35"/>
  <c r="G20" i="35"/>
  <c r="C5" i="35"/>
  <c r="B5" i="35" s="1"/>
  <c r="C21" i="35"/>
  <c r="C13" i="35"/>
  <c r="S5" i="35"/>
  <c r="R5" i="35" s="1"/>
  <c r="S13" i="35"/>
  <c r="S21" i="35"/>
  <c r="O6" i="35"/>
  <c r="N6" i="35" s="1"/>
  <c r="O22" i="35"/>
  <c r="O14" i="35"/>
  <c r="U21" i="35"/>
  <c r="U5" i="35"/>
  <c r="T5" i="35" s="1"/>
  <c r="U13" i="35"/>
  <c r="Q6" i="35"/>
  <c r="P6" i="35" s="1"/>
  <c r="Q14" i="35"/>
  <c r="Q22" i="35"/>
  <c r="U19" i="35"/>
  <c r="U11" i="35"/>
  <c r="U3" i="35"/>
  <c r="T3" i="35" s="1"/>
  <c r="I20" i="35"/>
  <c r="I4" i="35"/>
  <c r="H4" i="35" s="1"/>
  <c r="I12" i="35"/>
  <c r="U20" i="35"/>
  <c r="U12" i="35"/>
  <c r="U4" i="35"/>
  <c r="T4" i="35" s="1"/>
  <c r="O19" i="35"/>
  <c r="O11" i="35"/>
  <c r="O3" i="35"/>
  <c r="N3" i="35" s="1"/>
  <c r="K20" i="35"/>
  <c r="K12" i="35"/>
  <c r="K4" i="35"/>
  <c r="J4" i="35" s="1"/>
  <c r="G21" i="35"/>
  <c r="G13" i="35"/>
  <c r="G5" i="35"/>
  <c r="F5" i="35" s="1"/>
  <c r="C22" i="35"/>
  <c r="C14" i="35"/>
  <c r="C6" i="35"/>
  <c r="B6" i="35" s="1"/>
  <c r="S22" i="35"/>
  <c r="S14" i="35"/>
  <c r="S6" i="35"/>
  <c r="R6" i="35" s="1"/>
  <c r="E6" i="35"/>
  <c r="D6" i="35" s="1"/>
  <c r="E22" i="35"/>
  <c r="E14" i="35"/>
  <c r="U6" i="35"/>
  <c r="T6" i="35" s="1"/>
  <c r="U14" i="35"/>
  <c r="U22" i="35"/>
  <c r="T35" i="34"/>
  <c r="T27" i="34" s="1"/>
  <c r="T19" i="34" s="1"/>
  <c r="T11" i="34" s="1"/>
  <c r="T38" i="34"/>
  <c r="T30" i="34" s="1"/>
  <c r="T22" i="34" s="1"/>
  <c r="T14" i="34" s="1"/>
  <c r="T37" i="34"/>
  <c r="T29" i="34" s="1"/>
  <c r="T21" i="34" s="1"/>
  <c r="T13" i="34" s="1"/>
  <c r="T36" i="34"/>
  <c r="T28" i="34" s="1"/>
  <c r="T20" i="34" s="1"/>
  <c r="T12" i="34" s="1"/>
  <c r="L38" i="34"/>
  <c r="L30" i="34" s="1"/>
  <c r="L22" i="34" s="1"/>
  <c r="L14" i="34" s="1"/>
  <c r="D38" i="34"/>
  <c r="D30" i="34" s="1"/>
  <c r="D22" i="34" s="1"/>
  <c r="D14" i="34" s="1"/>
  <c r="P37" i="34"/>
  <c r="P29" i="34" s="1"/>
  <c r="P21" i="34" s="1"/>
  <c r="P13" i="34" s="1"/>
  <c r="H37" i="34"/>
  <c r="H29" i="34" s="1"/>
  <c r="H21" i="34" s="1"/>
  <c r="H13" i="34" s="1"/>
  <c r="H35" i="34"/>
  <c r="H27" i="34" s="1"/>
  <c r="H19" i="34" s="1"/>
  <c r="H11" i="34" s="1"/>
  <c r="R38" i="34"/>
  <c r="R30" i="34" s="1"/>
  <c r="R22" i="34" s="1"/>
  <c r="R14" i="34" s="1"/>
  <c r="J38" i="34"/>
  <c r="J30" i="34" s="1"/>
  <c r="J22" i="34" s="1"/>
  <c r="J14" i="34" s="1"/>
  <c r="B38" i="34"/>
  <c r="B30" i="34" s="1"/>
  <c r="B22" i="34" s="1"/>
  <c r="B14" i="34" s="1"/>
  <c r="N37" i="34"/>
  <c r="N29" i="34" s="1"/>
  <c r="N21" i="34" s="1"/>
  <c r="N13" i="34" s="1"/>
  <c r="F37" i="34"/>
  <c r="F29" i="34" s="1"/>
  <c r="F21" i="34" s="1"/>
  <c r="F13" i="34" s="1"/>
  <c r="R36" i="34"/>
  <c r="R28" i="34" s="1"/>
  <c r="R20" i="34" s="1"/>
  <c r="R12" i="34" s="1"/>
  <c r="J36" i="34"/>
  <c r="J28" i="34" s="1"/>
  <c r="J20" i="34" s="1"/>
  <c r="J12" i="34" s="1"/>
  <c r="B36" i="34"/>
  <c r="B28" i="34" s="1"/>
  <c r="B20" i="34" s="1"/>
  <c r="B12" i="34" s="1"/>
  <c r="N35" i="34"/>
  <c r="N27" i="34" s="1"/>
  <c r="N19" i="34" s="1"/>
  <c r="N11" i="34" s="1"/>
  <c r="P38" i="34"/>
  <c r="P30" i="34" s="1"/>
  <c r="P22" i="34" s="1"/>
  <c r="P14" i="34" s="1"/>
  <c r="H38" i="34"/>
  <c r="H30" i="34" s="1"/>
  <c r="H22" i="34" s="1"/>
  <c r="H14" i="34" s="1"/>
  <c r="L37" i="34"/>
  <c r="L29" i="34" s="1"/>
  <c r="L21" i="34" s="1"/>
  <c r="L13" i="34" s="1"/>
  <c r="D37" i="34"/>
  <c r="D29" i="34" s="1"/>
  <c r="D21" i="34" s="1"/>
  <c r="D13" i="34" s="1"/>
  <c r="P36" i="34"/>
  <c r="P28" i="34" s="1"/>
  <c r="P20" i="34" s="1"/>
  <c r="P12" i="34" s="1"/>
  <c r="H36" i="34"/>
  <c r="H28" i="34" s="1"/>
  <c r="H20" i="34" s="1"/>
  <c r="H12" i="34" s="1"/>
  <c r="L35" i="34"/>
  <c r="L27" i="34" s="1"/>
  <c r="L19" i="34" s="1"/>
  <c r="L11" i="34" s="1"/>
  <c r="D35" i="34"/>
  <c r="D27" i="34" s="1"/>
  <c r="D19" i="34" s="1"/>
  <c r="D11" i="34" s="1"/>
  <c r="N38" i="34"/>
  <c r="N30" i="34" s="1"/>
  <c r="N22" i="34" s="1"/>
  <c r="N14" i="34" s="1"/>
  <c r="F38" i="34"/>
  <c r="F30" i="34" s="1"/>
  <c r="F22" i="34" s="1"/>
  <c r="F14" i="34" s="1"/>
  <c r="R37" i="34"/>
  <c r="R29" i="34" s="1"/>
  <c r="R21" i="34" s="1"/>
  <c r="R13" i="34" s="1"/>
  <c r="J37" i="34"/>
  <c r="J29" i="34" s="1"/>
  <c r="J21" i="34" s="1"/>
  <c r="J13" i="34" s="1"/>
  <c r="B37" i="34"/>
  <c r="B29" i="34" s="1"/>
  <c r="B21" i="34" s="1"/>
  <c r="B13" i="34" s="1"/>
  <c r="N36" i="34"/>
  <c r="N28" i="34" s="1"/>
  <c r="N20" i="34" s="1"/>
  <c r="N12" i="34" s="1"/>
  <c r="F36" i="34"/>
  <c r="F28" i="34" s="1"/>
  <c r="F20" i="34" s="1"/>
  <c r="F12" i="34" s="1"/>
  <c r="R35" i="34"/>
  <c r="R27" i="34" s="1"/>
  <c r="R19" i="34" s="1"/>
  <c r="R11" i="34" s="1"/>
  <c r="J35" i="34"/>
  <c r="J27" i="34" s="1"/>
  <c r="J19" i="34" s="1"/>
  <c r="J11" i="34" s="1"/>
  <c r="B35" i="34"/>
  <c r="B27" i="34" s="1"/>
  <c r="B19" i="34" s="1"/>
  <c r="B11" i="34" s="1"/>
  <c r="L36" i="34"/>
  <c r="L28" i="34" s="1"/>
  <c r="L20" i="34" s="1"/>
  <c r="L12" i="34" s="1"/>
  <c r="D36" i="34"/>
  <c r="D28" i="34" s="1"/>
  <c r="D20" i="34" s="1"/>
  <c r="D12" i="34" s="1"/>
  <c r="P35" i="34"/>
  <c r="P27" i="34" s="1"/>
  <c r="P19" i="34" s="1"/>
  <c r="P11" i="34" s="1"/>
  <c r="F35" i="34"/>
  <c r="F27" i="34" s="1"/>
  <c r="F19" i="34" s="1"/>
  <c r="F11" i="34" s="1"/>
  <c r="O14" i="33"/>
  <c r="U38" i="34"/>
  <c r="U30" i="34" s="1"/>
  <c r="Q38" i="34"/>
  <c r="Q30" i="34" s="1"/>
  <c r="Q22" i="34" s="1"/>
  <c r="M38" i="34"/>
  <c r="M30" i="34" s="1"/>
  <c r="M6" i="34" s="1"/>
  <c r="I38" i="34"/>
  <c r="I30" i="34" s="1"/>
  <c r="I6" i="34" s="1"/>
  <c r="E38" i="34"/>
  <c r="E30" i="34" s="1"/>
  <c r="E6" i="34" s="1"/>
  <c r="D6" i="34" s="1"/>
  <c r="U37" i="34"/>
  <c r="U29" i="34" s="1"/>
  <c r="Q37" i="34"/>
  <c r="Q29" i="34" s="1"/>
  <c r="Q5" i="34" s="1"/>
  <c r="P5" i="34" s="1"/>
  <c r="M37" i="34"/>
  <c r="M29" i="34" s="1"/>
  <c r="M21" i="34" s="1"/>
  <c r="I37" i="34"/>
  <c r="I29" i="34" s="1"/>
  <c r="I5" i="34" s="1"/>
  <c r="E37" i="34"/>
  <c r="E29" i="34" s="1"/>
  <c r="E5" i="34" s="1"/>
  <c r="U36" i="34"/>
  <c r="U28" i="34" s="1"/>
  <c r="U4" i="34" s="1"/>
  <c r="T4" i="34" s="1"/>
  <c r="Q36" i="34"/>
  <c r="Q28" i="34" s="1"/>
  <c r="Q4" i="34" s="1"/>
  <c r="M36" i="34"/>
  <c r="M28" i="34" s="1"/>
  <c r="M4" i="34" s="1"/>
  <c r="I36" i="34"/>
  <c r="I28" i="34" s="1"/>
  <c r="E36" i="34"/>
  <c r="E28" i="34" s="1"/>
  <c r="U35" i="34"/>
  <c r="U27" i="34" s="1"/>
  <c r="U3" i="34" s="1"/>
  <c r="T3" i="34" s="1"/>
  <c r="Q35" i="34"/>
  <c r="Q27" i="34" s="1"/>
  <c r="Q3" i="34" s="1"/>
  <c r="M35" i="34"/>
  <c r="M27" i="34" s="1"/>
  <c r="I35" i="34"/>
  <c r="I27" i="34" s="1"/>
  <c r="I3" i="34" s="1"/>
  <c r="H3" i="34" s="1"/>
  <c r="E35" i="34"/>
  <c r="E27" i="34" s="1"/>
  <c r="E19" i="34" s="1"/>
  <c r="S38" i="34"/>
  <c r="S30" i="34" s="1"/>
  <c r="S22" i="34" s="1"/>
  <c r="O38" i="34"/>
  <c r="O30" i="34" s="1"/>
  <c r="O6" i="34" s="1"/>
  <c r="N6" i="34" s="1"/>
  <c r="K38" i="34"/>
  <c r="K30" i="34" s="1"/>
  <c r="K14" i="34" s="1"/>
  <c r="G38" i="34"/>
  <c r="G30" i="34" s="1"/>
  <c r="G14" i="34" s="1"/>
  <c r="C38" i="34"/>
  <c r="C30" i="34" s="1"/>
  <c r="C6" i="34" s="1"/>
  <c r="S37" i="34"/>
  <c r="S29" i="34" s="1"/>
  <c r="S13" i="34" s="1"/>
  <c r="O37" i="34"/>
  <c r="O29" i="34" s="1"/>
  <c r="O21" i="34" s="1"/>
  <c r="K37" i="34"/>
  <c r="K29" i="34" s="1"/>
  <c r="K21" i="34" s="1"/>
  <c r="G37" i="34"/>
  <c r="G29" i="34" s="1"/>
  <c r="C37" i="34"/>
  <c r="C29" i="34" s="1"/>
  <c r="C21" i="34" s="1"/>
  <c r="S36" i="34"/>
  <c r="S28" i="34" s="1"/>
  <c r="S20" i="34" s="1"/>
  <c r="O36" i="34"/>
  <c r="O28" i="34" s="1"/>
  <c r="O4" i="34" s="1"/>
  <c r="K36" i="34"/>
  <c r="K28" i="34" s="1"/>
  <c r="K20" i="34" s="1"/>
  <c r="G36" i="34"/>
  <c r="G28" i="34" s="1"/>
  <c r="G12" i="34" s="1"/>
  <c r="C36" i="34"/>
  <c r="C28" i="34" s="1"/>
  <c r="C4" i="34" s="1"/>
  <c r="S35" i="34"/>
  <c r="S27" i="34" s="1"/>
  <c r="K35" i="34"/>
  <c r="K27" i="34" s="1"/>
  <c r="K19" i="34" s="1"/>
  <c r="G35" i="34"/>
  <c r="G27" i="34" s="1"/>
  <c r="G19" i="34" s="1"/>
  <c r="O35" i="34"/>
  <c r="O27" i="34" s="1"/>
  <c r="O19" i="34" s="1"/>
  <c r="C35" i="34"/>
  <c r="C27" i="34" s="1"/>
  <c r="C19" i="34" s="1"/>
  <c r="M14" i="33"/>
  <c r="S14" i="33"/>
  <c r="U14" i="33"/>
  <c r="U13" i="33"/>
  <c r="Q14" i="33"/>
  <c r="U12" i="33"/>
  <c r="Q13" i="33"/>
  <c r="S12" i="33"/>
  <c r="S13" i="33"/>
  <c r="I14" i="33"/>
  <c r="I13" i="33"/>
  <c r="O12" i="33"/>
  <c r="Q12" i="33"/>
  <c r="O13" i="33"/>
  <c r="K13" i="33"/>
  <c r="M13" i="33"/>
  <c r="K14" i="33"/>
  <c r="I12" i="33"/>
  <c r="M12" i="33"/>
  <c r="K12" i="33"/>
  <c r="G13" i="33"/>
  <c r="G12" i="33"/>
  <c r="G14" i="33"/>
  <c r="C14" i="33"/>
  <c r="C13" i="33"/>
  <c r="C12" i="33"/>
  <c r="E12" i="33"/>
  <c r="E13" i="33"/>
  <c r="E14" i="33"/>
  <c r="Q11" i="33"/>
  <c r="C11" i="33"/>
  <c r="E11" i="33"/>
  <c r="G11" i="33"/>
  <c r="I11" i="33"/>
  <c r="O11" i="33"/>
  <c r="M11" i="33"/>
  <c r="S11" i="33"/>
  <c r="U11" i="33"/>
  <c r="G19" i="33"/>
  <c r="G3" i="33"/>
  <c r="F3" i="33" s="1"/>
  <c r="S19" i="33"/>
  <c r="S3" i="33"/>
  <c r="R3" i="33" s="1"/>
  <c r="O20" i="33"/>
  <c r="O4" i="33"/>
  <c r="N4" i="33" s="1"/>
  <c r="K21" i="33"/>
  <c r="K5" i="33"/>
  <c r="J5" i="33" s="1"/>
  <c r="G22" i="33"/>
  <c r="G6" i="33"/>
  <c r="F6" i="33" s="1"/>
  <c r="E19" i="33"/>
  <c r="E3" i="33"/>
  <c r="D3" i="33" s="1"/>
  <c r="U19" i="33"/>
  <c r="U3" i="33"/>
  <c r="T3" i="33" s="1"/>
  <c r="Q20" i="33"/>
  <c r="Q4" i="33"/>
  <c r="P4" i="33" s="1"/>
  <c r="M21" i="33"/>
  <c r="M5" i="33"/>
  <c r="L5" i="33" s="1"/>
  <c r="I22" i="33"/>
  <c r="I6" i="33"/>
  <c r="H6" i="33" s="1"/>
  <c r="O19" i="33"/>
  <c r="O3" i="33"/>
  <c r="N3" i="33" s="1"/>
  <c r="C20" i="33"/>
  <c r="C4" i="33"/>
  <c r="B4" i="33" s="1"/>
  <c r="S20" i="33"/>
  <c r="S4" i="33"/>
  <c r="R4" i="33" s="1"/>
  <c r="O21" i="33"/>
  <c r="O5" i="33"/>
  <c r="N5" i="33" s="1"/>
  <c r="K22" i="33"/>
  <c r="K6" i="33"/>
  <c r="J6" i="33" s="1"/>
  <c r="I19" i="33"/>
  <c r="I3" i="33"/>
  <c r="H3" i="33" s="1"/>
  <c r="E20" i="33"/>
  <c r="E4" i="33"/>
  <c r="D4" i="33" s="1"/>
  <c r="U20" i="33"/>
  <c r="U4" i="33"/>
  <c r="T4" i="33" s="1"/>
  <c r="Q21" i="33"/>
  <c r="Q5" i="33"/>
  <c r="P5" i="33" s="1"/>
  <c r="M22" i="33"/>
  <c r="M6" i="33"/>
  <c r="L6" i="33" s="1"/>
  <c r="C19" i="33"/>
  <c r="C3" i="33"/>
  <c r="B3" i="33" s="1"/>
  <c r="G20" i="33"/>
  <c r="G4" i="33"/>
  <c r="F4" i="33" s="1"/>
  <c r="C21" i="33"/>
  <c r="C5" i="33"/>
  <c r="B5" i="33" s="1"/>
  <c r="S21" i="33"/>
  <c r="S5" i="33"/>
  <c r="R5" i="33" s="1"/>
  <c r="O22" i="33"/>
  <c r="O6" i="33"/>
  <c r="N6" i="33" s="1"/>
  <c r="M19" i="33"/>
  <c r="M3" i="33"/>
  <c r="L3" i="33" s="1"/>
  <c r="I20" i="33"/>
  <c r="I4" i="33"/>
  <c r="H4" i="33" s="1"/>
  <c r="E21" i="33"/>
  <c r="E5" i="33"/>
  <c r="D5" i="33" s="1"/>
  <c r="U21" i="33"/>
  <c r="U5" i="33"/>
  <c r="T5" i="33" s="1"/>
  <c r="Q22" i="33"/>
  <c r="Q6" i="33"/>
  <c r="P6" i="33" s="1"/>
  <c r="K19" i="33"/>
  <c r="K3" i="33"/>
  <c r="J3" i="33" s="1"/>
  <c r="K20" i="33"/>
  <c r="K4" i="33"/>
  <c r="J4" i="33" s="1"/>
  <c r="G21" i="33"/>
  <c r="G5" i="33"/>
  <c r="F5" i="33" s="1"/>
  <c r="C22" i="33"/>
  <c r="C6" i="33"/>
  <c r="B6" i="33" s="1"/>
  <c r="S22" i="33"/>
  <c r="S6" i="33"/>
  <c r="R6" i="33" s="1"/>
  <c r="Q3" i="33"/>
  <c r="P3" i="33" s="1"/>
  <c r="Q19" i="33"/>
  <c r="M4" i="33"/>
  <c r="L4" i="33" s="1"/>
  <c r="M20" i="33"/>
  <c r="I5" i="33"/>
  <c r="H5" i="33" s="1"/>
  <c r="I21" i="33"/>
  <c r="E6" i="33"/>
  <c r="D6" i="33" s="1"/>
  <c r="E22" i="33"/>
  <c r="U6" i="33"/>
  <c r="T6" i="33" s="1"/>
  <c r="U22" i="33"/>
  <c r="C74" i="14"/>
  <c r="C80" i="14"/>
  <c r="B5" i="1"/>
  <c r="B7" i="1"/>
  <c r="B9" i="1"/>
  <c r="B11" i="1"/>
  <c r="B13" i="1"/>
  <c r="B15" i="1"/>
  <c r="B17" i="1"/>
  <c r="B19" i="1"/>
  <c r="B21" i="1"/>
  <c r="B23" i="1"/>
  <c r="B25" i="1"/>
  <c r="B27" i="1"/>
  <c r="B29" i="1"/>
  <c r="B31" i="1"/>
  <c r="B33" i="1"/>
  <c r="B35" i="1"/>
  <c r="B37" i="1"/>
  <c r="B39" i="1"/>
  <c r="B41" i="1"/>
  <c r="B43" i="1"/>
  <c r="B45" i="1"/>
  <c r="B3" i="1"/>
  <c r="B6" i="34" l="1"/>
  <c r="P3" i="34"/>
  <c r="P4" i="34"/>
  <c r="B4" i="34"/>
  <c r="I14" i="34"/>
  <c r="M5" i="34"/>
  <c r="L5" i="34" s="1"/>
  <c r="G22" i="34"/>
  <c r="L6" i="34"/>
  <c r="E12" i="34"/>
  <c r="U20" i="34"/>
  <c r="Q21" i="34"/>
  <c r="D5" i="34"/>
  <c r="I22" i="34"/>
  <c r="E20" i="34"/>
  <c r="I12" i="34"/>
  <c r="K22" i="34"/>
  <c r="L4" i="34"/>
  <c r="H5" i="34"/>
  <c r="N4" i="34"/>
  <c r="H6" i="34"/>
  <c r="G13" i="34"/>
  <c r="I11" i="34"/>
  <c r="C12" i="34"/>
  <c r="Q12" i="34"/>
  <c r="U19" i="34"/>
  <c r="M11" i="34"/>
  <c r="C11" i="34"/>
  <c r="M3" i="34"/>
  <c r="L3" i="34" s="1"/>
  <c r="O3" i="34"/>
  <c r="N3" i="34" s="1"/>
  <c r="S4" i="34"/>
  <c r="R4" i="34" s="1"/>
  <c r="C20" i="34"/>
  <c r="M22" i="34"/>
  <c r="U11" i="34"/>
  <c r="O5" i="34"/>
  <c r="N5" i="34" s="1"/>
  <c r="K13" i="34"/>
  <c r="E11" i="34"/>
  <c r="O11" i="34"/>
  <c r="K6" i="34"/>
  <c r="J6" i="34" s="1"/>
  <c r="M14" i="34"/>
  <c r="I19" i="34"/>
  <c r="O13" i="34"/>
  <c r="Q13" i="34"/>
  <c r="E4" i="34"/>
  <c r="D4" i="34" s="1"/>
  <c r="S11" i="34"/>
  <c r="S6" i="34"/>
  <c r="R6" i="34" s="1"/>
  <c r="I13" i="34"/>
  <c r="E22" i="34"/>
  <c r="Q6" i="34"/>
  <c r="P6" i="34" s="1"/>
  <c r="S12" i="34"/>
  <c r="K5" i="34"/>
  <c r="J5" i="34" s="1"/>
  <c r="U21" i="34"/>
  <c r="U13" i="34"/>
  <c r="U6" i="34"/>
  <c r="T6" i="34" s="1"/>
  <c r="U14" i="34"/>
  <c r="U22" i="34"/>
  <c r="C14" i="34"/>
  <c r="Q11" i="34"/>
  <c r="Q20" i="34"/>
  <c r="G20" i="34"/>
  <c r="M20" i="34"/>
  <c r="O20" i="34"/>
  <c r="E3" i="34"/>
  <c r="D3" i="34" s="1"/>
  <c r="C22" i="34"/>
  <c r="E14" i="34"/>
  <c r="S14" i="34"/>
  <c r="Q19" i="34"/>
  <c r="G21" i="34"/>
  <c r="I21" i="34"/>
  <c r="G6" i="34"/>
  <c r="F6" i="34" s="1"/>
  <c r="C3" i="34"/>
  <c r="B3" i="34" s="1"/>
  <c r="K3" i="34"/>
  <c r="J3" i="34" s="1"/>
  <c r="M13" i="34"/>
  <c r="K4" i="34"/>
  <c r="J4" i="34" s="1"/>
  <c r="M12" i="34"/>
  <c r="O12" i="34"/>
  <c r="S19" i="34"/>
  <c r="S3" i="34"/>
  <c r="R3" i="34" s="1"/>
  <c r="U12" i="34"/>
  <c r="U5" i="34"/>
  <c r="T5" i="34" s="1"/>
  <c r="G5" i="34"/>
  <c r="F5" i="34" s="1"/>
  <c r="K12" i="34"/>
  <c r="S5" i="34"/>
  <c r="R5" i="34" s="1"/>
  <c r="K11" i="34"/>
  <c r="I20" i="34"/>
  <c r="C13" i="34"/>
  <c r="G11" i="34"/>
  <c r="Q14" i="34"/>
  <c r="O14" i="34"/>
  <c r="S21" i="34"/>
  <c r="G4" i="34"/>
  <c r="F4" i="34" s="1"/>
  <c r="E13" i="34"/>
  <c r="M19" i="34"/>
  <c r="I4" i="34"/>
  <c r="H4" i="34" s="1"/>
  <c r="O22" i="34"/>
  <c r="C5" i="34"/>
  <c r="B5" i="34" s="1"/>
  <c r="E21" i="34"/>
  <c r="G3" i="34"/>
  <c r="F3" i="34" s="1"/>
  <c r="C33" i="1"/>
  <c r="C32" i="1" s="1"/>
  <c r="C41" i="1"/>
  <c r="C40" i="1" s="1"/>
  <c r="C25" i="1"/>
  <c r="C24" i="1" s="1"/>
  <c r="C107" i="1"/>
  <c r="C106" i="1" s="1"/>
  <c r="C9" i="1"/>
  <c r="C8" i="1" s="1"/>
  <c r="C45" i="1"/>
  <c r="C44" i="1" s="1"/>
  <c r="C37" i="1"/>
  <c r="C36" i="1" s="1"/>
  <c r="C21" i="1"/>
  <c r="C20" i="1" s="1"/>
  <c r="C13" i="1"/>
  <c r="C12" i="1" s="1"/>
  <c r="C5" i="1"/>
  <c r="C4" i="1" s="1"/>
  <c r="C43" i="1"/>
  <c r="C42" i="1" s="1"/>
  <c r="C35" i="1"/>
  <c r="C34" i="1" s="1"/>
  <c r="C27" i="1"/>
  <c r="C26" i="1" s="1"/>
  <c r="C19" i="1"/>
  <c r="C18" i="1" s="1"/>
  <c r="C11" i="1"/>
  <c r="C10" i="1" s="1"/>
  <c r="C97" i="1"/>
  <c r="C96" i="1" s="1"/>
  <c r="C65" i="1"/>
  <c r="C64" i="1" s="1"/>
  <c r="C51" i="1"/>
  <c r="C50" i="1" s="1"/>
  <c r="C87" i="1"/>
  <c r="C86" i="1" s="1"/>
  <c r="C55" i="1"/>
  <c r="C54" i="1" s="1"/>
  <c r="C101" i="1"/>
  <c r="C100" i="1" s="1"/>
  <c r="C69" i="1"/>
  <c r="C68" i="1" s="1"/>
  <c r="C59" i="1"/>
  <c r="C58" i="1" s="1"/>
  <c r="C89" i="1"/>
  <c r="C88" i="1" s="1"/>
  <c r="C57" i="1"/>
  <c r="C56" i="1" s="1"/>
  <c r="C111" i="1"/>
  <c r="C110" i="1" s="1"/>
  <c r="C79" i="1"/>
  <c r="C78" i="1" s="1"/>
  <c r="C47" i="1"/>
  <c r="C46" i="1" s="1"/>
  <c r="C93" i="1"/>
  <c r="C92" i="1" s="1"/>
  <c r="C61" i="1"/>
  <c r="C60" i="1" s="1"/>
  <c r="C149" i="1"/>
  <c r="C148" i="1" s="1"/>
  <c r="C151" i="1"/>
  <c r="C150" i="1" s="1"/>
  <c r="C299" i="1"/>
  <c r="C298" i="1" s="1"/>
  <c r="C305" i="1"/>
  <c r="C304" i="1" s="1"/>
  <c r="C225" i="1"/>
  <c r="C224" i="1" s="1"/>
  <c r="C161" i="1"/>
  <c r="C160" i="1" s="1"/>
  <c r="C255" i="1"/>
  <c r="C254" i="1" s="1"/>
  <c r="C215" i="1"/>
  <c r="C214" i="1" s="1"/>
  <c r="C183" i="1"/>
  <c r="C182" i="1" s="1"/>
  <c r="C301" i="1"/>
  <c r="C300" i="1" s="1"/>
  <c r="C269" i="1"/>
  <c r="C268" i="1" s="1"/>
  <c r="C237" i="1"/>
  <c r="C236" i="1" s="1"/>
  <c r="C205" i="1"/>
  <c r="C204" i="1" s="1"/>
  <c r="C173" i="1"/>
  <c r="C172" i="1" s="1"/>
  <c r="C275" i="1"/>
  <c r="C274" i="1" s="1"/>
  <c r="C203" i="1"/>
  <c r="C202" i="1" s="1"/>
  <c r="C171" i="1"/>
  <c r="C170" i="1" s="1"/>
  <c r="C289" i="1"/>
  <c r="C288" i="1" s="1"/>
  <c r="C291" i="1"/>
  <c r="C290" i="1" s="1"/>
  <c r="C273" i="1"/>
  <c r="C272" i="1" s="1"/>
  <c r="C185" i="1"/>
  <c r="C184" i="1" s="1"/>
  <c r="C263" i="1"/>
  <c r="C262" i="1" s="1"/>
  <c r="C283" i="1"/>
  <c r="C282" i="1" s="1"/>
  <c r="C281" i="1"/>
  <c r="C280" i="1" s="1"/>
  <c r="C201" i="1"/>
  <c r="C200" i="1" s="1"/>
  <c r="C303" i="1"/>
  <c r="C302" i="1" s="1"/>
  <c r="C247" i="1"/>
  <c r="C246" i="1" s="1"/>
  <c r="C207" i="1"/>
  <c r="C206" i="1" s="1"/>
  <c r="C175" i="1"/>
  <c r="C174" i="1" s="1"/>
  <c r="C293" i="1"/>
  <c r="C292" i="1" s="1"/>
  <c r="C261" i="1"/>
  <c r="C260" i="1" s="1"/>
  <c r="C229" i="1"/>
  <c r="C228" i="1" s="1"/>
  <c r="C197" i="1"/>
  <c r="C196" i="1" s="1"/>
  <c r="C165" i="1"/>
  <c r="C164" i="1" s="1"/>
  <c r="C251" i="1"/>
  <c r="C250" i="1" s="1"/>
  <c r="C195" i="1"/>
  <c r="C194" i="1" s="1"/>
  <c r="C163" i="1"/>
  <c r="C162" i="1" s="1"/>
  <c r="C257" i="1"/>
  <c r="C256" i="1" s="1"/>
  <c r="C267" i="1"/>
  <c r="C266" i="1" s="1"/>
  <c r="C249" i="1"/>
  <c r="C248" i="1" s="1"/>
  <c r="C169" i="1"/>
  <c r="C168" i="1" s="1"/>
  <c r="C231" i="1"/>
  <c r="C230" i="1" s="1"/>
  <c r="C259" i="1"/>
  <c r="C258" i="1" s="1"/>
  <c r="C265" i="1"/>
  <c r="C264" i="1" s="1"/>
  <c r="C193" i="1"/>
  <c r="C192" i="1" s="1"/>
  <c r="C287" i="1"/>
  <c r="C286" i="1" s="1"/>
  <c r="C239" i="1"/>
  <c r="C238" i="1" s="1"/>
  <c r="C199" i="1"/>
  <c r="C198" i="1" s="1"/>
  <c r="C167" i="1"/>
  <c r="C166" i="1" s="1"/>
  <c r="C285" i="1"/>
  <c r="C284" i="1" s="1"/>
  <c r="C253" i="1"/>
  <c r="C252" i="1" s="1"/>
  <c r="C221" i="1"/>
  <c r="C220" i="1" s="1"/>
  <c r="C189" i="1"/>
  <c r="C188" i="1" s="1"/>
  <c r="C157" i="1"/>
  <c r="C156" i="1" s="1"/>
  <c r="C219" i="1"/>
  <c r="C218" i="1" s="1"/>
  <c r="C187" i="1"/>
  <c r="C186" i="1" s="1"/>
  <c r="C155" i="1"/>
  <c r="C154" i="1" s="1"/>
  <c r="C217" i="1"/>
  <c r="C216" i="1" s="1"/>
  <c r="C243" i="1"/>
  <c r="C242" i="1" s="1"/>
  <c r="C233" i="1"/>
  <c r="C232" i="1" s="1"/>
  <c r="C295" i="1"/>
  <c r="C294" i="1" s="1"/>
  <c r="C159" i="1"/>
  <c r="C158" i="1" s="1"/>
  <c r="C227" i="1"/>
  <c r="C226" i="1" s="1"/>
  <c r="C241" i="1"/>
  <c r="C240" i="1" s="1"/>
  <c r="C177" i="1"/>
  <c r="C176" i="1" s="1"/>
  <c r="C271" i="1"/>
  <c r="C270" i="1" s="1"/>
  <c r="C223" i="1"/>
  <c r="C222" i="1" s="1"/>
  <c r="C191" i="1"/>
  <c r="C190" i="1" s="1"/>
  <c r="C309" i="1"/>
  <c r="C308" i="1" s="1"/>
  <c r="C277" i="1"/>
  <c r="C276" i="1" s="1"/>
  <c r="C245" i="1"/>
  <c r="C244" i="1" s="1"/>
  <c r="C213" i="1"/>
  <c r="C212" i="1" s="1"/>
  <c r="C181" i="1"/>
  <c r="C180" i="1" s="1"/>
  <c r="C307" i="1"/>
  <c r="C306" i="1" s="1"/>
  <c r="C211" i="1"/>
  <c r="C210" i="1" s="1"/>
  <c r="C179" i="1"/>
  <c r="C178" i="1" s="1"/>
  <c r="C235" i="1"/>
  <c r="C234" i="1" s="1"/>
  <c r="C153" i="1"/>
  <c r="C152" i="1" s="1"/>
  <c r="C297" i="1"/>
  <c r="C296" i="1" s="1"/>
  <c r="C209" i="1"/>
  <c r="C208" i="1" s="1"/>
  <c r="C279" i="1"/>
  <c r="C278" i="1" s="1"/>
  <c r="C147" i="1"/>
  <c r="C146" i="1" s="1"/>
  <c r="C129" i="1"/>
  <c r="C128" i="1" s="1"/>
  <c r="C127" i="1"/>
  <c r="C126" i="1" s="1"/>
  <c r="C133" i="1"/>
  <c r="C132" i="1" s="1"/>
  <c r="C123" i="1"/>
  <c r="C122" i="1" s="1"/>
  <c r="C131" i="1"/>
  <c r="C130" i="1" s="1"/>
  <c r="C115" i="1"/>
  <c r="C114" i="1" s="1"/>
  <c r="C119" i="1"/>
  <c r="C118" i="1" s="1"/>
  <c r="C125" i="1"/>
  <c r="C124" i="1" s="1"/>
  <c r="C121" i="1"/>
  <c r="C120" i="1" s="1"/>
  <c r="C145" i="1"/>
  <c r="C144" i="1" s="1"/>
  <c r="C143" i="1"/>
  <c r="C142" i="1" s="1"/>
  <c r="C113" i="1"/>
  <c r="C112" i="1" s="1"/>
  <c r="C117" i="1"/>
  <c r="C116" i="1" s="1"/>
  <c r="C137" i="1"/>
  <c r="C136" i="1" s="1"/>
  <c r="C135" i="1"/>
  <c r="C134" i="1" s="1"/>
  <c r="C141" i="1"/>
  <c r="C140" i="1" s="1"/>
  <c r="C139" i="1"/>
  <c r="C138" i="1" s="1"/>
  <c r="C39" i="1"/>
  <c r="C38" i="1" s="1"/>
  <c r="C31" i="1"/>
  <c r="C30" i="1" s="1"/>
  <c r="C23" i="1"/>
  <c r="C22" i="1" s="1"/>
  <c r="C15" i="1"/>
  <c r="C14" i="1" s="1"/>
  <c r="C7" i="1"/>
  <c r="C6" i="1" s="1"/>
  <c r="C81" i="1"/>
  <c r="C80" i="1" s="1"/>
  <c r="C49" i="1"/>
  <c r="C48" i="1" s="1"/>
  <c r="C103" i="1"/>
  <c r="C102" i="1" s="1"/>
  <c r="C71" i="1"/>
  <c r="C70" i="1" s="1"/>
  <c r="C67" i="1"/>
  <c r="C66" i="1" s="1"/>
  <c r="C85" i="1"/>
  <c r="C84" i="1" s="1"/>
  <c r="C53" i="1"/>
  <c r="C52" i="1" s="1"/>
  <c r="C99" i="1"/>
  <c r="C98" i="1" s="1"/>
  <c r="C17" i="1"/>
  <c r="C16" i="1" s="1"/>
  <c r="C29" i="1"/>
  <c r="C28" i="1" s="1"/>
  <c r="C105" i="1"/>
  <c r="C104" i="1" s="1"/>
  <c r="C73" i="1"/>
  <c r="C72" i="1" s="1"/>
  <c r="C83" i="1"/>
  <c r="C82" i="1" s="1"/>
  <c r="C95" i="1"/>
  <c r="C94" i="1" s="1"/>
  <c r="C63" i="1"/>
  <c r="C62" i="1" s="1"/>
  <c r="C109" i="1"/>
  <c r="C108" i="1" s="1"/>
  <c r="C77" i="1"/>
  <c r="C76" i="1" s="1"/>
  <c r="C91" i="1"/>
  <c r="C90" i="1" s="1"/>
  <c r="C75" i="1"/>
  <c r="C74" i="1" s="1"/>
  <c r="C3" i="1"/>
  <c r="C2" i="1" l="1"/>
  <c r="T38" i="39"/>
  <c r="T30" i="39" s="1"/>
  <c r="T22" i="39" s="1"/>
  <c r="T14" i="39" s="1"/>
  <c r="P38" i="39"/>
  <c r="P30" i="39" s="1"/>
  <c r="P22" i="39" s="1"/>
  <c r="P14" i="39" s="1"/>
  <c r="L38" i="39"/>
  <c r="L30" i="39" s="1"/>
  <c r="L22" i="39" s="1"/>
  <c r="L14" i="39" s="1"/>
  <c r="H38" i="39"/>
  <c r="H30" i="39" s="1"/>
  <c r="H22" i="39" s="1"/>
  <c r="H14" i="39" s="1"/>
  <c r="D38" i="39"/>
  <c r="D30" i="39" s="1"/>
  <c r="D22" i="39" s="1"/>
  <c r="D14" i="39" s="1"/>
  <c r="T37" i="39"/>
  <c r="T29" i="39" s="1"/>
  <c r="T21" i="39" s="1"/>
  <c r="T13" i="39" s="1"/>
  <c r="P37" i="39"/>
  <c r="P29" i="39" s="1"/>
  <c r="P21" i="39" s="1"/>
  <c r="P13" i="39" s="1"/>
  <c r="L37" i="39"/>
  <c r="L29" i="39" s="1"/>
  <c r="L21" i="39" s="1"/>
  <c r="L13" i="39" s="1"/>
  <c r="H37" i="39"/>
  <c r="H29" i="39" s="1"/>
  <c r="H21" i="39" s="1"/>
  <c r="H13" i="39" s="1"/>
  <c r="D37" i="39"/>
  <c r="D29" i="39" s="1"/>
  <c r="D21" i="39" s="1"/>
  <c r="D13" i="39" s="1"/>
  <c r="T36" i="39"/>
  <c r="T28" i="39" s="1"/>
  <c r="T20" i="39" s="1"/>
  <c r="T12" i="39" s="1"/>
  <c r="P36" i="39"/>
  <c r="P28" i="39" s="1"/>
  <c r="P20" i="39" s="1"/>
  <c r="P12" i="39" s="1"/>
  <c r="L36" i="39"/>
  <c r="L28" i="39" s="1"/>
  <c r="L20" i="39" s="1"/>
  <c r="L12" i="39" s="1"/>
  <c r="H36" i="39"/>
  <c r="H28" i="39" s="1"/>
  <c r="H20" i="39" s="1"/>
  <c r="H12" i="39" s="1"/>
  <c r="D36" i="39"/>
  <c r="D28" i="39" s="1"/>
  <c r="D20" i="39" s="1"/>
  <c r="D12" i="39" s="1"/>
  <c r="T35" i="39"/>
  <c r="T27" i="39" s="1"/>
  <c r="T19" i="39" s="1"/>
  <c r="T11" i="39" s="1"/>
  <c r="P35" i="39"/>
  <c r="P27" i="39" s="1"/>
  <c r="P19" i="39" s="1"/>
  <c r="P11" i="39" s="1"/>
  <c r="L35" i="39"/>
  <c r="L27" i="39" s="1"/>
  <c r="L19" i="39" s="1"/>
  <c r="L11" i="39" s="1"/>
  <c r="H35" i="39"/>
  <c r="H27" i="39" s="1"/>
  <c r="H19" i="39" s="1"/>
  <c r="H11" i="39" s="1"/>
  <c r="D35" i="39"/>
  <c r="D27" i="39" s="1"/>
  <c r="D19" i="39" s="1"/>
  <c r="D11" i="39" s="1"/>
  <c r="N38" i="39"/>
  <c r="N30" i="39" s="1"/>
  <c r="N22" i="39" s="1"/>
  <c r="N14" i="39" s="1"/>
  <c r="B38" i="39"/>
  <c r="B30" i="39" s="1"/>
  <c r="B22" i="39" s="1"/>
  <c r="B14" i="39" s="1"/>
  <c r="N37" i="39"/>
  <c r="N29" i="39" s="1"/>
  <c r="N21" i="39" s="1"/>
  <c r="N13" i="39" s="1"/>
  <c r="F37" i="39"/>
  <c r="F29" i="39" s="1"/>
  <c r="F21" i="39" s="1"/>
  <c r="F13" i="39" s="1"/>
  <c r="R36" i="39"/>
  <c r="R28" i="39" s="1"/>
  <c r="R20" i="39" s="1"/>
  <c r="R12" i="39" s="1"/>
  <c r="J36" i="39"/>
  <c r="J28" i="39" s="1"/>
  <c r="J20" i="39" s="1"/>
  <c r="J12" i="39" s="1"/>
  <c r="B36" i="39"/>
  <c r="B28" i="39" s="1"/>
  <c r="B20" i="39" s="1"/>
  <c r="B12" i="39" s="1"/>
  <c r="N35" i="39"/>
  <c r="N27" i="39" s="1"/>
  <c r="N19" i="39" s="1"/>
  <c r="N11" i="39" s="1"/>
  <c r="F35" i="39"/>
  <c r="F27" i="39" s="1"/>
  <c r="F19" i="39" s="1"/>
  <c r="F11" i="39" s="1"/>
  <c r="R38" i="39"/>
  <c r="R30" i="39" s="1"/>
  <c r="R22" i="39" s="1"/>
  <c r="R14" i="39" s="1"/>
  <c r="J38" i="39"/>
  <c r="J30" i="39" s="1"/>
  <c r="J22" i="39" s="1"/>
  <c r="J14" i="39" s="1"/>
  <c r="F38" i="39"/>
  <c r="F30" i="39" s="1"/>
  <c r="F22" i="39" s="1"/>
  <c r="F14" i="39" s="1"/>
  <c r="R37" i="39"/>
  <c r="R29" i="39" s="1"/>
  <c r="R21" i="39" s="1"/>
  <c r="R13" i="39" s="1"/>
  <c r="J37" i="39"/>
  <c r="J29" i="39" s="1"/>
  <c r="J21" i="39" s="1"/>
  <c r="J13" i="39" s="1"/>
  <c r="B37" i="39"/>
  <c r="B29" i="39" s="1"/>
  <c r="B21" i="39" s="1"/>
  <c r="B13" i="39" s="1"/>
  <c r="N36" i="39"/>
  <c r="N28" i="39" s="1"/>
  <c r="N20" i="39" s="1"/>
  <c r="N12" i="39" s="1"/>
  <c r="F36" i="39"/>
  <c r="F28" i="39" s="1"/>
  <c r="F20" i="39" s="1"/>
  <c r="F12" i="39" s="1"/>
  <c r="R35" i="39"/>
  <c r="R27" i="39" s="1"/>
  <c r="R19" i="39" s="1"/>
  <c r="R11" i="39" s="1"/>
  <c r="J35" i="39"/>
  <c r="J27" i="39" s="1"/>
  <c r="J19" i="39" s="1"/>
  <c r="J11" i="39" s="1"/>
  <c r="B35" i="39"/>
  <c r="B27" i="39" s="1"/>
  <c r="B19" i="39" s="1"/>
  <c r="B11" i="39" s="1"/>
  <c r="M37" i="39" l="1"/>
  <c r="M29" i="39" s="1"/>
  <c r="Q38" i="39"/>
  <c r="Q30" i="39" s="1"/>
  <c r="E38" i="39"/>
  <c r="E30" i="39" s="1"/>
  <c r="Q37" i="39"/>
  <c r="Q29" i="39" s="1"/>
  <c r="E37" i="39"/>
  <c r="E29" i="39" s="1"/>
  <c r="Q36" i="39"/>
  <c r="Q28" i="39" s="1"/>
  <c r="I36" i="39"/>
  <c r="I28" i="39" s="1"/>
  <c r="U35" i="39"/>
  <c r="U27" i="39" s="1"/>
  <c r="M35" i="39"/>
  <c r="M27" i="39" s="1"/>
  <c r="E35" i="39"/>
  <c r="E27" i="39" s="1"/>
  <c r="S38" i="39"/>
  <c r="S30" i="39" s="1"/>
  <c r="O38" i="39"/>
  <c r="O30" i="39" s="1"/>
  <c r="K38" i="39"/>
  <c r="K30" i="39" s="1"/>
  <c r="G38" i="39"/>
  <c r="G30" i="39" s="1"/>
  <c r="C38" i="39"/>
  <c r="C30" i="39" s="1"/>
  <c r="S37" i="39"/>
  <c r="S29" i="39" s="1"/>
  <c r="O37" i="39"/>
  <c r="O29" i="39" s="1"/>
  <c r="K37" i="39"/>
  <c r="K29" i="39" s="1"/>
  <c r="G37" i="39"/>
  <c r="G29" i="39" s="1"/>
  <c r="C37" i="39"/>
  <c r="C29" i="39" s="1"/>
  <c r="S36" i="39"/>
  <c r="S28" i="39" s="1"/>
  <c r="O36" i="39"/>
  <c r="O28" i="39" s="1"/>
  <c r="K36" i="39"/>
  <c r="K28" i="39" s="1"/>
  <c r="G36" i="39"/>
  <c r="G28" i="39" s="1"/>
  <c r="C36" i="39"/>
  <c r="C28" i="39" s="1"/>
  <c r="S35" i="39"/>
  <c r="S27" i="39" s="1"/>
  <c r="O35" i="39"/>
  <c r="O27" i="39" s="1"/>
  <c r="K35" i="39"/>
  <c r="K27" i="39" s="1"/>
  <c r="G35" i="39"/>
  <c r="G27" i="39" s="1"/>
  <c r="C35" i="39"/>
  <c r="C27" i="39" s="1"/>
  <c r="U38" i="39"/>
  <c r="U30" i="39" s="1"/>
  <c r="M38" i="39"/>
  <c r="M30" i="39" s="1"/>
  <c r="I38" i="39"/>
  <c r="I30" i="39" s="1"/>
  <c r="U37" i="39"/>
  <c r="U29" i="39" s="1"/>
  <c r="I37" i="39"/>
  <c r="I29" i="39" s="1"/>
  <c r="U36" i="39"/>
  <c r="U28" i="39" s="1"/>
  <c r="M36" i="39"/>
  <c r="M28" i="39" s="1"/>
  <c r="E36" i="39"/>
  <c r="E28" i="39" s="1"/>
  <c r="Q35" i="39"/>
  <c r="Q27" i="39" s="1"/>
  <c r="I35" i="39"/>
  <c r="I27" i="39" s="1"/>
  <c r="Q19" i="39" l="1"/>
  <c r="Q11" i="39"/>
  <c r="Q3" i="39"/>
  <c r="P3" i="39" s="1"/>
  <c r="U21" i="39"/>
  <c r="U13" i="39"/>
  <c r="U5" i="39"/>
  <c r="T5" i="39" s="1"/>
  <c r="G6" i="39"/>
  <c r="F6" i="39" s="1"/>
  <c r="G22" i="39"/>
  <c r="G14" i="39"/>
  <c r="M20" i="39"/>
  <c r="M4" i="39"/>
  <c r="L4" i="39" s="1"/>
  <c r="M12" i="39"/>
  <c r="G3" i="39"/>
  <c r="F3" i="39" s="1"/>
  <c r="G19" i="39"/>
  <c r="G11" i="39"/>
  <c r="S20" i="39"/>
  <c r="S12" i="39"/>
  <c r="S4" i="39"/>
  <c r="R4" i="39" s="1"/>
  <c r="O21" i="39"/>
  <c r="O13" i="39"/>
  <c r="O5" i="39"/>
  <c r="N5" i="39" s="1"/>
  <c r="K22" i="39"/>
  <c r="K14" i="39"/>
  <c r="K6" i="39"/>
  <c r="J6" i="39" s="1"/>
  <c r="E13" i="39"/>
  <c r="E21" i="39"/>
  <c r="E5" i="39"/>
  <c r="D5" i="39" s="1"/>
  <c r="I19" i="39"/>
  <c r="I11" i="39"/>
  <c r="I3" i="39"/>
  <c r="H3" i="39" s="1"/>
  <c r="U4" i="39"/>
  <c r="T4" i="39" s="1"/>
  <c r="U20" i="39"/>
  <c r="U12" i="39"/>
  <c r="M14" i="39"/>
  <c r="M6" i="39"/>
  <c r="L6" i="39" s="1"/>
  <c r="M22" i="39"/>
  <c r="K3" i="39"/>
  <c r="J3" i="39" s="1"/>
  <c r="K19" i="39"/>
  <c r="K11" i="39"/>
  <c r="G20" i="39"/>
  <c r="G12" i="39"/>
  <c r="G4" i="39"/>
  <c r="F4" i="39" s="1"/>
  <c r="C13" i="39"/>
  <c r="C5" i="39"/>
  <c r="B5" i="39" s="1"/>
  <c r="C21" i="39"/>
  <c r="S13" i="39"/>
  <c r="S5" i="39"/>
  <c r="R5" i="39" s="1"/>
  <c r="S21" i="39"/>
  <c r="O22" i="39"/>
  <c r="O14" i="39"/>
  <c r="O6" i="39"/>
  <c r="N6" i="39" s="1"/>
  <c r="U3" i="39"/>
  <c r="T3" i="39" s="1"/>
  <c r="U11" i="39"/>
  <c r="U19" i="39"/>
  <c r="Q13" i="39"/>
  <c r="Q5" i="39"/>
  <c r="P5" i="39" s="1"/>
  <c r="Q21" i="39"/>
  <c r="O19" i="39"/>
  <c r="O11" i="39"/>
  <c r="O3" i="39"/>
  <c r="N3" i="39" s="1"/>
  <c r="K4" i="39"/>
  <c r="J4" i="39" s="1"/>
  <c r="K20" i="39"/>
  <c r="K12" i="39"/>
  <c r="G5" i="39"/>
  <c r="F5" i="39" s="1"/>
  <c r="G21" i="39"/>
  <c r="G13" i="39"/>
  <c r="C22" i="39"/>
  <c r="C14" i="39"/>
  <c r="C6" i="39"/>
  <c r="B6" i="39" s="1"/>
  <c r="S22" i="39"/>
  <c r="S14" i="39"/>
  <c r="S6" i="39"/>
  <c r="R6" i="39" s="1"/>
  <c r="I20" i="39"/>
  <c r="I12" i="39"/>
  <c r="I4" i="39"/>
  <c r="H4" i="39" s="1"/>
  <c r="E22" i="39"/>
  <c r="E6" i="39"/>
  <c r="D6" i="39" s="1"/>
  <c r="E14" i="39"/>
  <c r="I13" i="39"/>
  <c r="I5" i="39"/>
  <c r="H5" i="39" s="1"/>
  <c r="I21" i="39"/>
  <c r="C19" i="39"/>
  <c r="C11" i="39"/>
  <c r="C3" i="39"/>
  <c r="B3" i="39" s="1"/>
  <c r="O12" i="39"/>
  <c r="O4" i="39"/>
  <c r="N4" i="39" s="1"/>
  <c r="O20" i="39"/>
  <c r="E11" i="39"/>
  <c r="E3" i="39"/>
  <c r="D3" i="39" s="1"/>
  <c r="E19" i="39"/>
  <c r="Q12" i="39"/>
  <c r="Q4" i="39"/>
  <c r="P4" i="39" s="1"/>
  <c r="Q20" i="39"/>
  <c r="Q14" i="39"/>
  <c r="Q6" i="39"/>
  <c r="P6" i="39" s="1"/>
  <c r="Q22" i="39"/>
  <c r="U14" i="39"/>
  <c r="U22" i="39"/>
  <c r="U6" i="39"/>
  <c r="T6" i="39" s="1"/>
  <c r="E20" i="39"/>
  <c r="E12" i="39"/>
  <c r="E4" i="39"/>
  <c r="D4" i="39" s="1"/>
  <c r="S11" i="39"/>
  <c r="S3" i="39"/>
  <c r="R3" i="39" s="1"/>
  <c r="S19" i="39"/>
  <c r="K5" i="39"/>
  <c r="J5" i="39" s="1"/>
  <c r="K21" i="39"/>
  <c r="K13" i="39"/>
  <c r="I6" i="39"/>
  <c r="H6" i="39" s="1"/>
  <c r="I14" i="39"/>
  <c r="I22" i="39"/>
  <c r="C4" i="39"/>
  <c r="B4" i="39" s="1"/>
  <c r="C20" i="39"/>
  <c r="C12" i="39"/>
  <c r="M19" i="39"/>
  <c r="M11" i="39"/>
  <c r="M3" i="39"/>
  <c r="L3" i="39" s="1"/>
  <c r="M21" i="39"/>
  <c r="M5" i="39"/>
  <c r="L5" i="39" s="1"/>
  <c r="M13" i="39"/>
</calcChain>
</file>

<file path=xl/sharedStrings.xml><?xml version="1.0" encoding="utf-8"?>
<sst xmlns="http://schemas.openxmlformats.org/spreadsheetml/2006/main" count="4750" uniqueCount="860">
  <si>
    <t>一</t>
    <rPh sb="0" eb="1">
      <t>イチ</t>
    </rPh>
    <phoneticPr fontId="1"/>
  </si>
  <si>
    <t>五</t>
    <rPh sb="0" eb="1">
      <t>ゴ</t>
    </rPh>
    <phoneticPr fontId="1"/>
  </si>
  <si>
    <t>子</t>
    <rPh sb="0" eb="1">
      <t>コ</t>
    </rPh>
    <phoneticPr fontId="1"/>
  </si>
  <si>
    <t>女</t>
    <rPh sb="0" eb="1">
      <t>オンナ</t>
    </rPh>
    <phoneticPr fontId="1"/>
  </si>
  <si>
    <t>青</t>
    <rPh sb="0" eb="1">
      <t>アオ</t>
    </rPh>
    <phoneticPr fontId="1"/>
  </si>
  <si>
    <t>空</t>
    <rPh sb="0" eb="1">
      <t>ソラ</t>
    </rPh>
    <phoneticPr fontId="1"/>
  </si>
  <si>
    <t>見</t>
    <rPh sb="0" eb="1">
      <t>ミ</t>
    </rPh>
    <phoneticPr fontId="1"/>
  </si>
  <si>
    <t>字</t>
    <rPh sb="0" eb="1">
      <t>ジ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</si>
  <si>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</si>
  <si>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</si>
  <si>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</si>
  <si>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</si>
  <si>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</si>
  <si>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</si>
  <si>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</si>
  <si>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</si>
  <si>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</si>
  <si>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</si>
  <si>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そら</t>
    <phoneticPr fontId="1"/>
  </si>
  <si>
    <t>み</t>
    <phoneticPr fontId="1"/>
  </si>
  <si>
    <t>こう</t>
    <phoneticPr fontId="1"/>
  </si>
  <si>
    <t>てん</t>
    <phoneticPr fontId="1"/>
  </si>
  <si>
    <t>おお</t>
    <phoneticPr fontId="1"/>
  </si>
  <si>
    <t>ご</t>
    <phoneticPr fontId="1"/>
  </si>
  <si>
    <t>を　</t>
    <phoneticPr fontId="1"/>
  </si>
  <si>
    <t>じ</t>
    <phoneticPr fontId="1"/>
  </si>
  <si>
    <t>水</t>
    <rPh sb="0" eb="1">
      <t>ミズ</t>
    </rPh>
    <phoneticPr fontId="1"/>
  </si>
  <si>
    <t>山</t>
    <rPh sb="0" eb="1">
      <t>ヤマ</t>
    </rPh>
    <phoneticPr fontId="1"/>
  </si>
  <si>
    <t>日</t>
    <rPh sb="0" eb="1">
      <t>ヒ</t>
    </rPh>
    <phoneticPr fontId="1"/>
  </si>
  <si>
    <t>き</t>
    <phoneticPr fontId="1"/>
  </si>
  <si>
    <t>た</t>
    <phoneticPr fontId="1"/>
  </si>
  <si>
    <t>で　</t>
    <phoneticPr fontId="1"/>
  </si>
  <si>
    <t>月</t>
    <rPh sb="0" eb="1">
      <t>ツキ</t>
    </rPh>
    <phoneticPr fontId="1"/>
  </si>
  <si>
    <t>しゃ</t>
    <phoneticPr fontId="1"/>
  </si>
  <si>
    <t>あ</t>
    <phoneticPr fontId="1"/>
  </si>
  <si>
    <t>み　</t>
    <phoneticPr fontId="1"/>
  </si>
  <si>
    <t>やす</t>
    <phoneticPr fontId="1"/>
  </si>
  <si>
    <t>よう</t>
    <phoneticPr fontId="1"/>
  </si>
  <si>
    <t>し</t>
    <phoneticPr fontId="1"/>
  </si>
  <si>
    <t>おんな</t>
    <phoneticPr fontId="1"/>
  </si>
  <si>
    <t>あお</t>
    <phoneticPr fontId="1"/>
  </si>
  <si>
    <t>やま</t>
    <phoneticPr fontId="1"/>
  </si>
  <si>
    <t>つき</t>
    <phoneticPr fontId="1"/>
  </si>
  <si>
    <t>ひと</t>
    <phoneticPr fontId="1"/>
  </si>
  <si>
    <t>ほん</t>
    <phoneticPr fontId="1"/>
  </si>
  <si>
    <t>いぬ</t>
    <phoneticPr fontId="1"/>
  </si>
  <si>
    <t>に　</t>
    <phoneticPr fontId="1"/>
  </si>
  <si>
    <t>の　</t>
    <phoneticPr fontId="1"/>
  </si>
  <si>
    <t>い　</t>
    <phoneticPr fontId="1"/>
  </si>
  <si>
    <t>が　</t>
    <phoneticPr fontId="1"/>
  </si>
  <si>
    <t>しい</t>
    <phoneticPr fontId="1"/>
  </si>
  <si>
    <t>かん</t>
    <phoneticPr fontId="1"/>
  </si>
  <si>
    <t>くるま</t>
    <phoneticPr fontId="1"/>
  </si>
  <si>
    <t>きな</t>
    <phoneticPr fontId="1"/>
  </si>
  <si>
    <t>と　</t>
    <phoneticPr fontId="1"/>
  </si>
  <si>
    <t>かう</t>
    <phoneticPr fontId="1"/>
  </si>
  <si>
    <t>人</t>
    <rPh sb="0" eb="1">
      <t>ヒト</t>
    </rPh>
    <phoneticPr fontId="1"/>
  </si>
  <si>
    <t>中</t>
    <rPh sb="0" eb="1">
      <t>ナカ</t>
    </rPh>
    <phoneticPr fontId="1"/>
  </si>
  <si>
    <t>休</t>
    <rPh sb="0" eb="1">
      <t>ヤス</t>
    </rPh>
    <phoneticPr fontId="1"/>
  </si>
  <si>
    <t>いえ</t>
    <phoneticPr fontId="1"/>
  </si>
  <si>
    <t>る　</t>
    <phoneticPr fontId="1"/>
  </si>
  <si>
    <t>お　</t>
    <phoneticPr fontId="1"/>
  </si>
  <si>
    <t>大</t>
    <rPh sb="0" eb="1">
      <t>ダイ</t>
    </rPh>
    <phoneticPr fontId="1"/>
  </si>
  <si>
    <t>本</t>
    <rPh sb="0" eb="1">
      <t>ホン</t>
    </rPh>
    <phoneticPr fontId="1"/>
  </si>
  <si>
    <t>犬</t>
    <rPh sb="0" eb="1">
      <t>イヌ</t>
    </rPh>
    <phoneticPr fontId="1"/>
  </si>
  <si>
    <t>く　</t>
    <phoneticPr fontId="1"/>
  </si>
  <si>
    <t>か</t>
    <phoneticPr fontId="1"/>
  </si>
  <si>
    <t>えん</t>
    <phoneticPr fontId="1"/>
  </si>
  <si>
    <t>円</t>
    <rPh sb="0" eb="1">
      <t>エン</t>
    </rPh>
    <phoneticPr fontId="1"/>
  </si>
  <si>
    <t>さつ</t>
    <phoneticPr fontId="1"/>
  </si>
  <si>
    <t>名</t>
    <rPh sb="0" eb="1">
      <t>ナ</t>
    </rPh>
    <phoneticPr fontId="1"/>
  </si>
  <si>
    <t>まえ</t>
    <phoneticPr fontId="1"/>
  </si>
  <si>
    <t>な</t>
    <phoneticPr fontId="1"/>
  </si>
  <si>
    <t>す　</t>
    <phoneticPr fontId="1"/>
  </si>
  <si>
    <t>百</t>
    <rPh sb="0" eb="1">
      <t>ヒャク</t>
    </rPh>
    <phoneticPr fontId="1"/>
  </si>
  <si>
    <t>ひゃく</t>
    <phoneticPr fontId="1"/>
  </si>
  <si>
    <t>車</t>
    <rPh sb="0" eb="1">
      <t>クルマ</t>
    </rPh>
    <phoneticPr fontId="1"/>
  </si>
  <si>
    <t>気</t>
    <rPh sb="0" eb="1">
      <t>キ</t>
    </rPh>
    <phoneticPr fontId="1"/>
  </si>
  <si>
    <t>つける</t>
    <phoneticPr fontId="1"/>
  </si>
  <si>
    <t>だま</t>
    <phoneticPr fontId="1"/>
  </si>
  <si>
    <t>玉</t>
    <rPh sb="0" eb="1">
      <t>タマ</t>
    </rPh>
    <phoneticPr fontId="1"/>
  </si>
  <si>
    <t>へ　</t>
    <phoneticPr fontId="1"/>
  </si>
  <si>
    <t>糸</t>
    <rPh sb="0" eb="1">
      <t>イト</t>
    </rPh>
    <phoneticPr fontId="1"/>
  </si>
  <si>
    <t>いと</t>
    <phoneticPr fontId="1"/>
  </si>
  <si>
    <t>口</t>
    <rPh sb="0" eb="1">
      <t>クチ</t>
    </rPh>
    <phoneticPr fontId="1"/>
  </si>
  <si>
    <t>いち</t>
    <phoneticPr fontId="1"/>
  </si>
  <si>
    <t>くさ</t>
    <phoneticPr fontId="1"/>
  </si>
  <si>
    <t>草</t>
    <rPh sb="0" eb="1">
      <t>クサ</t>
    </rPh>
    <phoneticPr fontId="1"/>
  </si>
  <si>
    <t>かい</t>
    <phoneticPr fontId="1"/>
  </si>
  <si>
    <t>足</t>
    <rPh sb="0" eb="1">
      <t>アシ</t>
    </rPh>
    <phoneticPr fontId="1"/>
  </si>
  <si>
    <t>いし</t>
    <phoneticPr fontId="1"/>
  </si>
  <si>
    <t>石</t>
    <rPh sb="0" eb="1">
      <t>イシ</t>
    </rPh>
    <phoneticPr fontId="1"/>
  </si>
  <si>
    <t>なげる</t>
    <phoneticPr fontId="1"/>
  </si>
  <si>
    <t>花</t>
    <rPh sb="0" eb="1">
      <t>ハナ</t>
    </rPh>
    <phoneticPr fontId="1"/>
  </si>
  <si>
    <t>はな</t>
    <phoneticPr fontId="1"/>
  </si>
  <si>
    <t>い</t>
    <phoneticPr fontId="1"/>
  </si>
  <si>
    <t>せい</t>
    <phoneticPr fontId="1"/>
  </si>
  <si>
    <t>はなし</t>
    <phoneticPr fontId="1"/>
  </si>
  <si>
    <t>いい</t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</si>
  <si>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>使い方</t>
    </r>
    <r>
      <rPr>
        <b/>
        <sz val="11"/>
        <color theme="1"/>
        <rFont val="ＭＳ Ｐゴシック"/>
        <family val="3"/>
        <charset val="128"/>
        <scheme val="minor"/>
      </rPr>
      <t xml:space="preserve">
　このシートを使うと、漢字プリントの問題を任意に選択することができます。
　左端のピンクの欄に１～１０の番号を入力してください。「３学期選択」のシートに反映されます。
</t>
    </r>
    <rPh sb="0" eb="1">
      <t>ツカ</t>
    </rPh>
    <rPh sb="2" eb="3">
      <t>カタ</t>
    </rPh>
    <rPh sb="12" eb="13">
      <t>ツカ</t>
    </rPh>
    <rPh sb="16" eb="18">
      <t>カンジ</t>
    </rPh>
    <rPh sb="23" eb="25">
      <t>モンダイ</t>
    </rPh>
    <rPh sb="26" eb="28">
      <t>ニンイ</t>
    </rPh>
    <rPh sb="29" eb="31">
      <t>センタク</t>
    </rPh>
    <rPh sb="43" eb="45">
      <t>ヒダリハシ</t>
    </rPh>
    <rPh sb="50" eb="51">
      <t>ラン</t>
    </rPh>
    <rPh sb="57" eb="59">
      <t>バンゴウ</t>
    </rPh>
    <rPh sb="60" eb="62">
      <t>ニュウリョク</t>
    </rPh>
    <rPh sb="71" eb="73">
      <t>ガッキ</t>
    </rPh>
    <rPh sb="73" eb="75">
      <t>センタク</t>
    </rPh>
    <rPh sb="81" eb="83">
      <t>ハンエイ</t>
    </rPh>
    <phoneticPr fontId="1"/>
  </si>
  <si>
    <t>・漢字の順番は光村図書の教科書に準じています。</t>
    <rPh sb="1" eb="3">
      <t>カンジ</t>
    </rPh>
    <rPh sb="4" eb="6">
      <t>ジュンバン</t>
    </rPh>
    <rPh sb="7" eb="9">
      <t>ミツムラ</t>
    </rPh>
    <rPh sb="9" eb="11">
      <t>トショ</t>
    </rPh>
    <rPh sb="12" eb="15">
      <t>キョウカショ</t>
    </rPh>
    <rPh sb="16" eb="17">
      <t>ジュン</t>
    </rPh>
    <phoneticPr fontId="22"/>
  </si>
  <si>
    <t>③誤って関数を削除したりするのを防ぐため、
　シートには保護をかけています。
　パスワードは設定していませんので解除可能です。
　「問題選択」のリストを改造して、オリジナルの問題
　を作ることもできます。</t>
    <rPh sb="1" eb="2">
      <t>アヤマ</t>
    </rPh>
    <rPh sb="4" eb="6">
      <t>カンスウ</t>
    </rPh>
    <rPh sb="7" eb="9">
      <t>サクジョ</t>
    </rPh>
    <rPh sb="16" eb="17">
      <t>フセ</t>
    </rPh>
    <rPh sb="28" eb="30">
      <t>ホゴ</t>
    </rPh>
    <rPh sb="46" eb="48">
      <t>セッテイ</t>
    </rPh>
    <rPh sb="56" eb="58">
      <t>カイジョ</t>
    </rPh>
    <rPh sb="58" eb="60">
      <t>カノウ</t>
    </rPh>
    <rPh sb="66" eb="68">
      <t>モンダイ</t>
    </rPh>
    <rPh sb="68" eb="70">
      <t>センタク</t>
    </rPh>
    <rPh sb="76" eb="78">
      <t>カイゾウ</t>
    </rPh>
    <rPh sb="87" eb="89">
      <t>モンダイ</t>
    </rPh>
    <rPh sb="92" eb="93">
      <t>ツク</t>
    </rPh>
    <phoneticPr fontId="22"/>
  </si>
  <si>
    <t>音</t>
    <rPh sb="0" eb="1">
      <t>オン</t>
    </rPh>
    <phoneticPr fontId="1"/>
  </si>
  <si>
    <t>読</t>
    <rPh sb="0" eb="1">
      <t>ドク</t>
    </rPh>
    <phoneticPr fontId="1"/>
  </si>
  <si>
    <t>する</t>
    <phoneticPr fontId="1"/>
  </si>
  <si>
    <t>おん</t>
    <phoneticPr fontId="1"/>
  </si>
  <si>
    <t>どく</t>
    <phoneticPr fontId="1"/>
  </si>
  <si>
    <t>ゆき</t>
    <phoneticPr fontId="1"/>
  </si>
  <si>
    <t>雪</t>
    <rPh sb="0" eb="1">
      <t>ユキ</t>
    </rPh>
    <phoneticPr fontId="1"/>
  </si>
  <si>
    <t>つもる</t>
    <phoneticPr fontId="1"/>
  </si>
  <si>
    <t>こたえ</t>
    <phoneticPr fontId="1"/>
  </si>
  <si>
    <t>言</t>
    <rPh sb="0" eb="1">
      <t>イ</t>
    </rPh>
    <phoneticPr fontId="1"/>
  </si>
  <si>
    <t>う　</t>
    <phoneticPr fontId="1"/>
  </si>
  <si>
    <t>南</t>
    <rPh sb="0" eb="1">
      <t>ミナミ</t>
    </rPh>
    <phoneticPr fontId="1"/>
  </si>
  <si>
    <t>みなみ</t>
    <phoneticPr fontId="1"/>
  </si>
  <si>
    <t>ぐち</t>
    <phoneticPr fontId="1"/>
  </si>
  <si>
    <t>えき</t>
    <phoneticPr fontId="1"/>
  </si>
  <si>
    <t>読</t>
    <rPh sb="0" eb="1">
      <t>ヨ</t>
    </rPh>
    <phoneticPr fontId="1"/>
  </si>
  <si>
    <t>む　</t>
    <phoneticPr fontId="1"/>
  </si>
  <si>
    <t>よ</t>
    <phoneticPr fontId="1"/>
  </si>
  <si>
    <t>書</t>
    <rPh sb="0" eb="1">
      <t>カ</t>
    </rPh>
    <phoneticPr fontId="1"/>
  </si>
  <si>
    <t>え</t>
    <phoneticPr fontId="1"/>
  </si>
  <si>
    <t>絵</t>
    <rPh sb="0" eb="1">
      <t>エ</t>
    </rPh>
    <phoneticPr fontId="1"/>
  </si>
  <si>
    <t>せる</t>
    <phoneticPr fontId="1"/>
  </si>
  <si>
    <t>はる</t>
    <phoneticPr fontId="1"/>
  </si>
  <si>
    <t>春</t>
    <rPh sb="0" eb="1">
      <t>ハル</t>
    </rPh>
    <phoneticPr fontId="1"/>
  </si>
  <si>
    <t>かぜ</t>
    <phoneticPr fontId="1"/>
  </si>
  <si>
    <t>こん</t>
    <phoneticPr fontId="1"/>
  </si>
  <si>
    <t>しゅう</t>
    <phoneticPr fontId="1"/>
  </si>
  <si>
    <t>今</t>
    <rPh sb="0" eb="1">
      <t>イマ</t>
    </rPh>
    <phoneticPr fontId="1"/>
  </si>
  <si>
    <t>週</t>
    <rPh sb="0" eb="1">
      <t>シュウ</t>
    </rPh>
    <phoneticPr fontId="1"/>
  </si>
  <si>
    <t>よてい</t>
    <phoneticPr fontId="1"/>
  </si>
  <si>
    <t>紙</t>
    <rPh sb="0" eb="1">
      <t>カミ</t>
    </rPh>
    <phoneticPr fontId="1"/>
  </si>
  <si>
    <t>かみ</t>
    <phoneticPr fontId="1"/>
  </si>
  <si>
    <t>もん</t>
    <phoneticPr fontId="1"/>
  </si>
  <si>
    <t>正</t>
    <rPh sb="0" eb="1">
      <t>セイ</t>
    </rPh>
    <phoneticPr fontId="1"/>
  </si>
  <si>
    <t>門</t>
    <rPh sb="0" eb="1">
      <t>モン</t>
    </rPh>
    <phoneticPr fontId="1"/>
  </si>
  <si>
    <t>の</t>
    <phoneticPr fontId="1"/>
  </si>
  <si>
    <t>とびら</t>
    <phoneticPr fontId="1"/>
  </si>
  <si>
    <t>黄</t>
    <rPh sb="0" eb="1">
      <t>キ</t>
    </rPh>
    <phoneticPr fontId="1"/>
  </si>
  <si>
    <t>いろ</t>
    <phoneticPr fontId="1"/>
  </si>
  <si>
    <t>色</t>
    <rPh sb="0" eb="1">
      <t>イロ</t>
    </rPh>
    <phoneticPr fontId="1"/>
  </si>
  <si>
    <t>太</t>
    <rPh sb="0" eb="1">
      <t>フト</t>
    </rPh>
    <phoneticPr fontId="1"/>
  </si>
  <si>
    <t>ふと</t>
    <phoneticPr fontId="1"/>
  </si>
  <si>
    <t>け</t>
    <phoneticPr fontId="1"/>
  </si>
  <si>
    <t>毛</t>
    <rPh sb="0" eb="1">
      <t>ケ</t>
    </rPh>
    <phoneticPr fontId="1"/>
  </si>
  <si>
    <t>あむ</t>
    <phoneticPr fontId="1"/>
  </si>
  <si>
    <t>たか</t>
    <phoneticPr fontId="1"/>
  </si>
  <si>
    <t>高</t>
    <rPh sb="0" eb="1">
      <t>タカ</t>
    </rPh>
    <phoneticPr fontId="1"/>
  </si>
  <si>
    <t>つよい</t>
    <phoneticPr fontId="1"/>
  </si>
  <si>
    <t>風</t>
    <rPh sb="0" eb="1">
      <t>カゼ</t>
    </rPh>
    <phoneticPr fontId="1"/>
  </si>
  <si>
    <t>は</t>
    <phoneticPr fontId="1"/>
  </si>
  <si>
    <t>晴</t>
    <rPh sb="0" eb="1">
      <t>ハ</t>
    </rPh>
    <phoneticPr fontId="1"/>
  </si>
  <si>
    <t>れた</t>
    <phoneticPr fontId="1"/>
  </si>
  <si>
    <t>そら</t>
    <phoneticPr fontId="1"/>
  </si>
  <si>
    <t>多</t>
    <rPh sb="0" eb="1">
      <t>オオ</t>
    </rPh>
    <phoneticPr fontId="1"/>
  </si>
  <si>
    <t>いや</t>
    <phoneticPr fontId="1"/>
  </si>
  <si>
    <t>さす</t>
    <phoneticPr fontId="1"/>
  </si>
  <si>
    <t>知</t>
    <rPh sb="0" eb="1">
      <t>シ</t>
    </rPh>
    <phoneticPr fontId="1"/>
  </si>
  <si>
    <t>らない</t>
    <phoneticPr fontId="1"/>
  </si>
  <si>
    <t>けん</t>
    <phoneticPr fontId="1"/>
  </si>
  <si>
    <t>めい</t>
    <phoneticPr fontId="1"/>
  </si>
  <si>
    <t>名</t>
    <rPh sb="0" eb="1">
      <t>メイ</t>
    </rPh>
    <phoneticPr fontId="1"/>
  </si>
  <si>
    <t>じん</t>
    <phoneticPr fontId="1"/>
  </si>
  <si>
    <t>生</t>
    <rPh sb="0" eb="1">
      <t>イ</t>
    </rPh>
    <phoneticPr fontId="1"/>
  </si>
  <si>
    <t>はこ</t>
    <phoneticPr fontId="1"/>
  </si>
  <si>
    <t>形</t>
    <rPh sb="0" eb="1">
      <t>カタチ</t>
    </rPh>
    <phoneticPr fontId="1"/>
  </si>
  <si>
    <t>かたち</t>
    <phoneticPr fontId="1"/>
  </si>
  <si>
    <t>なが</t>
    <phoneticPr fontId="1"/>
  </si>
  <si>
    <t>長</t>
    <rPh sb="0" eb="1">
      <t>ナガ</t>
    </rPh>
    <phoneticPr fontId="1"/>
  </si>
  <si>
    <t>かず</t>
    <phoneticPr fontId="1"/>
  </si>
  <si>
    <t>数</t>
    <rPh sb="0" eb="1">
      <t>カズ</t>
    </rPh>
    <phoneticPr fontId="1"/>
  </si>
  <si>
    <t>かぞ</t>
    <phoneticPr fontId="1"/>
  </si>
  <si>
    <t>える</t>
    <phoneticPr fontId="1"/>
  </si>
  <si>
    <t>体</t>
    <rPh sb="0" eb="1">
      <t>カラダ</t>
    </rPh>
    <phoneticPr fontId="1"/>
  </si>
  <si>
    <t>からだ</t>
    <phoneticPr fontId="1"/>
  </si>
  <si>
    <t>ど</t>
    <phoneticPr fontId="1"/>
  </si>
  <si>
    <t>土</t>
    <rPh sb="0" eb="1">
      <t>ド</t>
    </rPh>
    <phoneticPr fontId="1"/>
  </si>
  <si>
    <t>曜</t>
    <rPh sb="0" eb="1">
      <t>ヨウ</t>
    </rPh>
    <phoneticPr fontId="1"/>
  </si>
  <si>
    <t>び</t>
    <phoneticPr fontId="1"/>
  </si>
  <si>
    <t>細</t>
    <rPh sb="0" eb="1">
      <t>ホソ</t>
    </rPh>
    <phoneticPr fontId="1"/>
  </si>
  <si>
    <t>ほそ</t>
    <phoneticPr fontId="1"/>
  </si>
  <si>
    <t>ひも</t>
    <phoneticPr fontId="1"/>
  </si>
  <si>
    <t>かさ</t>
    <phoneticPr fontId="1"/>
  </si>
  <si>
    <t>先</t>
    <rPh sb="0" eb="1">
      <t>サキ</t>
    </rPh>
    <phoneticPr fontId="1"/>
  </si>
  <si>
    <t>さき</t>
    <phoneticPr fontId="1"/>
  </si>
  <si>
    <t>ちか</t>
    <phoneticPr fontId="1"/>
  </si>
  <si>
    <t>近</t>
    <rPh sb="0" eb="1">
      <t>チカ</t>
    </rPh>
    <phoneticPr fontId="1"/>
  </si>
  <si>
    <t>おな</t>
    <phoneticPr fontId="1"/>
  </si>
  <si>
    <t>同</t>
    <rPh sb="0" eb="1">
      <t>オナ</t>
    </rPh>
    <phoneticPr fontId="1"/>
  </si>
  <si>
    <t>じ　</t>
    <phoneticPr fontId="1"/>
  </si>
  <si>
    <t>クラス</t>
    <phoneticPr fontId="1"/>
  </si>
  <si>
    <t>話</t>
    <rPh sb="0" eb="1">
      <t>ハナシ</t>
    </rPh>
    <phoneticPr fontId="1"/>
  </si>
  <si>
    <t>みんな</t>
    <phoneticPr fontId="1"/>
  </si>
  <si>
    <t>しずか</t>
    <phoneticPr fontId="1"/>
  </si>
  <si>
    <t>聞</t>
    <rPh sb="0" eb="1">
      <t>キ</t>
    </rPh>
    <phoneticPr fontId="1"/>
  </si>
  <si>
    <t>いま</t>
    <phoneticPr fontId="1"/>
  </si>
  <si>
    <t>も　</t>
    <phoneticPr fontId="1"/>
  </si>
  <si>
    <t>こえる</t>
    <phoneticPr fontId="1"/>
  </si>
  <si>
    <t>会</t>
    <rPh sb="0" eb="1">
      <t>カイ</t>
    </rPh>
    <phoneticPr fontId="1"/>
  </si>
  <si>
    <t>社</t>
    <rPh sb="0" eb="1">
      <t>シャ</t>
    </rPh>
    <phoneticPr fontId="1"/>
  </si>
  <si>
    <t>ビル</t>
    <phoneticPr fontId="1"/>
  </si>
  <si>
    <t>かたな</t>
    <phoneticPr fontId="1"/>
  </si>
  <si>
    <t>刀</t>
    <rPh sb="0" eb="1">
      <t>カタナ</t>
    </rPh>
    <phoneticPr fontId="1"/>
  </si>
  <si>
    <t>切</t>
    <rPh sb="0" eb="1">
      <t>キ</t>
    </rPh>
    <phoneticPr fontId="1"/>
  </si>
  <si>
    <t>小</t>
    <rPh sb="0" eb="1">
      <t>コ</t>
    </rPh>
    <phoneticPr fontId="1"/>
  </si>
  <si>
    <t>こ</t>
    <phoneticPr fontId="1"/>
  </si>
  <si>
    <t>肉</t>
    <rPh sb="0" eb="1">
      <t>ニク</t>
    </rPh>
    <phoneticPr fontId="1"/>
  </si>
  <si>
    <t>にく</t>
    <phoneticPr fontId="1"/>
  </si>
  <si>
    <t>店</t>
    <rPh sb="0" eb="1">
      <t>ミセ</t>
    </rPh>
    <phoneticPr fontId="1"/>
  </si>
  <si>
    <t>みせ</t>
    <phoneticPr fontId="1"/>
  </si>
  <si>
    <t>うみ</t>
    <phoneticPr fontId="1"/>
  </si>
  <si>
    <t>海</t>
    <rPh sb="0" eb="1">
      <t>ウミ</t>
    </rPh>
    <phoneticPr fontId="1"/>
  </si>
  <si>
    <t>行</t>
    <rPh sb="0" eb="1">
      <t>イ</t>
    </rPh>
    <phoneticPr fontId="1"/>
  </si>
  <si>
    <t>汽</t>
    <rPh sb="0" eb="1">
      <t>キ</t>
    </rPh>
    <phoneticPr fontId="1"/>
  </si>
  <si>
    <t>のる</t>
    <phoneticPr fontId="1"/>
  </si>
  <si>
    <t>きた</t>
    <phoneticPr fontId="1"/>
  </si>
  <si>
    <t>魚</t>
    <rPh sb="0" eb="1">
      <t>サカナ</t>
    </rPh>
    <phoneticPr fontId="1"/>
  </si>
  <si>
    <t>さかな</t>
    <phoneticPr fontId="1"/>
  </si>
  <si>
    <t>ぼく</t>
    <phoneticPr fontId="1"/>
  </si>
  <si>
    <t>前</t>
    <rPh sb="0" eb="1">
      <t>マエ</t>
    </rPh>
    <phoneticPr fontId="1"/>
  </si>
  <si>
    <t>元</t>
    <rPh sb="0" eb="1">
      <t>ゲン</t>
    </rPh>
    <phoneticPr fontId="1"/>
  </si>
  <si>
    <t>げん</t>
    <phoneticPr fontId="1"/>
  </si>
  <si>
    <t>な　</t>
    <phoneticPr fontId="1"/>
  </si>
  <si>
    <t>すい</t>
    <phoneticPr fontId="1"/>
  </si>
  <si>
    <t>ちゅう</t>
    <phoneticPr fontId="1"/>
  </si>
  <si>
    <t>いわ</t>
    <phoneticPr fontId="1"/>
  </si>
  <si>
    <t>岩</t>
    <rPh sb="0" eb="1">
      <t>イワ</t>
    </rPh>
    <phoneticPr fontId="1"/>
  </si>
  <si>
    <t>くだく</t>
    <phoneticPr fontId="1"/>
  </si>
  <si>
    <t>生</t>
    <rPh sb="0" eb="1">
      <t>セイ</t>
    </rPh>
    <phoneticPr fontId="1"/>
  </si>
  <si>
    <t>こくご</t>
    <phoneticPr fontId="1"/>
  </si>
  <si>
    <t>教</t>
    <rPh sb="0" eb="1">
      <t>オシ</t>
    </rPh>
    <phoneticPr fontId="1"/>
  </si>
  <si>
    <t>おし</t>
    <phoneticPr fontId="1"/>
  </si>
  <si>
    <t>光</t>
    <rPh sb="0" eb="1">
      <t>ヒカリ</t>
    </rPh>
    <phoneticPr fontId="1"/>
  </si>
  <si>
    <t>ひかり</t>
    <phoneticPr fontId="1"/>
  </si>
  <si>
    <t>よく</t>
    <phoneticPr fontId="1"/>
  </si>
  <si>
    <t>考</t>
    <rPh sb="0" eb="1">
      <t>カンガ</t>
    </rPh>
    <phoneticPr fontId="1"/>
  </si>
  <si>
    <t>かんが</t>
    <phoneticPr fontId="1"/>
  </si>
  <si>
    <t>会</t>
    <rPh sb="0" eb="1">
      <t>ア</t>
    </rPh>
    <phoneticPr fontId="1"/>
  </si>
  <si>
    <t>おも</t>
    <phoneticPr fontId="1"/>
  </si>
  <si>
    <t>思</t>
    <rPh sb="0" eb="1">
      <t>オモ</t>
    </rPh>
    <phoneticPr fontId="1"/>
  </si>
  <si>
    <t>った</t>
    <phoneticPr fontId="1"/>
  </si>
  <si>
    <t>こと</t>
    <phoneticPr fontId="1"/>
  </si>
  <si>
    <t>じょう</t>
    <phoneticPr fontId="1"/>
  </si>
  <si>
    <t>場</t>
    <rPh sb="0" eb="1">
      <t>バ</t>
    </rPh>
    <phoneticPr fontId="1"/>
  </si>
  <si>
    <t>丸</t>
    <rPh sb="0" eb="1">
      <t>マル</t>
    </rPh>
    <phoneticPr fontId="1"/>
  </si>
  <si>
    <t>まる</t>
    <phoneticPr fontId="1"/>
  </si>
  <si>
    <t>点</t>
    <rPh sb="0" eb="1">
      <t>テン</t>
    </rPh>
    <phoneticPr fontId="1"/>
  </si>
  <si>
    <t>とる</t>
    <phoneticPr fontId="1"/>
  </si>
  <si>
    <t>わ</t>
    <phoneticPr fontId="1"/>
  </si>
  <si>
    <t>ぎょう</t>
    <phoneticPr fontId="1"/>
  </si>
  <si>
    <t>行</t>
    <rPh sb="0" eb="1">
      <t>ギョウ</t>
    </rPh>
    <phoneticPr fontId="1"/>
  </si>
  <si>
    <t>かえる</t>
    <phoneticPr fontId="1"/>
  </si>
  <si>
    <t>買</t>
    <rPh sb="0" eb="1">
      <t>カ</t>
    </rPh>
    <phoneticPr fontId="1"/>
  </si>
  <si>
    <t>し　</t>
    <phoneticPr fontId="1"/>
  </si>
  <si>
    <t>合</t>
    <rPh sb="0" eb="1">
      <t>ア</t>
    </rPh>
    <phoneticPr fontId="1"/>
  </si>
  <si>
    <t>回</t>
    <rPh sb="0" eb="1">
      <t>カイ</t>
    </rPh>
    <phoneticPr fontId="1"/>
  </si>
  <si>
    <t>ろうか</t>
    <phoneticPr fontId="1"/>
  </si>
  <si>
    <t>歩</t>
    <rPh sb="0" eb="1">
      <t>アル</t>
    </rPh>
    <phoneticPr fontId="1"/>
  </si>
  <si>
    <t>ある</t>
    <phoneticPr fontId="1"/>
  </si>
  <si>
    <t>分</t>
    <rPh sb="0" eb="1">
      <t>ブン</t>
    </rPh>
    <phoneticPr fontId="1"/>
  </si>
  <si>
    <t>かり</t>
    <phoneticPr fontId="1"/>
  </si>
  <si>
    <t>にくい</t>
    <phoneticPr fontId="1"/>
  </si>
  <si>
    <t>時</t>
    <rPh sb="0" eb="1">
      <t>ジ</t>
    </rPh>
    <phoneticPr fontId="1"/>
  </si>
  <si>
    <t>間</t>
    <rPh sb="0" eb="1">
      <t>カン</t>
    </rPh>
    <phoneticPr fontId="1"/>
  </si>
  <si>
    <t>かかる</t>
    <phoneticPr fontId="1"/>
  </si>
  <si>
    <t>通</t>
    <rPh sb="0" eb="1">
      <t>トオ</t>
    </rPh>
    <phoneticPr fontId="1"/>
  </si>
  <si>
    <t>とお</t>
    <phoneticPr fontId="1"/>
  </si>
  <si>
    <t>店</t>
    <rPh sb="0" eb="1">
      <t>テン</t>
    </rPh>
    <phoneticPr fontId="1"/>
  </si>
  <si>
    <t>ちょう</t>
    <phoneticPr fontId="1"/>
  </si>
  <si>
    <t>長</t>
    <rPh sb="0" eb="1">
      <t>チョウ</t>
    </rPh>
    <phoneticPr fontId="1"/>
  </si>
  <si>
    <t>まん</t>
    <phoneticPr fontId="1"/>
  </si>
  <si>
    <t>万</t>
    <rPh sb="0" eb="1">
      <t>マン</t>
    </rPh>
    <phoneticPr fontId="1"/>
  </si>
  <si>
    <t>りない</t>
    <phoneticPr fontId="1"/>
  </si>
  <si>
    <t>から</t>
    <phoneticPr fontId="1"/>
  </si>
  <si>
    <t>空</t>
    <rPh sb="0" eb="1">
      <t>カラ</t>
    </rPh>
    <phoneticPr fontId="1"/>
  </si>
  <si>
    <t>っぽ</t>
    <phoneticPr fontId="1"/>
  </si>
  <si>
    <t>あたま</t>
    <phoneticPr fontId="1"/>
  </si>
  <si>
    <t>頭</t>
    <rPh sb="0" eb="1">
      <t>アタマ</t>
    </rPh>
    <phoneticPr fontId="1"/>
  </si>
  <si>
    <t>あたら</t>
    <phoneticPr fontId="1"/>
  </si>
  <si>
    <t>新</t>
    <rPh sb="0" eb="1">
      <t>アタラ</t>
    </rPh>
    <phoneticPr fontId="1"/>
  </si>
  <si>
    <t>公</t>
    <rPh sb="0" eb="1">
      <t>コウ</t>
    </rPh>
    <phoneticPr fontId="1"/>
  </si>
  <si>
    <t>園</t>
    <rPh sb="0" eb="1">
      <t>エン</t>
    </rPh>
    <phoneticPr fontId="1"/>
  </si>
  <si>
    <t>とり</t>
    <phoneticPr fontId="1"/>
  </si>
  <si>
    <t>鳥</t>
    <rPh sb="0" eb="1">
      <t>トリ</t>
    </rPh>
    <phoneticPr fontId="1"/>
  </si>
  <si>
    <t>と</t>
    <phoneticPr fontId="1"/>
  </si>
  <si>
    <t>図</t>
    <rPh sb="0" eb="1">
      <t>ズ</t>
    </rPh>
    <phoneticPr fontId="1"/>
  </si>
  <si>
    <t>書</t>
    <rPh sb="0" eb="1">
      <t>ショ</t>
    </rPh>
    <phoneticPr fontId="1"/>
  </si>
  <si>
    <t>しょ</t>
    <phoneticPr fontId="1"/>
  </si>
  <si>
    <t>夏</t>
    <rPh sb="0" eb="1">
      <t>ナツ</t>
    </rPh>
    <phoneticPr fontId="1"/>
  </si>
  <si>
    <t>なつ</t>
    <phoneticPr fontId="1"/>
  </si>
  <si>
    <t>きもの</t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</si>
  <si>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>使い方</t>
    </r>
    <r>
      <rPr>
        <b/>
        <sz val="11"/>
        <color theme="1"/>
        <rFont val="ＭＳ Ｐゴシック"/>
        <family val="3"/>
        <charset val="128"/>
        <scheme val="minor"/>
      </rPr>
      <t xml:space="preserve">
　このシートを使うと、漢字プリントの問題を任意に選択することができます。
　左端のピンクの欄に１～１０の番号を入力してください。「１学期選択」のシートに反映されます。
</t>
    </r>
    <rPh sb="0" eb="1">
      <t>ツカ</t>
    </rPh>
    <rPh sb="2" eb="3">
      <t>カタ</t>
    </rPh>
    <rPh sb="12" eb="13">
      <t>ツカ</t>
    </rPh>
    <rPh sb="16" eb="18">
      <t>カンジ</t>
    </rPh>
    <rPh sb="23" eb="25">
      <t>モンダイ</t>
    </rPh>
    <rPh sb="26" eb="28">
      <t>ニンイ</t>
    </rPh>
    <rPh sb="29" eb="31">
      <t>センタク</t>
    </rPh>
    <rPh sb="43" eb="45">
      <t>ヒダリハシ</t>
    </rPh>
    <rPh sb="50" eb="51">
      <t>ラン</t>
    </rPh>
    <rPh sb="57" eb="59">
      <t>バンゴウ</t>
    </rPh>
    <rPh sb="60" eb="62">
      <t>ニュウリョク</t>
    </rPh>
    <rPh sb="71" eb="73">
      <t>ガッキ</t>
    </rPh>
    <rPh sb="73" eb="75">
      <t>センタク</t>
    </rPh>
    <rPh sb="81" eb="83">
      <t>ハンエイ</t>
    </rPh>
    <phoneticPr fontId="1"/>
  </si>
  <si>
    <r>
      <rPr>
        <b/>
        <sz val="20"/>
        <color rgb="FFFF0000"/>
        <rFont val="ＭＳ Ｐゴシック"/>
        <family val="3"/>
        <charset val="128"/>
        <scheme val="minor"/>
      </rPr>
      <t>使い方</t>
    </r>
    <r>
      <rPr>
        <b/>
        <sz val="11"/>
        <color theme="1"/>
        <rFont val="ＭＳ Ｐゴシック"/>
        <family val="3"/>
        <charset val="128"/>
        <scheme val="minor"/>
      </rPr>
      <t xml:space="preserve">
　このシートを使うと、漢字プリントの問題を任意に選択することができます。
　左端のピンクの欄に１～１０の番号を入力してください。「２学期選択」のシートに反映されます。
</t>
    </r>
    <rPh sb="0" eb="1">
      <t>ツカ</t>
    </rPh>
    <rPh sb="2" eb="3">
      <t>カタ</t>
    </rPh>
    <rPh sb="12" eb="13">
      <t>ツカ</t>
    </rPh>
    <rPh sb="16" eb="18">
      <t>カンジ</t>
    </rPh>
    <rPh sb="23" eb="25">
      <t>モンダイ</t>
    </rPh>
    <rPh sb="26" eb="28">
      <t>ニンイ</t>
    </rPh>
    <rPh sb="29" eb="31">
      <t>センタク</t>
    </rPh>
    <rPh sb="43" eb="45">
      <t>ヒダリハシ</t>
    </rPh>
    <rPh sb="50" eb="51">
      <t>ラン</t>
    </rPh>
    <rPh sb="57" eb="59">
      <t>バンゴウ</t>
    </rPh>
    <rPh sb="60" eb="62">
      <t>ニュウリョク</t>
    </rPh>
    <rPh sb="71" eb="73">
      <t>ガッキ</t>
    </rPh>
    <rPh sb="73" eb="75">
      <t>センタク</t>
    </rPh>
    <rPh sb="81" eb="83">
      <t>ハンエイ</t>
    </rPh>
    <phoneticPr fontId="1"/>
  </si>
  <si>
    <r>
      <rPr>
        <sz val="24"/>
        <color theme="1"/>
        <rFont val="ＭＳ Ｐゴシック"/>
        <family val="3"/>
        <charset val="128"/>
        <scheme val="minor"/>
      </rPr>
      <t>かん字プリント</t>
    </r>
    <r>
      <rPr>
        <sz val="9"/>
        <color theme="1"/>
        <rFont val="ＭＳ Ｐゴシック"/>
        <family val="3"/>
        <charset val="128"/>
        <scheme val="minor"/>
      </rPr>
      <t>(２年)</t>
    </r>
    <rPh sb="2" eb="3">
      <t>ジ</t>
    </rPh>
    <rPh sb="9" eb="10">
      <t>ネン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</si>
  <si>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　　</t>
    </r>
    <r>
      <rPr>
        <sz val="36"/>
        <color theme="1"/>
        <rFont val="ＭＳ Ｐゴシック"/>
        <family val="3"/>
        <charset val="128"/>
        <scheme val="minor"/>
      </rPr>
      <t>（  　　　）</t>
    </r>
    <phoneticPr fontId="1"/>
  </si>
  <si>
    <t>とも</t>
    <phoneticPr fontId="1"/>
  </si>
  <si>
    <t>友</t>
    <rPh sb="0" eb="1">
      <t>トモ</t>
    </rPh>
    <phoneticPr fontId="1"/>
  </si>
  <si>
    <t>だち</t>
    <phoneticPr fontId="1"/>
  </si>
  <si>
    <t>の　</t>
    <phoneticPr fontId="1"/>
  </si>
  <si>
    <t>絵</t>
    <rPh sb="0" eb="1">
      <t>エ</t>
    </rPh>
    <phoneticPr fontId="1"/>
  </si>
  <si>
    <t>え</t>
    <phoneticPr fontId="1"/>
  </si>
  <si>
    <t>まえ</t>
    <phoneticPr fontId="1"/>
  </si>
  <si>
    <t>前</t>
    <rPh sb="0" eb="1">
      <t>マエ</t>
    </rPh>
    <phoneticPr fontId="1"/>
  </si>
  <si>
    <t>方</t>
    <rPh sb="0" eb="1">
      <t>ホウ</t>
    </rPh>
    <phoneticPr fontId="1"/>
  </si>
  <si>
    <t>ほう</t>
    <phoneticPr fontId="1"/>
  </si>
  <si>
    <t>ゆう</t>
    <phoneticPr fontId="1"/>
  </si>
  <si>
    <t>夕</t>
    <rPh sb="0" eb="1">
      <t>ユウ</t>
    </rPh>
    <phoneticPr fontId="1"/>
  </si>
  <si>
    <t>方</t>
    <rPh sb="0" eb="1">
      <t>カタ</t>
    </rPh>
    <phoneticPr fontId="1"/>
  </si>
  <si>
    <t>がた</t>
    <phoneticPr fontId="1"/>
  </si>
  <si>
    <t>に　</t>
    <phoneticPr fontId="1"/>
  </si>
  <si>
    <t>なる</t>
    <phoneticPr fontId="1"/>
  </si>
  <si>
    <t>げん</t>
    <phoneticPr fontId="1"/>
  </si>
  <si>
    <t>元</t>
    <rPh sb="0" eb="1">
      <t>ゲン</t>
    </rPh>
    <phoneticPr fontId="1"/>
  </si>
  <si>
    <t>気</t>
    <rPh sb="0" eb="1">
      <t>キ</t>
    </rPh>
    <phoneticPr fontId="1"/>
  </si>
  <si>
    <t>き</t>
    <phoneticPr fontId="1"/>
  </si>
  <si>
    <t>な　</t>
    <phoneticPr fontId="1"/>
  </si>
  <si>
    <t>声</t>
    <rPh sb="0" eb="1">
      <t>コエ</t>
    </rPh>
    <phoneticPr fontId="1"/>
  </si>
  <si>
    <t>こえ</t>
    <phoneticPr fontId="1"/>
  </si>
  <si>
    <t>て</t>
    <phoneticPr fontId="1"/>
  </si>
  <si>
    <t>手</t>
    <rPh sb="0" eb="1">
      <t>テ</t>
    </rPh>
    <phoneticPr fontId="1"/>
  </si>
  <si>
    <t>天</t>
    <rPh sb="0" eb="1">
      <t>テン</t>
    </rPh>
    <phoneticPr fontId="1"/>
  </si>
  <si>
    <t>てん</t>
    <phoneticPr fontId="1"/>
  </si>
  <si>
    <t>さい</t>
    <phoneticPr fontId="1"/>
  </si>
  <si>
    <t>才</t>
    <rPh sb="0" eb="1">
      <t>サイ</t>
    </rPh>
    <phoneticPr fontId="1"/>
  </si>
  <si>
    <t>ほし</t>
    <phoneticPr fontId="1"/>
  </si>
  <si>
    <t>星</t>
    <rPh sb="0" eb="1">
      <t>ホシ</t>
    </rPh>
    <phoneticPr fontId="1"/>
  </si>
  <si>
    <t>を　</t>
    <phoneticPr fontId="1"/>
  </si>
  <si>
    <t>見</t>
    <rPh sb="0" eb="1">
      <t>ミ</t>
    </rPh>
    <phoneticPr fontId="1"/>
  </si>
  <si>
    <t>み</t>
    <phoneticPr fontId="1"/>
  </si>
  <si>
    <t>る　</t>
    <phoneticPr fontId="1"/>
  </si>
  <si>
    <t>ゆみ</t>
    <phoneticPr fontId="1"/>
  </si>
  <si>
    <t>弓</t>
    <rPh sb="0" eb="1">
      <t>ユミ</t>
    </rPh>
    <phoneticPr fontId="1"/>
  </si>
  <si>
    <t>矢</t>
    <rPh sb="0" eb="1">
      <t>ヤ</t>
    </rPh>
    <phoneticPr fontId="1"/>
  </si>
  <si>
    <t>や</t>
    <phoneticPr fontId="1"/>
  </si>
  <si>
    <t>もつ</t>
    <phoneticPr fontId="1"/>
  </si>
  <si>
    <t>たに</t>
    <phoneticPr fontId="1"/>
  </si>
  <si>
    <t>谷</t>
    <rPh sb="0" eb="1">
      <t>タニ</t>
    </rPh>
    <phoneticPr fontId="1"/>
  </si>
  <si>
    <t>川</t>
    <rPh sb="0" eb="1">
      <t>カワ</t>
    </rPh>
    <phoneticPr fontId="1"/>
  </si>
  <si>
    <t>がわ</t>
    <phoneticPr fontId="1"/>
  </si>
  <si>
    <t>水</t>
    <rPh sb="0" eb="1">
      <t>ミズ</t>
    </rPh>
    <phoneticPr fontId="1"/>
  </si>
  <si>
    <t>みず</t>
    <phoneticPr fontId="1"/>
  </si>
  <si>
    <t>が　</t>
    <phoneticPr fontId="1"/>
  </si>
  <si>
    <t>当</t>
    <rPh sb="0" eb="1">
      <t>ア</t>
    </rPh>
    <phoneticPr fontId="1"/>
  </si>
  <si>
    <t>あ</t>
    <phoneticPr fontId="1"/>
  </si>
  <si>
    <t>たる</t>
    <phoneticPr fontId="1"/>
  </si>
  <si>
    <t>あさ</t>
    <phoneticPr fontId="1"/>
  </si>
  <si>
    <t>朝</t>
    <rPh sb="0" eb="1">
      <t>アサ</t>
    </rPh>
    <phoneticPr fontId="1"/>
  </si>
  <si>
    <t>がっ</t>
    <phoneticPr fontId="1"/>
  </si>
  <si>
    <t>合</t>
    <rPh sb="0" eb="1">
      <t>ゴウ</t>
    </rPh>
    <phoneticPr fontId="1"/>
  </si>
  <si>
    <t>体</t>
    <rPh sb="0" eb="1">
      <t>タイ</t>
    </rPh>
    <phoneticPr fontId="1"/>
  </si>
  <si>
    <t>たい</t>
    <phoneticPr fontId="1"/>
  </si>
  <si>
    <t>する</t>
    <phoneticPr fontId="1"/>
  </si>
  <si>
    <t>そう</t>
    <phoneticPr fontId="1"/>
  </si>
  <si>
    <t>かお</t>
    <phoneticPr fontId="1"/>
  </si>
  <si>
    <t>顔</t>
    <rPh sb="0" eb="1">
      <t>カオ</t>
    </rPh>
    <phoneticPr fontId="1"/>
  </si>
  <si>
    <t>あらう</t>
    <phoneticPr fontId="1"/>
  </si>
  <si>
    <t>まい</t>
    <phoneticPr fontId="1"/>
  </si>
  <si>
    <t>毎</t>
    <rPh sb="0" eb="1">
      <t>マイ</t>
    </rPh>
    <phoneticPr fontId="1"/>
  </si>
  <si>
    <t>日</t>
    <rPh sb="0" eb="1">
      <t>ニチ</t>
    </rPh>
    <phoneticPr fontId="1"/>
  </si>
  <si>
    <t>にち</t>
    <phoneticPr fontId="1"/>
  </si>
  <si>
    <t>とお</t>
    <phoneticPr fontId="1"/>
  </si>
  <si>
    <t>通</t>
    <rPh sb="0" eb="1">
      <t>トオ</t>
    </rPh>
    <phoneticPr fontId="1"/>
  </si>
  <si>
    <t>いえ</t>
    <phoneticPr fontId="1"/>
  </si>
  <si>
    <t>家</t>
    <rPh sb="0" eb="1">
      <t>イエ</t>
    </rPh>
    <phoneticPr fontId="1"/>
  </si>
  <si>
    <t>中</t>
    <rPh sb="0" eb="1">
      <t>ナカ</t>
    </rPh>
    <phoneticPr fontId="1"/>
  </si>
  <si>
    <t>なか</t>
    <phoneticPr fontId="1"/>
  </si>
  <si>
    <t>ひる</t>
    <phoneticPr fontId="1"/>
  </si>
  <si>
    <t>昼</t>
    <rPh sb="0" eb="1">
      <t>ヒル</t>
    </rPh>
    <phoneticPr fontId="1"/>
  </si>
  <si>
    <t>休</t>
    <rPh sb="0" eb="1">
      <t>ヤス</t>
    </rPh>
    <phoneticPr fontId="1"/>
  </si>
  <si>
    <t>やす</t>
    <phoneticPr fontId="1"/>
  </si>
  <si>
    <t>はん</t>
    <phoneticPr fontId="1"/>
  </si>
  <si>
    <t>半</t>
    <rPh sb="0" eb="1">
      <t>ハン</t>
    </rPh>
    <phoneticPr fontId="1"/>
  </si>
  <si>
    <t>分</t>
    <rPh sb="0" eb="1">
      <t>ブン</t>
    </rPh>
    <phoneticPr fontId="1"/>
  </si>
  <si>
    <t>ぶん</t>
    <phoneticPr fontId="1"/>
  </si>
  <si>
    <t>力</t>
    <rPh sb="0" eb="1">
      <t>チカラ</t>
    </rPh>
    <phoneticPr fontId="1"/>
  </si>
  <si>
    <t>ちから</t>
    <phoneticPr fontId="1"/>
  </si>
  <si>
    <t>回</t>
    <rPh sb="0" eb="1">
      <t>マワ</t>
    </rPh>
    <phoneticPr fontId="1"/>
  </si>
  <si>
    <t>まわ</t>
    <phoneticPr fontId="1"/>
  </si>
  <si>
    <t>大</t>
    <rPh sb="0" eb="1">
      <t>オオ</t>
    </rPh>
    <phoneticPr fontId="1"/>
  </si>
  <si>
    <t>切</t>
    <rPh sb="0" eb="1">
      <t>キリ</t>
    </rPh>
    <phoneticPr fontId="1"/>
  </si>
  <si>
    <t>せつ</t>
    <phoneticPr fontId="1"/>
  </si>
  <si>
    <t>人</t>
    <rPh sb="0" eb="1">
      <t>ヒト</t>
    </rPh>
    <phoneticPr fontId="1"/>
  </si>
  <si>
    <t>ひと</t>
    <phoneticPr fontId="1"/>
  </si>
  <si>
    <t>電</t>
    <rPh sb="0" eb="1">
      <t>デン</t>
    </rPh>
    <phoneticPr fontId="1"/>
  </si>
  <si>
    <t>でん</t>
    <phoneticPr fontId="1"/>
  </si>
  <si>
    <t>さん</t>
    <phoneticPr fontId="1"/>
  </si>
  <si>
    <t>三</t>
    <rPh sb="0" eb="1">
      <t>サン</t>
    </rPh>
    <phoneticPr fontId="1"/>
  </si>
  <si>
    <t>人</t>
    <rPh sb="0" eb="1">
      <t>ニン</t>
    </rPh>
    <phoneticPr fontId="1"/>
  </si>
  <si>
    <t>にん</t>
    <phoneticPr fontId="1"/>
  </si>
  <si>
    <t>男</t>
    <rPh sb="0" eb="1">
      <t>オトコ</t>
    </rPh>
    <phoneticPr fontId="1"/>
  </si>
  <si>
    <t>なつ</t>
    <phoneticPr fontId="1"/>
  </si>
  <si>
    <t>夏</t>
    <rPh sb="0" eb="1">
      <t>ナツ</t>
    </rPh>
    <phoneticPr fontId="1"/>
  </si>
  <si>
    <t>記</t>
    <rPh sb="0" eb="1">
      <t>キ</t>
    </rPh>
    <phoneticPr fontId="1"/>
  </si>
  <si>
    <t>にっ</t>
    <phoneticPr fontId="1"/>
  </si>
  <si>
    <t>そと</t>
    <phoneticPr fontId="1"/>
  </si>
  <si>
    <t>外</t>
    <rPh sb="0" eb="1">
      <t>ソト</t>
    </rPh>
    <phoneticPr fontId="1"/>
  </si>
  <si>
    <t>出</t>
    <rPh sb="0" eb="1">
      <t>デ</t>
    </rPh>
    <phoneticPr fontId="1"/>
  </si>
  <si>
    <t>で</t>
    <phoneticPr fontId="1"/>
  </si>
  <si>
    <t>間</t>
    <rPh sb="0" eb="1">
      <t>アイダ</t>
    </rPh>
    <phoneticPr fontId="1"/>
  </si>
  <si>
    <t>頭</t>
    <rPh sb="0" eb="1">
      <t>アタマ</t>
    </rPh>
    <phoneticPr fontId="1"/>
  </si>
  <si>
    <t>あたま</t>
    <phoneticPr fontId="1"/>
  </si>
  <si>
    <t>すこし</t>
    <phoneticPr fontId="1"/>
  </si>
  <si>
    <t>あいだ</t>
    <phoneticPr fontId="1"/>
  </si>
  <si>
    <t>なに</t>
    <phoneticPr fontId="1"/>
  </si>
  <si>
    <t>何</t>
    <rPh sb="0" eb="1">
      <t>ナニ</t>
    </rPh>
    <phoneticPr fontId="1"/>
  </si>
  <si>
    <t>も　</t>
    <phoneticPr fontId="1"/>
  </si>
  <si>
    <t>ない</t>
    <phoneticPr fontId="1"/>
  </si>
  <si>
    <t>はる</t>
    <phoneticPr fontId="1"/>
  </si>
  <si>
    <t>春</t>
    <rPh sb="0" eb="1">
      <t>ハル</t>
    </rPh>
    <phoneticPr fontId="1"/>
  </si>
  <si>
    <t>来</t>
    <rPh sb="0" eb="1">
      <t>ク</t>
    </rPh>
    <phoneticPr fontId="1"/>
  </si>
  <si>
    <t>く</t>
    <phoneticPr fontId="1"/>
  </si>
  <si>
    <t>へ　</t>
    <phoneticPr fontId="1"/>
  </si>
  <si>
    <t>帰</t>
    <rPh sb="0" eb="1">
      <t>カエ</t>
    </rPh>
    <phoneticPr fontId="1"/>
  </si>
  <si>
    <t>かえ</t>
    <phoneticPr fontId="1"/>
  </si>
  <si>
    <t>きみ</t>
    <phoneticPr fontId="1"/>
  </si>
  <si>
    <t>親</t>
    <rPh sb="0" eb="1">
      <t>オヤ</t>
    </rPh>
    <phoneticPr fontId="1"/>
  </si>
  <si>
    <t>しん</t>
    <phoneticPr fontId="1"/>
  </si>
  <si>
    <t>に</t>
    <phoneticPr fontId="1"/>
  </si>
  <si>
    <t>ほん</t>
    <phoneticPr fontId="1"/>
  </si>
  <si>
    <t>本</t>
    <rPh sb="0" eb="1">
      <t>ホン</t>
    </rPh>
    <phoneticPr fontId="1"/>
  </si>
  <si>
    <t>語</t>
    <rPh sb="0" eb="1">
      <t>ゴ</t>
    </rPh>
    <phoneticPr fontId="1"/>
  </si>
  <si>
    <t>ご</t>
    <phoneticPr fontId="1"/>
  </si>
  <si>
    <t>は</t>
    <phoneticPr fontId="1"/>
  </si>
  <si>
    <t>晴</t>
    <rPh sb="0" eb="1">
      <t>ハ</t>
    </rPh>
    <phoneticPr fontId="1"/>
  </si>
  <si>
    <t>れ　</t>
    <phoneticPr fontId="1"/>
  </si>
  <si>
    <t>時</t>
    <rPh sb="0" eb="1">
      <t>トキ</t>
    </rPh>
    <phoneticPr fontId="1"/>
  </si>
  <si>
    <t>とき</t>
    <phoneticPr fontId="1"/>
  </si>
  <si>
    <t>とう</t>
    <phoneticPr fontId="1"/>
  </si>
  <si>
    <t>東</t>
    <rPh sb="0" eb="1">
      <t>ヒガシ</t>
    </rPh>
    <phoneticPr fontId="1"/>
  </si>
  <si>
    <t>京</t>
    <rPh sb="0" eb="1">
      <t>キョウ</t>
    </rPh>
    <phoneticPr fontId="1"/>
  </si>
  <si>
    <t>きょう</t>
    <phoneticPr fontId="1"/>
  </si>
  <si>
    <t>スカイ</t>
    <phoneticPr fontId="1"/>
  </si>
  <si>
    <t>ツリー</t>
    <phoneticPr fontId="1"/>
  </si>
  <si>
    <t>おとこ</t>
    <phoneticPr fontId="1"/>
  </si>
  <si>
    <t>み　</t>
    <phoneticPr fontId="1"/>
  </si>
  <si>
    <t>ふる</t>
    <phoneticPr fontId="1"/>
  </si>
  <si>
    <t>古</t>
    <rPh sb="0" eb="1">
      <t>フル</t>
    </rPh>
    <phoneticPr fontId="1"/>
  </si>
  <si>
    <t>い　</t>
    <phoneticPr fontId="1"/>
  </si>
  <si>
    <t>お　</t>
    <phoneticPr fontId="1"/>
  </si>
  <si>
    <t>寺</t>
    <rPh sb="0" eb="1">
      <t>テラ</t>
    </rPh>
    <phoneticPr fontId="1"/>
  </si>
  <si>
    <t>てら</t>
    <phoneticPr fontId="1"/>
  </si>
  <si>
    <t>にし</t>
    <phoneticPr fontId="1"/>
  </si>
  <si>
    <t>西</t>
    <rPh sb="0" eb="1">
      <t>ニシ</t>
    </rPh>
    <phoneticPr fontId="1"/>
  </si>
  <si>
    <t>日</t>
    <rPh sb="0" eb="1">
      <t>ヒ</t>
    </rPh>
    <phoneticPr fontId="1"/>
  </si>
  <si>
    <t>び</t>
    <phoneticPr fontId="1"/>
  </si>
  <si>
    <t>さす</t>
    <phoneticPr fontId="1"/>
  </si>
  <si>
    <t>あたら</t>
    <phoneticPr fontId="1"/>
  </si>
  <si>
    <t>新</t>
    <rPh sb="0" eb="1">
      <t>アタラ</t>
    </rPh>
    <phoneticPr fontId="1"/>
  </si>
  <si>
    <t>しい</t>
    <phoneticPr fontId="1"/>
  </si>
  <si>
    <t>夜</t>
    <rPh sb="0" eb="1">
      <t>ヨ</t>
    </rPh>
    <phoneticPr fontId="1"/>
  </si>
  <si>
    <t>よ</t>
    <phoneticPr fontId="1"/>
  </si>
  <si>
    <t>ぞら</t>
    <phoneticPr fontId="1"/>
  </si>
  <si>
    <t>空</t>
    <rPh sb="0" eb="1">
      <t>ソラ</t>
    </rPh>
    <phoneticPr fontId="1"/>
  </si>
  <si>
    <t>夜</t>
    <rPh sb="0" eb="1">
      <t>ヨル</t>
    </rPh>
    <phoneticPr fontId="1"/>
  </si>
  <si>
    <t>明</t>
    <rPh sb="0" eb="1">
      <t>ア</t>
    </rPh>
    <phoneticPr fontId="1"/>
  </si>
  <si>
    <t>ける</t>
    <phoneticPr fontId="1"/>
  </si>
  <si>
    <t>た</t>
    <phoneticPr fontId="1"/>
  </si>
  <si>
    <t>立</t>
    <rPh sb="0" eb="1">
      <t>タ</t>
    </rPh>
    <phoneticPr fontId="1"/>
  </si>
  <si>
    <t>ち　</t>
    <phoneticPr fontId="1"/>
  </si>
  <si>
    <t>止</t>
    <rPh sb="0" eb="1">
      <t>ト</t>
    </rPh>
    <phoneticPr fontId="1"/>
  </si>
  <si>
    <t>まる</t>
    <phoneticPr fontId="1"/>
  </si>
  <si>
    <t>ど</t>
    <phoneticPr fontId="1"/>
  </si>
  <si>
    <t>がっ</t>
    <phoneticPr fontId="1"/>
  </si>
  <si>
    <t>学</t>
    <rPh sb="0" eb="1">
      <t>ガク</t>
    </rPh>
    <phoneticPr fontId="1"/>
  </si>
  <si>
    <t>校</t>
    <rPh sb="0" eb="1">
      <t>コウ</t>
    </rPh>
    <phoneticPr fontId="1"/>
  </si>
  <si>
    <t>こう</t>
    <phoneticPr fontId="1"/>
  </si>
  <si>
    <t>への</t>
    <phoneticPr fontId="1"/>
  </si>
  <si>
    <t>道</t>
    <rPh sb="0" eb="1">
      <t>ミチ</t>
    </rPh>
    <phoneticPr fontId="1"/>
  </si>
  <si>
    <t>みち</t>
    <phoneticPr fontId="1"/>
  </si>
  <si>
    <t>おお</t>
    <phoneticPr fontId="1"/>
  </si>
  <si>
    <t>大</t>
    <rPh sb="0" eb="1">
      <t>ダイ</t>
    </rPh>
    <phoneticPr fontId="1"/>
  </si>
  <si>
    <t>きな</t>
    <phoneticPr fontId="1"/>
  </si>
  <si>
    <t>工</t>
    <rPh sb="0" eb="1">
      <t>コウ</t>
    </rPh>
    <phoneticPr fontId="1"/>
  </si>
  <si>
    <t>じょう</t>
    <phoneticPr fontId="1"/>
  </si>
  <si>
    <t>場</t>
    <rPh sb="0" eb="1">
      <t>バ</t>
    </rPh>
    <phoneticPr fontId="1"/>
  </si>
  <si>
    <t>ふね</t>
    <phoneticPr fontId="1"/>
  </si>
  <si>
    <t>船</t>
    <rPh sb="0" eb="1">
      <t>フネ</t>
    </rPh>
    <phoneticPr fontId="1"/>
  </si>
  <si>
    <t>数</t>
    <rPh sb="0" eb="1">
      <t>カゾ</t>
    </rPh>
    <phoneticPr fontId="1"/>
  </si>
  <si>
    <t>かぞ</t>
    <phoneticPr fontId="1"/>
  </si>
  <si>
    <t>える</t>
    <phoneticPr fontId="1"/>
  </si>
  <si>
    <t>米</t>
    <rPh sb="0" eb="1">
      <t>コメ</t>
    </rPh>
    <phoneticPr fontId="1"/>
  </si>
  <si>
    <t>こめ</t>
    <phoneticPr fontId="1"/>
  </si>
  <si>
    <t>と　</t>
    <phoneticPr fontId="1"/>
  </si>
  <si>
    <t>パン</t>
    <phoneticPr fontId="1"/>
  </si>
  <si>
    <t>あき</t>
    <phoneticPr fontId="1"/>
  </si>
  <si>
    <t>秋</t>
    <rPh sb="0" eb="1">
      <t>アキ</t>
    </rPh>
    <phoneticPr fontId="1"/>
  </si>
  <si>
    <t>風</t>
    <rPh sb="0" eb="1">
      <t>カゼ</t>
    </rPh>
    <phoneticPr fontId="1"/>
  </si>
  <si>
    <t>かぜ</t>
    <phoneticPr fontId="1"/>
  </si>
  <si>
    <t>きん</t>
    <phoneticPr fontId="1"/>
  </si>
  <si>
    <t>金</t>
    <rPh sb="0" eb="1">
      <t>キン</t>
    </rPh>
    <phoneticPr fontId="1"/>
  </si>
  <si>
    <t>魚</t>
    <rPh sb="0" eb="1">
      <t>ギョ</t>
    </rPh>
    <phoneticPr fontId="1"/>
  </si>
  <si>
    <t>ぎょ</t>
    <phoneticPr fontId="1"/>
  </si>
  <si>
    <t>えさ</t>
    <phoneticPr fontId="1"/>
  </si>
  <si>
    <t>げ</t>
    <phoneticPr fontId="1"/>
  </si>
  <si>
    <t>下</t>
    <rPh sb="0" eb="1">
      <t>シタ</t>
    </rPh>
    <phoneticPr fontId="1"/>
  </si>
  <si>
    <t>山</t>
    <rPh sb="0" eb="1">
      <t>ヤマ</t>
    </rPh>
    <phoneticPr fontId="1"/>
  </si>
  <si>
    <t>ざん</t>
    <phoneticPr fontId="1"/>
  </si>
  <si>
    <t>いけ</t>
    <phoneticPr fontId="1"/>
  </si>
  <si>
    <t>池</t>
    <rPh sb="0" eb="1">
      <t>イケ</t>
    </rPh>
    <phoneticPr fontId="1"/>
  </si>
  <si>
    <t>の　</t>
    <phoneticPr fontId="1"/>
  </si>
  <si>
    <t>みず</t>
    <phoneticPr fontId="1"/>
  </si>
  <si>
    <t>さかな</t>
    <phoneticPr fontId="1"/>
  </si>
  <si>
    <t>魚</t>
    <rPh sb="0" eb="1">
      <t>サカナ</t>
    </rPh>
    <phoneticPr fontId="1"/>
  </si>
  <si>
    <t>を　</t>
    <phoneticPr fontId="1"/>
  </si>
  <si>
    <t>食</t>
    <rPh sb="0" eb="1">
      <t>タ</t>
    </rPh>
    <phoneticPr fontId="1"/>
  </si>
  <si>
    <t>べる</t>
    <phoneticPr fontId="1"/>
  </si>
  <si>
    <t>ひろ</t>
    <phoneticPr fontId="1"/>
  </si>
  <si>
    <t>広</t>
    <rPh sb="0" eb="1">
      <t>ヒロ</t>
    </rPh>
    <phoneticPr fontId="1"/>
  </si>
  <si>
    <t>い　</t>
    <phoneticPr fontId="1"/>
  </si>
  <si>
    <t>野</t>
    <rPh sb="0" eb="1">
      <t>ノ</t>
    </rPh>
    <phoneticPr fontId="1"/>
  </si>
  <si>
    <t>の</t>
    <phoneticPr fontId="1"/>
  </si>
  <si>
    <t>はら</t>
    <phoneticPr fontId="1"/>
  </si>
  <si>
    <t>原</t>
    <rPh sb="0" eb="1">
      <t>ハラ</t>
    </rPh>
    <phoneticPr fontId="1"/>
  </si>
  <si>
    <t>あま</t>
    <phoneticPr fontId="1"/>
  </si>
  <si>
    <t>雨</t>
    <rPh sb="0" eb="1">
      <t>アメ</t>
    </rPh>
    <phoneticPr fontId="1"/>
  </si>
  <si>
    <t>戸</t>
    <rPh sb="0" eb="1">
      <t>ト</t>
    </rPh>
    <phoneticPr fontId="1"/>
  </si>
  <si>
    <t>ど</t>
    <phoneticPr fontId="1"/>
  </si>
  <si>
    <t>を　</t>
    <phoneticPr fontId="1"/>
  </si>
  <si>
    <t>しめる</t>
    <phoneticPr fontId="1"/>
  </si>
  <si>
    <t>がい</t>
    <phoneticPr fontId="1"/>
  </si>
  <si>
    <t>外</t>
    <rPh sb="0" eb="1">
      <t>ガイ</t>
    </rPh>
    <phoneticPr fontId="1"/>
  </si>
  <si>
    <t>国</t>
    <rPh sb="0" eb="1">
      <t>コク</t>
    </rPh>
    <phoneticPr fontId="1"/>
  </si>
  <si>
    <t>こく</t>
    <phoneticPr fontId="1"/>
  </si>
  <si>
    <t>じん</t>
    <phoneticPr fontId="1"/>
  </si>
  <si>
    <t>みなみ</t>
    <phoneticPr fontId="1"/>
  </si>
  <si>
    <t>南</t>
    <rPh sb="0" eb="1">
      <t>ミナミ</t>
    </rPh>
    <phoneticPr fontId="1"/>
  </si>
  <si>
    <t>の　</t>
    <phoneticPr fontId="1"/>
  </si>
  <si>
    <t>国</t>
    <rPh sb="0" eb="1">
      <t>クニ</t>
    </rPh>
    <phoneticPr fontId="1"/>
  </si>
  <si>
    <t>くに</t>
    <phoneticPr fontId="1"/>
  </si>
  <si>
    <t>なが</t>
    <phoneticPr fontId="1"/>
  </si>
  <si>
    <t>長</t>
    <rPh sb="0" eb="1">
      <t>ナガ</t>
    </rPh>
    <phoneticPr fontId="1"/>
  </si>
  <si>
    <t>い　</t>
    <phoneticPr fontId="1"/>
  </si>
  <si>
    <t>首</t>
    <rPh sb="0" eb="1">
      <t>クビ</t>
    </rPh>
    <phoneticPr fontId="1"/>
  </si>
  <si>
    <t>くび</t>
    <phoneticPr fontId="1"/>
  </si>
  <si>
    <t>こ</t>
    <phoneticPr fontId="1"/>
  </si>
  <si>
    <t>小</t>
    <rPh sb="0" eb="1">
      <t>ショウ</t>
    </rPh>
    <phoneticPr fontId="1"/>
  </si>
  <si>
    <t>麦</t>
    <rPh sb="0" eb="1">
      <t>ムギ</t>
    </rPh>
    <phoneticPr fontId="1"/>
  </si>
  <si>
    <t>むぎ</t>
    <phoneticPr fontId="1"/>
  </si>
  <si>
    <t>ばたけ</t>
    <phoneticPr fontId="1"/>
  </si>
  <si>
    <t>と</t>
    <phoneticPr fontId="1"/>
  </si>
  <si>
    <t>土</t>
    <rPh sb="0" eb="1">
      <t>ツチ</t>
    </rPh>
    <phoneticPr fontId="1"/>
  </si>
  <si>
    <t>地</t>
    <rPh sb="0" eb="1">
      <t>チ</t>
    </rPh>
    <phoneticPr fontId="1"/>
  </si>
  <si>
    <t>ち</t>
    <phoneticPr fontId="1"/>
  </si>
  <si>
    <t>いえ</t>
    <phoneticPr fontId="1"/>
  </si>
  <si>
    <t>ちか</t>
    <phoneticPr fontId="1"/>
  </si>
  <si>
    <t>近</t>
    <rPh sb="0" eb="1">
      <t>チカ</t>
    </rPh>
    <phoneticPr fontId="1"/>
  </si>
  <si>
    <t>くの</t>
    <phoneticPr fontId="1"/>
  </si>
  <si>
    <t>市</t>
    <rPh sb="0" eb="1">
      <t>イチ</t>
    </rPh>
    <phoneticPr fontId="1"/>
  </si>
  <si>
    <t>いち</t>
    <phoneticPr fontId="1"/>
  </si>
  <si>
    <t>ば</t>
    <phoneticPr fontId="1"/>
  </si>
  <si>
    <t>たん</t>
    <phoneticPr fontId="1"/>
  </si>
  <si>
    <t>けん</t>
    <phoneticPr fontId="1"/>
  </si>
  <si>
    <t>か</t>
    <phoneticPr fontId="1"/>
  </si>
  <si>
    <t>つく</t>
    <phoneticPr fontId="1"/>
  </si>
  <si>
    <t>作</t>
    <rPh sb="0" eb="1">
      <t>ツク</t>
    </rPh>
    <phoneticPr fontId="1"/>
  </si>
  <si>
    <t>り　</t>
    <phoneticPr fontId="1"/>
  </si>
  <si>
    <t>かた</t>
    <phoneticPr fontId="1"/>
  </si>
  <si>
    <t>せん</t>
    <phoneticPr fontId="1"/>
  </si>
  <si>
    <t>線</t>
    <rPh sb="0" eb="1">
      <t>セン</t>
    </rPh>
    <phoneticPr fontId="1"/>
  </si>
  <si>
    <t>引</t>
    <rPh sb="0" eb="1">
      <t>ヒ</t>
    </rPh>
    <phoneticPr fontId="1"/>
  </si>
  <si>
    <t>ひ</t>
    <phoneticPr fontId="1"/>
  </si>
  <si>
    <t>く　</t>
    <phoneticPr fontId="1"/>
  </si>
  <si>
    <t>が</t>
    <phoneticPr fontId="1"/>
  </si>
  <si>
    <t>画</t>
    <rPh sb="0" eb="1">
      <t>ガ</t>
    </rPh>
    <phoneticPr fontId="1"/>
  </si>
  <si>
    <t>用</t>
    <rPh sb="0" eb="1">
      <t>ヨウ</t>
    </rPh>
    <phoneticPr fontId="1"/>
  </si>
  <si>
    <t>よう</t>
    <phoneticPr fontId="1"/>
  </si>
  <si>
    <t>し</t>
    <phoneticPr fontId="1"/>
  </si>
  <si>
    <t>紙</t>
    <rPh sb="0" eb="1">
      <t>カミ</t>
    </rPh>
    <phoneticPr fontId="1"/>
  </si>
  <si>
    <t>あと</t>
    <phoneticPr fontId="1"/>
  </si>
  <si>
    <t>後</t>
    <rPh sb="0" eb="1">
      <t>アト</t>
    </rPh>
    <phoneticPr fontId="1"/>
  </si>
  <si>
    <t>で　</t>
    <phoneticPr fontId="1"/>
  </si>
  <si>
    <t>かんが</t>
    <phoneticPr fontId="1"/>
  </si>
  <si>
    <t>考</t>
    <rPh sb="0" eb="1">
      <t>カンガ</t>
    </rPh>
    <phoneticPr fontId="1"/>
  </si>
  <si>
    <t>える</t>
    <phoneticPr fontId="1"/>
  </si>
  <si>
    <t>うし</t>
    <phoneticPr fontId="1"/>
  </si>
  <si>
    <t>後</t>
    <rPh sb="0" eb="1">
      <t>ウシ</t>
    </rPh>
    <phoneticPr fontId="1"/>
  </si>
  <si>
    <t>ろ　</t>
    <phoneticPr fontId="1"/>
  </si>
  <si>
    <t>ほう</t>
    <phoneticPr fontId="1"/>
  </si>
  <si>
    <t>すべり</t>
    <phoneticPr fontId="1"/>
  </si>
  <si>
    <t>だい</t>
    <phoneticPr fontId="1"/>
  </si>
  <si>
    <t>台</t>
    <rPh sb="0" eb="1">
      <t>ダイ</t>
    </rPh>
    <phoneticPr fontId="1"/>
  </si>
  <si>
    <t>せい</t>
    <phoneticPr fontId="1"/>
  </si>
  <si>
    <t>生</t>
    <rPh sb="0" eb="1">
      <t>セイ</t>
    </rPh>
    <phoneticPr fontId="1"/>
  </si>
  <si>
    <t>活</t>
    <rPh sb="0" eb="1">
      <t>カツ</t>
    </rPh>
    <phoneticPr fontId="1"/>
  </si>
  <si>
    <t>かつ</t>
    <phoneticPr fontId="1"/>
  </si>
  <si>
    <t>科</t>
    <rPh sb="0" eb="1">
      <t>カ</t>
    </rPh>
    <phoneticPr fontId="1"/>
  </si>
  <si>
    <t>く</t>
    <phoneticPr fontId="1"/>
  </si>
  <si>
    <t>組</t>
    <rPh sb="0" eb="1">
      <t>クミ</t>
    </rPh>
    <phoneticPr fontId="1"/>
  </si>
  <si>
    <t>み　</t>
    <phoneticPr fontId="1"/>
  </si>
  <si>
    <t>た</t>
    <phoneticPr fontId="1"/>
  </si>
  <si>
    <t>て　</t>
    <phoneticPr fontId="1"/>
  </si>
  <si>
    <t>ず</t>
    <phoneticPr fontId="1"/>
  </si>
  <si>
    <t>図</t>
    <rPh sb="0" eb="1">
      <t>ズ</t>
    </rPh>
    <phoneticPr fontId="1"/>
  </si>
  <si>
    <t>が</t>
    <phoneticPr fontId="1"/>
  </si>
  <si>
    <t>こう</t>
    <phoneticPr fontId="1"/>
  </si>
  <si>
    <t>作</t>
    <rPh sb="0" eb="1">
      <t>サク</t>
    </rPh>
    <phoneticPr fontId="1"/>
  </si>
  <si>
    <t>さく</t>
    <phoneticPr fontId="1"/>
  </si>
  <si>
    <t>しょう</t>
    <phoneticPr fontId="1"/>
  </si>
  <si>
    <t>がっ</t>
    <phoneticPr fontId="1"/>
  </si>
  <si>
    <t>こう</t>
    <phoneticPr fontId="1"/>
  </si>
  <si>
    <t>学</t>
    <rPh sb="0" eb="1">
      <t>マナ</t>
    </rPh>
    <phoneticPr fontId="1"/>
  </si>
  <si>
    <t>まな</t>
    <phoneticPr fontId="1"/>
  </si>
  <si>
    <t>ぶ　</t>
    <phoneticPr fontId="1"/>
  </si>
  <si>
    <t>じ</t>
    <phoneticPr fontId="1"/>
  </si>
  <si>
    <t>字</t>
    <rPh sb="0" eb="1">
      <t>ジ</t>
    </rPh>
    <phoneticPr fontId="1"/>
  </si>
  <si>
    <t>を　</t>
    <phoneticPr fontId="1"/>
  </si>
  <si>
    <t>何</t>
    <rPh sb="0" eb="1">
      <t>ナン</t>
    </rPh>
    <phoneticPr fontId="1"/>
  </si>
  <si>
    <t>なん</t>
    <phoneticPr fontId="1"/>
  </si>
  <si>
    <t>かい</t>
    <phoneticPr fontId="1"/>
  </si>
  <si>
    <t>回</t>
    <rPh sb="0" eb="1">
      <t>カイ</t>
    </rPh>
    <phoneticPr fontId="1"/>
  </si>
  <si>
    <t>も　</t>
    <phoneticPr fontId="1"/>
  </si>
  <si>
    <t>はしる</t>
    <phoneticPr fontId="1"/>
  </si>
  <si>
    <t>とり</t>
    <phoneticPr fontId="1"/>
  </si>
  <si>
    <t>鳥</t>
    <rPh sb="0" eb="1">
      <t>トリ</t>
    </rPh>
    <phoneticPr fontId="1"/>
  </si>
  <si>
    <t>の　</t>
    <phoneticPr fontId="1"/>
  </si>
  <si>
    <t>羽</t>
    <rPh sb="0" eb="1">
      <t>ハネ</t>
    </rPh>
    <phoneticPr fontId="1"/>
  </si>
  <si>
    <t>はね</t>
    <phoneticPr fontId="1"/>
  </si>
  <si>
    <t>しろ</t>
    <phoneticPr fontId="1"/>
  </si>
  <si>
    <t>白</t>
    <rPh sb="0" eb="1">
      <t>シロ</t>
    </rPh>
    <phoneticPr fontId="1"/>
  </si>
  <si>
    <t>い　</t>
    <phoneticPr fontId="1"/>
  </si>
  <si>
    <t>雲</t>
    <rPh sb="0" eb="1">
      <t>クモ</t>
    </rPh>
    <phoneticPr fontId="1"/>
  </si>
  <si>
    <t>くも</t>
    <phoneticPr fontId="1"/>
  </si>
  <si>
    <t>と</t>
    <phoneticPr fontId="1"/>
  </si>
  <si>
    <t>書</t>
    <rPh sb="0" eb="1">
      <t>ショ</t>
    </rPh>
    <phoneticPr fontId="1"/>
  </si>
  <si>
    <t>しょ</t>
    <phoneticPr fontId="1"/>
  </si>
  <si>
    <t>しつ</t>
    <phoneticPr fontId="1"/>
  </si>
  <si>
    <t>室</t>
    <rPh sb="0" eb="1">
      <t>シツ</t>
    </rPh>
    <phoneticPr fontId="1"/>
  </si>
  <si>
    <t>ゆき</t>
    <phoneticPr fontId="1"/>
  </si>
  <si>
    <t>雪</t>
    <rPh sb="0" eb="1">
      <t>ユキ</t>
    </rPh>
    <phoneticPr fontId="1"/>
  </si>
  <si>
    <t>が　</t>
    <phoneticPr fontId="1"/>
  </si>
  <si>
    <t>少</t>
    <rPh sb="0" eb="1">
      <t>スク</t>
    </rPh>
    <phoneticPr fontId="1"/>
  </si>
  <si>
    <t>すく</t>
    <phoneticPr fontId="1"/>
  </si>
  <si>
    <t>ない</t>
    <phoneticPr fontId="1"/>
  </si>
  <si>
    <t>きょう</t>
    <phoneticPr fontId="1"/>
  </si>
  <si>
    <t>教</t>
    <rPh sb="0" eb="1">
      <t>キョウ</t>
    </rPh>
    <phoneticPr fontId="1"/>
  </si>
  <si>
    <t>に　</t>
    <phoneticPr fontId="1"/>
  </si>
  <si>
    <t>いる</t>
    <phoneticPr fontId="1"/>
  </si>
  <si>
    <t>じ</t>
    <phoneticPr fontId="1"/>
  </si>
  <si>
    <t>自</t>
    <rPh sb="0" eb="1">
      <t>ジ</t>
    </rPh>
    <phoneticPr fontId="1"/>
  </si>
  <si>
    <t>ぶん</t>
    <phoneticPr fontId="1"/>
  </si>
  <si>
    <t>ふね</t>
    <phoneticPr fontId="1"/>
  </si>
  <si>
    <t>うた</t>
    <phoneticPr fontId="1"/>
  </si>
  <si>
    <t>歌</t>
    <rPh sb="0" eb="1">
      <t>ウタ</t>
    </rPh>
    <phoneticPr fontId="1"/>
  </si>
  <si>
    <t>うまい</t>
    <phoneticPr fontId="1"/>
  </si>
  <si>
    <t>えん</t>
    <phoneticPr fontId="1"/>
  </si>
  <si>
    <t>円</t>
    <rPh sb="0" eb="1">
      <t>エン</t>
    </rPh>
    <phoneticPr fontId="1"/>
  </si>
  <si>
    <t>中</t>
    <rPh sb="0" eb="1">
      <t>チュウ</t>
    </rPh>
    <phoneticPr fontId="1"/>
  </si>
  <si>
    <t>ちゅう</t>
    <phoneticPr fontId="1"/>
  </si>
  <si>
    <t>心</t>
    <rPh sb="0" eb="1">
      <t>ココロ</t>
    </rPh>
    <phoneticPr fontId="1"/>
  </si>
  <si>
    <t>いもうと</t>
    <phoneticPr fontId="1"/>
  </si>
  <si>
    <t>妹</t>
    <rPh sb="0" eb="1">
      <t>イモウト</t>
    </rPh>
    <phoneticPr fontId="1"/>
  </si>
  <si>
    <t>名</t>
    <rPh sb="0" eb="1">
      <t>ナ</t>
    </rPh>
    <phoneticPr fontId="1"/>
  </si>
  <si>
    <t>な</t>
    <phoneticPr fontId="1"/>
  </si>
  <si>
    <t>すぐ</t>
    <phoneticPr fontId="1"/>
  </si>
  <si>
    <t>答</t>
    <rPh sb="0" eb="1">
      <t>コタ</t>
    </rPh>
    <phoneticPr fontId="1"/>
  </si>
  <si>
    <t>こた</t>
    <phoneticPr fontId="1"/>
  </si>
  <si>
    <t>こころ</t>
    <phoneticPr fontId="1"/>
  </si>
  <si>
    <t>を　</t>
    <phoneticPr fontId="1"/>
  </si>
  <si>
    <t>こめる</t>
    <phoneticPr fontId="1"/>
  </si>
  <si>
    <t>り</t>
    <phoneticPr fontId="1"/>
  </si>
  <si>
    <t>理</t>
    <rPh sb="0" eb="1">
      <t>リ</t>
    </rPh>
    <phoneticPr fontId="1"/>
  </si>
  <si>
    <t>か</t>
    <phoneticPr fontId="1"/>
  </si>
  <si>
    <t>ふゆ</t>
    <phoneticPr fontId="1"/>
  </si>
  <si>
    <t>冬</t>
    <rPh sb="0" eb="1">
      <t>フユ</t>
    </rPh>
    <phoneticPr fontId="1"/>
  </si>
  <si>
    <t>が　</t>
    <phoneticPr fontId="1"/>
  </si>
  <si>
    <t>鳴</t>
    <rPh sb="0" eb="1">
      <t>ナ</t>
    </rPh>
    <phoneticPr fontId="1"/>
  </si>
  <si>
    <t>な</t>
    <phoneticPr fontId="1"/>
  </si>
  <si>
    <t>はやく</t>
    <phoneticPr fontId="1"/>
  </si>
  <si>
    <t>走</t>
    <rPh sb="0" eb="1">
      <t>ハシ</t>
    </rPh>
    <phoneticPr fontId="1"/>
  </si>
  <si>
    <t>る　</t>
    <phoneticPr fontId="1"/>
  </si>
  <si>
    <t>はし</t>
    <phoneticPr fontId="1"/>
  </si>
  <si>
    <t>こう</t>
    <phoneticPr fontId="1"/>
  </si>
  <si>
    <t>交</t>
    <rPh sb="0" eb="1">
      <t>コウ</t>
    </rPh>
    <phoneticPr fontId="1"/>
  </si>
  <si>
    <t>通</t>
    <rPh sb="0" eb="1">
      <t>ツウ</t>
    </rPh>
    <phoneticPr fontId="1"/>
  </si>
  <si>
    <t>つう</t>
    <phoneticPr fontId="1"/>
  </si>
  <si>
    <t>ルール</t>
    <phoneticPr fontId="1"/>
  </si>
  <si>
    <t>たの</t>
    <phoneticPr fontId="1"/>
  </si>
  <si>
    <t>楽</t>
    <rPh sb="0" eb="1">
      <t>タノ</t>
    </rPh>
    <phoneticPr fontId="1"/>
  </si>
  <si>
    <t>しい</t>
    <phoneticPr fontId="1"/>
  </si>
  <si>
    <t>話</t>
    <rPh sb="0" eb="1">
      <t>ハナシ</t>
    </rPh>
    <phoneticPr fontId="1"/>
  </si>
  <si>
    <t>計</t>
    <rPh sb="0" eb="1">
      <t>ケイ</t>
    </rPh>
    <phoneticPr fontId="1"/>
  </si>
  <si>
    <t>けい</t>
    <phoneticPr fontId="1"/>
  </si>
  <si>
    <t>かく</t>
    <phoneticPr fontId="1"/>
  </si>
  <si>
    <t>太</t>
    <rPh sb="0" eb="1">
      <t>ブト</t>
    </rPh>
    <phoneticPr fontId="1"/>
  </si>
  <si>
    <t>はなし</t>
    <phoneticPr fontId="1"/>
  </si>
  <si>
    <t>ちち</t>
    <phoneticPr fontId="1"/>
  </si>
  <si>
    <t>父</t>
    <rPh sb="0" eb="1">
      <t>チチ</t>
    </rPh>
    <phoneticPr fontId="1"/>
  </si>
  <si>
    <t>と　</t>
    <phoneticPr fontId="1"/>
  </si>
  <si>
    <t>母</t>
    <rPh sb="0" eb="1">
      <t>ハハ</t>
    </rPh>
    <phoneticPr fontId="1"/>
  </si>
  <si>
    <t>はは</t>
    <phoneticPr fontId="1"/>
  </si>
  <si>
    <t>あに</t>
    <phoneticPr fontId="1"/>
  </si>
  <si>
    <t>兄</t>
    <rPh sb="0" eb="1">
      <t>アニ</t>
    </rPh>
    <phoneticPr fontId="1"/>
  </si>
  <si>
    <t>が　</t>
    <phoneticPr fontId="1"/>
  </si>
  <si>
    <t>うた</t>
    <phoneticPr fontId="1"/>
  </si>
  <si>
    <t>う　</t>
    <phoneticPr fontId="1"/>
  </si>
  <si>
    <t>き</t>
    <phoneticPr fontId="1"/>
  </si>
  <si>
    <t>姉</t>
    <rPh sb="0" eb="1">
      <t>アネ</t>
    </rPh>
    <phoneticPr fontId="1"/>
  </si>
  <si>
    <t>あね</t>
    <phoneticPr fontId="1"/>
  </si>
  <si>
    <t>おとうと</t>
    <phoneticPr fontId="1"/>
  </si>
  <si>
    <t>弟</t>
    <rPh sb="0" eb="1">
      <t>オトウト</t>
    </rPh>
    <phoneticPr fontId="1"/>
  </si>
  <si>
    <t>おや</t>
    <phoneticPr fontId="1"/>
  </si>
  <si>
    <t>子</t>
    <rPh sb="0" eb="1">
      <t>コ</t>
    </rPh>
    <phoneticPr fontId="1"/>
  </si>
  <si>
    <t>こ</t>
    <phoneticPr fontId="1"/>
  </si>
  <si>
    <t>の　</t>
    <phoneticPr fontId="1"/>
  </si>
  <si>
    <t>ペア</t>
    <phoneticPr fontId="1"/>
  </si>
  <si>
    <t>ご</t>
    <phoneticPr fontId="1"/>
  </si>
  <si>
    <t>午</t>
    <rPh sb="0" eb="1">
      <t>ウマ</t>
    </rPh>
    <phoneticPr fontId="1"/>
  </si>
  <si>
    <t>ぜん</t>
    <phoneticPr fontId="1"/>
  </si>
  <si>
    <t>ちゅう</t>
    <phoneticPr fontId="1"/>
  </si>
  <si>
    <t>後</t>
    <rPh sb="0" eb="1">
      <t>ゴ</t>
    </rPh>
    <phoneticPr fontId="1"/>
  </si>
  <si>
    <t>ご</t>
    <phoneticPr fontId="1"/>
  </si>
  <si>
    <t>時</t>
    <rPh sb="0" eb="1">
      <t>ジ</t>
    </rPh>
    <phoneticPr fontId="1"/>
  </si>
  <si>
    <t>じ</t>
    <phoneticPr fontId="1"/>
  </si>
  <si>
    <t>さん</t>
    <phoneticPr fontId="1"/>
  </si>
  <si>
    <t>算</t>
    <rPh sb="0" eb="1">
      <t>サン</t>
    </rPh>
    <phoneticPr fontId="1"/>
  </si>
  <si>
    <t>数</t>
    <rPh sb="0" eb="1">
      <t>スウ</t>
    </rPh>
    <phoneticPr fontId="1"/>
  </si>
  <si>
    <t>すう</t>
    <phoneticPr fontId="1"/>
  </si>
  <si>
    <t>ほん</t>
    <phoneticPr fontId="1"/>
  </si>
  <si>
    <t>くろ</t>
    <phoneticPr fontId="1"/>
  </si>
  <si>
    <t>黒</t>
    <rPh sb="0" eb="1">
      <t>クロ</t>
    </rPh>
    <phoneticPr fontId="1"/>
  </si>
  <si>
    <t>い　</t>
    <phoneticPr fontId="1"/>
  </si>
  <si>
    <t>かみ</t>
    <phoneticPr fontId="1"/>
  </si>
  <si>
    <t>ちゃ</t>
    <phoneticPr fontId="1"/>
  </si>
  <si>
    <t>茶</t>
    <rPh sb="0" eb="1">
      <t>チャ</t>
    </rPh>
    <phoneticPr fontId="1"/>
  </si>
  <si>
    <t>色</t>
    <rPh sb="0" eb="1">
      <t>イロ</t>
    </rPh>
    <phoneticPr fontId="1"/>
  </si>
  <si>
    <t>いろ</t>
    <phoneticPr fontId="1"/>
  </si>
  <si>
    <t>毛</t>
    <rPh sb="0" eb="1">
      <t>ケ</t>
    </rPh>
    <phoneticPr fontId="1"/>
  </si>
  <si>
    <t>け</t>
    <phoneticPr fontId="1"/>
  </si>
  <si>
    <t>ほし</t>
    <phoneticPr fontId="1"/>
  </si>
  <si>
    <t>よる</t>
    <phoneticPr fontId="1"/>
  </si>
  <si>
    <t>おん</t>
    <phoneticPr fontId="1"/>
  </si>
  <si>
    <t>音</t>
    <rPh sb="0" eb="1">
      <t>オト</t>
    </rPh>
    <phoneticPr fontId="1"/>
  </si>
  <si>
    <t>楽</t>
    <rPh sb="0" eb="1">
      <t>ガク</t>
    </rPh>
    <phoneticPr fontId="1"/>
  </si>
  <si>
    <t>がく</t>
    <phoneticPr fontId="1"/>
  </si>
  <si>
    <t>が　</t>
    <phoneticPr fontId="1"/>
  </si>
  <si>
    <t>すき</t>
    <phoneticPr fontId="1"/>
  </si>
  <si>
    <t>しろ</t>
    <phoneticPr fontId="1"/>
  </si>
  <si>
    <t>馬</t>
    <rPh sb="0" eb="1">
      <t>ウマ</t>
    </rPh>
    <phoneticPr fontId="1"/>
  </si>
  <si>
    <t>うま</t>
    <phoneticPr fontId="1"/>
  </si>
  <si>
    <t>けい</t>
    <phoneticPr fontId="1"/>
  </si>
  <si>
    <t>ば</t>
    <phoneticPr fontId="1"/>
  </si>
  <si>
    <t>きた</t>
    <phoneticPr fontId="1"/>
  </si>
  <si>
    <t>北</t>
    <rPh sb="0" eb="1">
      <t>キタ</t>
    </rPh>
    <phoneticPr fontId="1"/>
  </si>
  <si>
    <t>しゃ</t>
    <phoneticPr fontId="1"/>
  </si>
  <si>
    <t>車</t>
    <rPh sb="0" eb="1">
      <t>クルマ</t>
    </rPh>
    <phoneticPr fontId="1"/>
  </si>
  <si>
    <t>のる</t>
    <phoneticPr fontId="1"/>
  </si>
  <si>
    <t>むかう</t>
    <phoneticPr fontId="1"/>
  </si>
  <si>
    <t>うし</t>
    <phoneticPr fontId="1"/>
  </si>
  <si>
    <t>牛</t>
    <rPh sb="0" eb="1">
      <t>ウシ</t>
    </rPh>
    <phoneticPr fontId="1"/>
  </si>
  <si>
    <t>や　</t>
    <phoneticPr fontId="1"/>
  </si>
  <si>
    <t>うま</t>
    <phoneticPr fontId="1"/>
  </si>
  <si>
    <t>遠</t>
    <rPh sb="0" eb="1">
      <t>エン</t>
    </rPh>
    <phoneticPr fontId="1"/>
  </si>
  <si>
    <t>そく</t>
    <phoneticPr fontId="1"/>
  </si>
  <si>
    <t>足</t>
    <rPh sb="0" eb="1">
      <t>アシ</t>
    </rPh>
    <phoneticPr fontId="1"/>
  </si>
  <si>
    <t>遠</t>
    <rPh sb="0" eb="1">
      <t>トオ</t>
    </rPh>
    <phoneticPr fontId="1"/>
  </si>
  <si>
    <t>くに</t>
    <phoneticPr fontId="1"/>
  </si>
  <si>
    <t>さかな</t>
    <phoneticPr fontId="1"/>
  </si>
  <si>
    <t>を　</t>
    <phoneticPr fontId="1"/>
  </si>
  <si>
    <t>売</t>
    <rPh sb="0" eb="1">
      <t>ウ</t>
    </rPh>
    <phoneticPr fontId="1"/>
  </si>
  <si>
    <t>う</t>
    <phoneticPr fontId="1"/>
  </si>
  <si>
    <t>る　</t>
    <phoneticPr fontId="1"/>
  </si>
  <si>
    <t>よわ</t>
    <phoneticPr fontId="1"/>
  </si>
  <si>
    <t>弱</t>
    <rPh sb="0" eb="1">
      <t>ヨワ</t>
    </rPh>
    <phoneticPr fontId="1"/>
  </si>
  <si>
    <t>った</t>
    <phoneticPr fontId="1"/>
  </si>
  <si>
    <t>体</t>
    <rPh sb="0" eb="1">
      <t>カラダ</t>
    </rPh>
    <phoneticPr fontId="1"/>
  </si>
  <si>
    <t>からだ</t>
    <phoneticPr fontId="1"/>
  </si>
  <si>
    <t>つよ</t>
    <phoneticPr fontId="1"/>
  </si>
  <si>
    <t>強</t>
    <rPh sb="0" eb="1">
      <t>ツヨ</t>
    </rPh>
    <phoneticPr fontId="1"/>
  </si>
  <si>
    <t>かぜ</t>
    <phoneticPr fontId="1"/>
  </si>
  <si>
    <t>さと</t>
    <phoneticPr fontId="1"/>
  </si>
  <si>
    <t>里</t>
    <rPh sb="0" eb="1">
      <t>サト</t>
    </rPh>
    <phoneticPr fontId="1"/>
  </si>
  <si>
    <t>いも</t>
    <phoneticPr fontId="1"/>
  </si>
  <si>
    <t>ほる</t>
    <phoneticPr fontId="1"/>
  </si>
  <si>
    <t>ひろ</t>
    <phoneticPr fontId="1"/>
  </si>
  <si>
    <t>草</t>
    <rPh sb="0" eb="1">
      <t>クサ</t>
    </rPh>
    <phoneticPr fontId="1"/>
  </si>
  <si>
    <t>そう</t>
    <phoneticPr fontId="1"/>
  </si>
  <si>
    <t>げん</t>
    <phoneticPr fontId="1"/>
  </si>
  <si>
    <t>角</t>
    <rPh sb="0" eb="1">
      <t>カク</t>
    </rPh>
    <phoneticPr fontId="1"/>
  </si>
  <si>
    <t>かく</t>
    <phoneticPr fontId="1"/>
  </si>
  <si>
    <t>形</t>
    <rPh sb="0" eb="1">
      <t>カタチ</t>
    </rPh>
    <phoneticPr fontId="1"/>
  </si>
  <si>
    <t>一</t>
    <rPh sb="0" eb="1">
      <t>イチ</t>
    </rPh>
    <phoneticPr fontId="1"/>
  </si>
  <si>
    <t>ばん</t>
    <phoneticPr fontId="1"/>
  </si>
  <si>
    <t>番</t>
    <rPh sb="0" eb="1">
      <t>バン</t>
    </rPh>
    <phoneticPr fontId="1"/>
  </si>
  <si>
    <t>そうじ</t>
    <phoneticPr fontId="1"/>
  </si>
  <si>
    <t>当</t>
    <rPh sb="0" eb="1">
      <t>トウ</t>
    </rPh>
    <phoneticPr fontId="1"/>
  </si>
  <si>
    <t>とう</t>
    <phoneticPr fontId="1"/>
  </si>
  <si>
    <t>ばん</t>
    <phoneticPr fontId="1"/>
  </si>
  <si>
    <t>か</t>
    <phoneticPr fontId="1"/>
  </si>
  <si>
    <t>書</t>
    <rPh sb="0" eb="1">
      <t>カ</t>
    </rPh>
    <phoneticPr fontId="1"/>
  </si>
  <si>
    <t>き　</t>
    <phoneticPr fontId="1"/>
  </si>
  <si>
    <t>直</t>
    <rPh sb="0" eb="1">
      <t>ナオ</t>
    </rPh>
    <phoneticPr fontId="1"/>
  </si>
  <si>
    <t>なお</t>
    <phoneticPr fontId="1"/>
  </si>
  <si>
    <t>す　</t>
    <phoneticPr fontId="1"/>
  </si>
  <si>
    <t>少</t>
    <rPh sb="0" eb="1">
      <t>ショウ</t>
    </rPh>
    <phoneticPr fontId="1"/>
  </si>
  <si>
    <t>しょう</t>
    <phoneticPr fontId="1"/>
  </si>
  <si>
    <t>うし</t>
    <phoneticPr fontId="1"/>
  </si>
  <si>
    <t>食</t>
    <rPh sb="0" eb="1">
      <t>ク</t>
    </rPh>
    <phoneticPr fontId="1"/>
  </si>
  <si>
    <t>く</t>
    <phoneticPr fontId="1"/>
  </si>
  <si>
    <t>う　</t>
    <phoneticPr fontId="1"/>
  </si>
  <si>
    <t>しょう</t>
    <phoneticPr fontId="1"/>
  </si>
  <si>
    <t>年</t>
    <rPh sb="0" eb="1">
      <t>ネン</t>
    </rPh>
    <phoneticPr fontId="1"/>
  </si>
  <si>
    <t>ねん</t>
    <phoneticPr fontId="1"/>
  </si>
  <si>
    <t>はは</t>
    <phoneticPr fontId="1"/>
  </si>
  <si>
    <t>おと</t>
    <phoneticPr fontId="1"/>
  </si>
  <si>
    <t>な</t>
    <phoneticPr fontId="1"/>
  </si>
  <si>
    <t>ごえ</t>
    <phoneticPr fontId="1"/>
  </si>
  <si>
    <t>じゅう</t>
    <phoneticPr fontId="1"/>
  </si>
  <si>
    <t>いたい</t>
    <phoneticPr fontId="1"/>
  </si>
  <si>
    <t>きょう</t>
    <phoneticPr fontId="1"/>
  </si>
  <si>
    <t>だい</t>
    <phoneticPr fontId="1"/>
  </si>
  <si>
    <t>げんか</t>
    <phoneticPr fontId="1"/>
  </si>
  <si>
    <t>おお</t>
    <phoneticPr fontId="1"/>
  </si>
  <si>
    <t>多</t>
    <rPh sb="0" eb="1">
      <t>オオ</t>
    </rPh>
    <phoneticPr fontId="1"/>
  </si>
  <si>
    <t>くの</t>
    <phoneticPr fontId="1"/>
  </si>
  <si>
    <t>け</t>
    <phoneticPr fontId="1"/>
  </si>
  <si>
    <t>らい</t>
    <phoneticPr fontId="1"/>
  </si>
  <si>
    <t>来</t>
    <rPh sb="0" eb="1">
      <t>ライ</t>
    </rPh>
    <phoneticPr fontId="1"/>
  </si>
  <si>
    <t>ふえ</t>
    <phoneticPr fontId="1"/>
  </si>
  <si>
    <t>ね</t>
    <phoneticPr fontId="1"/>
  </si>
  <si>
    <t>まえ</t>
    <phoneticPr fontId="1"/>
  </si>
  <si>
    <t>こく</t>
    <phoneticPr fontId="1"/>
  </si>
  <si>
    <t>二</t>
    <rPh sb="0" eb="1">
      <t>ニ</t>
    </rPh>
    <phoneticPr fontId="1"/>
  </si>
  <si>
    <t>十</t>
    <rPh sb="0" eb="1">
      <t>ジュウ</t>
    </rPh>
    <phoneticPr fontId="1"/>
  </si>
  <si>
    <t>じっ</t>
    <phoneticPr fontId="1"/>
  </si>
  <si>
    <t>すこ</t>
    <phoneticPr fontId="1"/>
  </si>
  <si>
    <t>少</t>
    <rPh sb="0" eb="1">
      <t>スコ</t>
    </rPh>
    <phoneticPr fontId="1"/>
  </si>
  <si>
    <t>し　</t>
    <phoneticPr fontId="1"/>
  </si>
  <si>
    <t>とお</t>
    <phoneticPr fontId="1"/>
  </si>
  <si>
    <t>いっ</t>
    <phoneticPr fontId="1"/>
  </si>
  <si>
    <t>生</t>
    <rPh sb="0" eb="1">
      <t>ショウ</t>
    </rPh>
    <phoneticPr fontId="1"/>
  </si>
  <si>
    <t>けん</t>
    <phoneticPr fontId="1"/>
  </si>
  <si>
    <t>めい</t>
    <phoneticPr fontId="1"/>
  </si>
  <si>
    <t>ふきのとう・春がいっぱい・今週のニュース</t>
    <rPh sb="6" eb="7">
      <t>ハル</t>
    </rPh>
    <rPh sb="13" eb="15">
      <t>コンシュウ</t>
    </rPh>
    <phoneticPr fontId="1"/>
  </si>
  <si>
    <t>たんぽぽのちえ・かん字のひろば①</t>
    <rPh sb="10" eb="11">
      <t>ジ</t>
    </rPh>
    <phoneticPr fontId="1"/>
  </si>
  <si>
    <t>かんさつ名人になろう・ともこさんはどこかな</t>
    <rPh sb="4" eb="6">
      <t>メイジン</t>
    </rPh>
    <phoneticPr fontId="1"/>
  </si>
  <si>
    <t>町</t>
    <rPh sb="0" eb="1">
      <t>マチ</t>
    </rPh>
    <phoneticPr fontId="1"/>
  </si>
  <si>
    <t>内</t>
    <rPh sb="0" eb="1">
      <t>ナイ</t>
    </rPh>
    <phoneticPr fontId="1"/>
  </si>
  <si>
    <t>ひと</t>
    <phoneticPr fontId="1"/>
  </si>
  <si>
    <t>ひろ</t>
    <phoneticPr fontId="1"/>
  </si>
  <si>
    <t>にわ</t>
    <phoneticPr fontId="1"/>
  </si>
  <si>
    <t>同じぶぶんをもつかん字</t>
    <rPh sb="0" eb="1">
      <t>オナ</t>
    </rPh>
    <rPh sb="10" eb="11">
      <t>ジ</t>
    </rPh>
    <phoneticPr fontId="1"/>
  </si>
  <si>
    <t>スイミー・かん字のひろば②・こんなもの見つけたよ</t>
    <rPh sb="7" eb="8">
      <t>ジ</t>
    </rPh>
    <rPh sb="19" eb="20">
      <t>ミ</t>
    </rPh>
    <phoneticPr fontId="1"/>
  </si>
  <si>
    <t>うれしいことば・ミリーのすてきなぼうし・夏がいっぱい他</t>
    <rPh sb="20" eb="21">
      <t>ナツ</t>
    </rPh>
    <rPh sb="26" eb="27">
      <t>ホカ</t>
    </rPh>
    <phoneticPr fontId="1"/>
  </si>
  <si>
    <t>大すきなもの、教えたい・カンジーはかせの大はつめい</t>
    <rPh sb="0" eb="1">
      <t>ダイ</t>
    </rPh>
    <rPh sb="7" eb="8">
      <t>オシ</t>
    </rPh>
    <rPh sb="20" eb="21">
      <t>ダイ</t>
    </rPh>
    <phoneticPr fontId="1"/>
  </si>
  <si>
    <t>どうぶつ園のじゅうい</t>
    <rPh sb="4" eb="5">
      <t>エン</t>
    </rPh>
    <phoneticPr fontId="1"/>
  </si>
  <si>
    <t>お手紙・主語と述語</t>
    <rPh sb="1" eb="3">
      <t>テガミ</t>
    </rPh>
    <rPh sb="4" eb="6">
      <t>シュゴ</t>
    </rPh>
    <rPh sb="7" eb="9">
      <t>ジュツゴ</t>
    </rPh>
    <phoneticPr fontId="1"/>
  </si>
  <si>
    <t>かん字の読み方・秋がいっぱい</t>
    <rPh sb="2" eb="3">
      <t>ジ</t>
    </rPh>
    <rPh sb="4" eb="5">
      <t>ヨ</t>
    </rPh>
    <rPh sb="6" eb="7">
      <t>カタ</t>
    </rPh>
    <rPh sb="8" eb="9">
      <t>アキ</t>
    </rPh>
    <phoneticPr fontId="1"/>
  </si>
  <si>
    <t>お話のさくしゃになろう・かたかなで書くことば</t>
    <rPh sb="1" eb="2">
      <t>ハナシ</t>
    </rPh>
    <rPh sb="17" eb="18">
      <t>カ</t>
    </rPh>
    <phoneticPr fontId="1"/>
  </si>
  <si>
    <t>しかけカードの作り方・おもちゃの作り方</t>
    <rPh sb="7" eb="8">
      <t>ツク</t>
    </rPh>
    <rPh sb="9" eb="10">
      <t>カタ</t>
    </rPh>
    <rPh sb="16" eb="17">
      <t>ツク</t>
    </rPh>
    <rPh sb="18" eb="19">
      <t>カタ</t>
    </rPh>
    <phoneticPr fontId="1"/>
  </si>
  <si>
    <t>あったらいいな、こんなもの～冬がいっぱい</t>
    <rPh sb="14" eb="15">
      <t>フユ</t>
    </rPh>
    <phoneticPr fontId="1"/>
  </si>
  <si>
    <t>てのひらを太陽に、他</t>
    <rPh sb="5" eb="7">
      <t>タイヨウ</t>
    </rPh>
    <rPh sb="9" eb="10">
      <t>ホカ</t>
    </rPh>
    <phoneticPr fontId="1"/>
  </si>
  <si>
    <t>なかまのことばとかん字</t>
    <rPh sb="10" eb="11">
      <t>ジ</t>
    </rPh>
    <phoneticPr fontId="1"/>
  </si>
  <si>
    <t>スーホの白い馬・楽しかったよ、二年生</t>
    <rPh sb="4" eb="5">
      <t>シロ</t>
    </rPh>
    <rPh sb="6" eb="7">
      <t>ウマ</t>
    </rPh>
    <rPh sb="8" eb="9">
      <t>タノ</t>
    </rPh>
    <rPh sb="15" eb="18">
      <t>ニネンセイ</t>
    </rPh>
    <phoneticPr fontId="1"/>
  </si>
  <si>
    <t>に　</t>
    <phoneticPr fontId="1"/>
  </si>
  <si>
    <r>
      <rPr>
        <b/>
        <sz val="20"/>
        <color rgb="FF0000FF"/>
        <rFont val="ＭＳ Ｐゴシック"/>
        <family val="3"/>
        <charset val="128"/>
        <scheme val="minor"/>
      </rPr>
      <t>改造について</t>
    </r>
    <r>
      <rPr>
        <b/>
        <sz val="11"/>
        <color theme="1"/>
        <rFont val="ＭＳ Ｐゴシック"/>
        <family val="3"/>
        <charset val="128"/>
        <scheme val="minor"/>
      </rPr>
      <t xml:space="preserve">
　各シートには誤って関数を削除することのないよう、「シートの保護」がかけられています。
　「校閲」→「シートの保護の解除」をクリックすると、「問題選択」シートの問題リストを変更して、児童の実態に合わせた問題を作成することができます。
　上の</t>
    </r>
    <r>
      <rPr>
        <b/>
        <sz val="11"/>
        <color rgb="FF0000FF"/>
        <rFont val="ＭＳ Ｐゴシック"/>
        <family val="3"/>
        <charset val="128"/>
        <scheme val="minor"/>
      </rPr>
      <t>青文字</t>
    </r>
    <r>
      <rPr>
        <b/>
        <sz val="11"/>
        <color theme="1"/>
        <rFont val="ＭＳ Ｐゴシック"/>
        <family val="3"/>
        <charset val="128"/>
        <scheme val="minor"/>
      </rPr>
      <t>の部分が読み仮名、下の黒文字の部分が問題となります。
　問題文を入力するときは1マス2～3文字になるように調整すると、文字の大きさのバランスがよくなります。（1文字を入力するときは、文字の後にスペースを1つ入れます）
　読み仮名を上に打ち込んだ部分が、問題シートでは漢字の記入欄（□）や読み仮名の記入欄（　　）になり、解答シートでは</t>
    </r>
    <r>
      <rPr>
        <b/>
        <sz val="11"/>
        <color rgb="FFFF0000"/>
        <rFont val="ＭＳ Ｐゴシック"/>
        <family val="3"/>
        <charset val="128"/>
        <scheme val="minor"/>
      </rPr>
      <t>赤文字</t>
    </r>
    <r>
      <rPr>
        <b/>
        <sz val="11"/>
        <color theme="1"/>
        <rFont val="ＭＳ Ｐゴシック"/>
        <family val="3"/>
        <charset val="128"/>
        <scheme val="minor"/>
      </rPr>
      <t xml:space="preserve">になるように設定してあります。
</t>
    </r>
    <rPh sb="0" eb="2">
      <t>カイゾウ</t>
    </rPh>
    <rPh sb="266" eb="268">
      <t>カンジ</t>
    </rPh>
    <rPh sb="269" eb="271">
      <t>キニュウ</t>
    </rPh>
    <rPh sb="271" eb="272">
      <t>ラン</t>
    </rPh>
    <rPh sb="276" eb="277">
      <t>ヨ</t>
    </rPh>
    <rPh sb="278" eb="280">
      <t>ガナ</t>
    </rPh>
    <rPh sb="281" eb="283">
      <t>キニュウ</t>
    </rPh>
    <rPh sb="283" eb="284">
      <t>ラン</t>
    </rPh>
    <phoneticPr fontId="1"/>
  </si>
  <si>
    <t>「コツコツ漢字プリント」は、授業で習った漢字を復習し、
漢字を書く力を育てるプリントを作成するファイルです。</t>
    <rPh sb="5" eb="7">
      <t>カンジ</t>
    </rPh>
    <rPh sb="14" eb="16">
      <t>ジュギョウ</t>
    </rPh>
    <rPh sb="17" eb="18">
      <t>ナラ</t>
    </rPh>
    <rPh sb="20" eb="22">
      <t>カンジ</t>
    </rPh>
    <rPh sb="23" eb="25">
      <t>フクシュウ</t>
    </rPh>
    <rPh sb="28" eb="30">
      <t>カンジ</t>
    </rPh>
    <rPh sb="31" eb="32">
      <t>カ</t>
    </rPh>
    <rPh sb="33" eb="34">
      <t>チカラ</t>
    </rPh>
    <rPh sb="35" eb="36">
      <t>ソダ</t>
    </rPh>
    <rPh sb="43" eb="45">
      <t>サクセイ</t>
    </rPh>
    <phoneticPr fontId="22"/>
  </si>
  <si>
    <t>①「○学期ランダム」のシートは、　F9キーを押す
　ことで問題がランダムに作成されます。１枚目が
　漢字を記入する問題、２枚目が読み仮名を記入
　する問題、３枚目が解答です。（用紙設定はA4です）</t>
    <rPh sb="3" eb="5">
      <t>ガッキ</t>
    </rPh>
    <rPh sb="22" eb="23">
      <t>オ</t>
    </rPh>
    <rPh sb="29" eb="31">
      <t>モンダイ</t>
    </rPh>
    <rPh sb="37" eb="39">
      <t>サクセイ</t>
    </rPh>
    <rPh sb="45" eb="47">
      <t>マイメ</t>
    </rPh>
    <rPh sb="50" eb="52">
      <t>カンジ</t>
    </rPh>
    <rPh sb="53" eb="55">
      <t>キニュウ</t>
    </rPh>
    <rPh sb="57" eb="59">
      <t>モンダイ</t>
    </rPh>
    <rPh sb="61" eb="63">
      <t>マイメ</t>
    </rPh>
    <rPh sb="64" eb="65">
      <t>ヨ</t>
    </rPh>
    <rPh sb="66" eb="68">
      <t>ガナ</t>
    </rPh>
    <rPh sb="69" eb="71">
      <t>キニュウ</t>
    </rPh>
    <rPh sb="75" eb="77">
      <t>モンダイ</t>
    </rPh>
    <rPh sb="79" eb="81">
      <t>マイメ</t>
    </rPh>
    <rPh sb="82" eb="84">
      <t>カイトウ</t>
    </rPh>
    <rPh sb="88" eb="90">
      <t>ヨウシ</t>
    </rPh>
    <rPh sb="90" eb="92">
      <t>セッテイ</t>
    </rPh>
    <phoneticPr fontId="22"/>
  </si>
  <si>
    <t>②「問題選択○」「○学期選択」のシートは、「問題選択」
　のシートの左端に番号を入力することで、任意の問題
　を作成することができます。
　学期途中で漢字をまだ習い終えていないときや、
　苦手な問題を繰り返し練習したいときに便利です。</t>
    <rPh sb="2" eb="4">
      <t>モンダイ</t>
    </rPh>
    <rPh sb="4" eb="6">
      <t>センタク</t>
    </rPh>
    <rPh sb="10" eb="12">
      <t>ガッキ</t>
    </rPh>
    <rPh sb="12" eb="14">
      <t>センタク</t>
    </rPh>
    <rPh sb="22" eb="24">
      <t>モンダイ</t>
    </rPh>
    <rPh sb="24" eb="26">
      <t>センタク</t>
    </rPh>
    <rPh sb="34" eb="36">
      <t>ヒダリハシ</t>
    </rPh>
    <rPh sb="37" eb="39">
      <t>バンゴウ</t>
    </rPh>
    <rPh sb="40" eb="42">
      <t>ニュウリョク</t>
    </rPh>
    <rPh sb="48" eb="50">
      <t>ニンイ</t>
    </rPh>
    <rPh sb="51" eb="53">
      <t>モンダイ</t>
    </rPh>
    <rPh sb="56" eb="58">
      <t>サクセイ</t>
    </rPh>
    <rPh sb="70" eb="72">
      <t>ガッキ</t>
    </rPh>
    <rPh sb="72" eb="74">
      <t>トチュウ</t>
    </rPh>
    <rPh sb="75" eb="77">
      <t>カンジ</t>
    </rPh>
    <rPh sb="80" eb="81">
      <t>ナラ</t>
    </rPh>
    <rPh sb="82" eb="83">
      <t>オ</t>
    </rPh>
    <rPh sb="94" eb="96">
      <t>ニガテ</t>
    </rPh>
    <rPh sb="97" eb="99">
      <t>モンダイ</t>
    </rPh>
    <rPh sb="100" eb="101">
      <t>ク</t>
    </rPh>
    <rPh sb="102" eb="103">
      <t>カエ</t>
    </rPh>
    <rPh sb="104" eb="106">
      <t>レンシュウ</t>
    </rPh>
    <rPh sb="112" eb="114">
      <t>ベンリ</t>
    </rPh>
    <phoneticPr fontId="22"/>
  </si>
  <si>
    <t>・読み仮名を記入する問題を追加しました。（2017．8）</t>
    <rPh sb="1" eb="2">
      <t>ヨ</t>
    </rPh>
    <rPh sb="3" eb="5">
      <t>ガナ</t>
    </rPh>
    <rPh sb="6" eb="8">
      <t>キニュウ</t>
    </rPh>
    <rPh sb="10" eb="12">
      <t>モンダイ</t>
    </rPh>
    <rPh sb="13" eb="15">
      <t>ツイカ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</si>
</sst>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HGS教科書体"/>
      <family val="1"/>
      <charset val="128"/>
    </font>
    <font>
      <sz val="36"/>
      <color theme="1"/>
      <name val="HGS教科書体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60"/>
      <color theme="1"/>
      <name val="HGS教科書体"/>
      <family val="1"/>
      <charset val="128"/>
    </font>
    <font>
      <sz val="12"/>
      <color theme="1"/>
      <name val="HGS教科書体"/>
      <family val="1"/>
      <charset val="128"/>
    </font>
    <font>
      <sz val="11"/>
      <color theme="1"/>
      <name val="HGS教科書体"/>
      <family val="1"/>
      <charset val="128"/>
    </font>
    <font>
      <b/>
      <sz val="11"/>
      <color rgb="FF0000FF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rgb="FF0000FF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008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99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HGS教科書体"/>
      <family val="1"/>
      <charset val="128"/>
    </font>
    <font>
      <sz val="68"/>
      <color theme="1"/>
      <name val="HGS教科書体"/>
      <family val="1"/>
      <charset val="128"/>
    </font>
    <font>
      <sz val="48"/>
      <color theme="1"/>
      <name val="HGS教科書体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rgb="FF0000FF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9900"/>
      </left>
      <right style="medium">
        <color rgb="FF009900"/>
      </right>
      <top style="medium">
        <color rgb="FF009900"/>
      </top>
      <bottom style="medium">
        <color rgb="FF0099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9900"/>
      </left>
      <right/>
      <top style="medium">
        <color rgb="FF009900"/>
      </top>
      <bottom style="medium">
        <color rgb="FF0099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shrinkToFit="1"/>
    </xf>
    <xf numFmtId="0" fontId="3" fillId="0" borderId="0" xfId="0" applyNumberFormat="1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 shrinkToFit="1"/>
    </xf>
    <xf numFmtId="0" fontId="6" fillId="0" borderId="0" xfId="0" applyNumberFormat="1" applyFont="1" applyAlignment="1">
      <alignment horizontal="center" vertical="center" textRotation="255" shrinkToFit="1"/>
    </xf>
    <xf numFmtId="0" fontId="0" fillId="0" borderId="0" xfId="0" applyAlignment="1">
      <alignment vertical="center" textRotation="255"/>
    </xf>
    <xf numFmtId="0" fontId="5" fillId="0" borderId="0" xfId="0" applyFont="1" applyAlignment="1">
      <alignment textRotation="255" shrinkToFit="1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0" fillId="0" borderId="0" xfId="0" applyFont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0" fillId="0" borderId="16" xfId="0" applyBorder="1">
      <alignment vertical="center"/>
    </xf>
    <xf numFmtId="0" fontId="18" fillId="3" borderId="21" xfId="0" applyFont="1" applyFill="1" applyBorder="1" applyProtection="1">
      <alignment vertical="center"/>
      <protection locked="0"/>
    </xf>
    <xf numFmtId="0" fontId="20" fillId="4" borderId="0" xfId="1" applyFill="1">
      <alignment vertical="center"/>
    </xf>
    <xf numFmtId="0" fontId="25" fillId="4" borderId="0" xfId="1" applyFont="1" applyFill="1" applyAlignment="1">
      <alignment vertical="top" wrapText="1"/>
    </xf>
    <xf numFmtId="0" fontId="20" fillId="4" borderId="0" xfId="1" applyFill="1" applyBorder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28" fillId="0" borderId="2" xfId="0" applyFont="1" applyBorder="1">
      <alignment vertical="center"/>
    </xf>
    <xf numFmtId="0" fontId="28" fillId="0" borderId="14" xfId="0" applyFont="1" applyBorder="1">
      <alignment vertical="center"/>
    </xf>
    <xf numFmtId="0" fontId="28" fillId="0" borderId="18" xfId="0" applyFont="1" applyBorder="1">
      <alignment vertical="center"/>
    </xf>
    <xf numFmtId="0" fontId="28" fillId="0" borderId="5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5" xfId="0" applyFont="1" applyBorder="1">
      <alignment vertical="center"/>
    </xf>
    <xf numFmtId="0" fontId="29" fillId="0" borderId="2" xfId="0" applyFont="1" applyBorder="1">
      <alignment vertical="center"/>
    </xf>
    <xf numFmtId="0" fontId="29" fillId="0" borderId="14" xfId="0" applyFont="1" applyBorder="1">
      <alignment vertical="center"/>
    </xf>
    <xf numFmtId="0" fontId="29" fillId="0" borderId="18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30" fillId="5" borderId="23" xfId="0" applyFont="1" applyFill="1" applyBorder="1" applyAlignment="1">
      <alignment vertical="center" textRotation="255" shrinkToFit="1"/>
    </xf>
    <xf numFmtId="0" fontId="30" fillId="5" borderId="24" xfId="0" applyFont="1" applyFill="1" applyBorder="1" applyAlignment="1">
      <alignment vertical="center" textRotation="255" shrinkToFit="1"/>
    </xf>
    <xf numFmtId="0" fontId="30" fillId="7" borderId="24" xfId="0" applyFont="1" applyFill="1" applyBorder="1" applyAlignment="1">
      <alignment vertical="center" textRotation="255" shrinkToFit="1"/>
    </xf>
    <xf numFmtId="0" fontId="30" fillId="7" borderId="25" xfId="0" applyFont="1" applyFill="1" applyBorder="1" applyAlignment="1">
      <alignment vertical="center" textRotation="255" shrinkToFit="1"/>
    </xf>
    <xf numFmtId="0" fontId="16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4" fillId="0" borderId="0" xfId="0" applyFont="1" applyBorder="1">
      <alignment vertical="center"/>
    </xf>
    <xf numFmtId="0" fontId="18" fillId="3" borderId="28" xfId="0" applyFont="1" applyFill="1" applyBorder="1" applyProtection="1">
      <alignment vertical="center"/>
      <protection locked="0"/>
    </xf>
    <xf numFmtId="0" fontId="28" fillId="0" borderId="16" xfId="0" applyFont="1" applyBorder="1">
      <alignment vertical="center"/>
    </xf>
    <xf numFmtId="0" fontId="28" fillId="0" borderId="26" xfId="0" applyFont="1" applyBorder="1">
      <alignment vertical="center"/>
    </xf>
    <xf numFmtId="0" fontId="30" fillId="5" borderId="25" xfId="0" applyFont="1" applyFill="1" applyBorder="1" applyAlignment="1">
      <alignment vertical="center" textRotation="255" shrinkToFit="1"/>
    </xf>
    <xf numFmtId="0" fontId="21" fillId="4" borderId="0" xfId="1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textRotation="255" shrinkToFit="1"/>
    </xf>
    <xf numFmtId="0" fontId="32" fillId="0" borderId="0" xfId="0" applyFont="1" applyAlignment="1">
      <alignment vertical="center" textRotation="255" shrinkToFit="1"/>
    </xf>
    <xf numFmtId="0" fontId="32" fillId="0" borderId="0" xfId="0" applyFont="1" applyAlignment="1">
      <alignment vertical="top" textRotation="255" shrinkToFit="1"/>
    </xf>
    <xf numFmtId="0" fontId="31" fillId="0" borderId="0" xfId="0" applyFont="1" applyAlignment="1">
      <alignment horizontal="left" vertical="center" textRotation="255" shrinkToFit="1"/>
    </xf>
    <xf numFmtId="0" fontId="31" fillId="0" borderId="0" xfId="0" applyFont="1" applyAlignment="1">
      <alignment horizontal="left" vertical="top" textRotation="255" indent="1" shrinkToFit="1"/>
    </xf>
    <xf numFmtId="0" fontId="33" fillId="0" borderId="0" xfId="0" applyFont="1" applyAlignment="1">
      <alignment vertical="center" textRotation="255" shrinkToFit="1"/>
    </xf>
    <xf numFmtId="0" fontId="33" fillId="0" borderId="0" xfId="0" applyFont="1" applyAlignment="1">
      <alignment vertical="top" textRotation="255" shrinkToFit="1"/>
    </xf>
    <xf numFmtId="0" fontId="34" fillId="0" borderId="0" xfId="0" applyFont="1" applyAlignment="1">
      <alignment horizontal="left" vertical="top" textRotation="255" shrinkToFit="1"/>
    </xf>
    <xf numFmtId="0" fontId="27" fillId="4" borderId="0" xfId="1" applyFont="1" applyFill="1" applyAlignment="1">
      <alignment horizontal="left" vertical="center" wrapText="1"/>
    </xf>
    <xf numFmtId="0" fontId="21" fillId="4" borderId="0" xfId="1" applyFont="1" applyFill="1" applyAlignment="1">
      <alignment horizontal="center" vertical="center" wrapText="1"/>
    </xf>
    <xf numFmtId="0" fontId="23" fillId="4" borderId="0" xfId="1" applyFont="1" applyFill="1" applyAlignment="1">
      <alignment horizontal="left" vertical="center" wrapText="1"/>
    </xf>
    <xf numFmtId="0" fontId="24" fillId="4" borderId="0" xfId="1" applyFont="1" applyFill="1" applyAlignment="1">
      <alignment horizontal="left" vertical="center" wrapText="1"/>
    </xf>
    <xf numFmtId="0" fontId="26" fillId="4" borderId="0" xfId="1" applyFont="1" applyFill="1" applyAlignment="1">
      <alignment horizontal="center" vertical="center"/>
    </xf>
    <xf numFmtId="0" fontId="36" fillId="4" borderId="0" xfId="1" applyFont="1" applyFill="1" applyAlignment="1">
      <alignment horizontal="center" vertical="center"/>
    </xf>
    <xf numFmtId="0" fontId="9" fillId="0" borderId="0" xfId="0" applyFont="1" applyAlignment="1">
      <alignment horizontal="center" vertical="top" textRotation="255"/>
    </xf>
    <xf numFmtId="0" fontId="14" fillId="0" borderId="0" xfId="0" applyFont="1" applyAlignment="1">
      <alignment horizontal="center" textRotation="255"/>
    </xf>
    <xf numFmtId="0" fontId="17" fillId="2" borderId="29" xfId="0" applyFont="1" applyFill="1" applyBorder="1" applyAlignment="1">
      <alignment horizontal="left" vertical="center" wrapText="1"/>
    </xf>
    <xf numFmtId="0" fontId="17" fillId="2" borderId="30" xfId="0" applyFont="1" applyFill="1" applyBorder="1" applyAlignment="1">
      <alignment horizontal="left" vertical="center" wrapText="1"/>
    </xf>
    <xf numFmtId="0" fontId="17" fillId="2" borderId="31" xfId="0" applyFont="1" applyFill="1" applyBorder="1" applyAlignment="1">
      <alignment horizontal="left" vertical="center" wrapText="1"/>
    </xf>
    <xf numFmtId="0" fontId="17" fillId="2" borderId="32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33" xfId="0" applyFont="1" applyFill="1" applyBorder="1" applyAlignment="1">
      <alignment horizontal="left" vertical="center" wrapText="1"/>
    </xf>
    <xf numFmtId="0" fontId="17" fillId="2" borderId="34" xfId="0" applyFont="1" applyFill="1" applyBorder="1" applyAlignment="1">
      <alignment horizontal="left" vertical="center" wrapText="1"/>
    </xf>
    <xf numFmtId="0" fontId="17" fillId="2" borderId="35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30" fillId="5" borderId="23" xfId="0" applyFont="1" applyFill="1" applyBorder="1" applyAlignment="1">
      <alignment horizontal="center" vertical="center" textRotation="255" shrinkToFit="1"/>
    </xf>
    <xf numFmtId="0" fontId="30" fillId="5" borderId="24" xfId="0" applyFont="1" applyFill="1" applyBorder="1" applyAlignment="1">
      <alignment horizontal="center" vertical="center" textRotation="255" shrinkToFit="1"/>
    </xf>
    <xf numFmtId="0" fontId="30" fillId="5" borderId="25" xfId="0" applyFont="1" applyFill="1" applyBorder="1" applyAlignment="1">
      <alignment horizontal="center" vertical="center" textRotation="255" shrinkToFit="1"/>
    </xf>
    <xf numFmtId="0" fontId="30" fillId="6" borderId="23" xfId="0" applyFont="1" applyFill="1" applyBorder="1" applyAlignment="1">
      <alignment horizontal="center" vertical="center" textRotation="255" shrinkToFit="1"/>
    </xf>
    <xf numFmtId="0" fontId="30" fillId="6" borderId="24" xfId="0" applyFont="1" applyFill="1" applyBorder="1" applyAlignment="1">
      <alignment horizontal="center" vertical="center" textRotation="255" shrinkToFit="1"/>
    </xf>
    <xf numFmtId="0" fontId="30" fillId="6" borderId="25" xfId="0" applyFont="1" applyFill="1" applyBorder="1" applyAlignment="1">
      <alignment horizontal="center" vertical="center" textRotation="255" shrinkToFit="1"/>
    </xf>
    <xf numFmtId="0" fontId="30" fillId="7" borderId="23" xfId="0" applyFont="1" applyFill="1" applyBorder="1" applyAlignment="1">
      <alignment horizontal="center" vertical="center" textRotation="255" shrinkToFit="1"/>
    </xf>
    <xf numFmtId="0" fontId="30" fillId="7" borderId="24" xfId="0" applyFont="1" applyFill="1" applyBorder="1" applyAlignment="1">
      <alignment horizontal="center" vertical="center" textRotation="255" shrinkToFit="1"/>
    </xf>
    <xf numFmtId="0" fontId="30" fillId="7" borderId="25" xfId="0" applyFont="1" applyFill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5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3300"/>
      <color rgb="FFFF5050"/>
      <color rgb="FFCCFF99"/>
      <color rgb="FF009900"/>
      <color rgb="FF66FFFF"/>
      <color rgb="FF0000FF"/>
      <color rgb="FFFF99FF"/>
      <color rgb="FF99FF99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188643</xdr:colOff>
      <xdr:row>5</xdr:row>
      <xdr:rowOff>169332</xdr:rowOff>
    </xdr:from>
    <xdr:to>
      <xdr:col>20</xdr:col>
      <xdr:colOff>355604</xdr:colOff>
      <xdr:row>30</xdr:row>
      <xdr:rowOff>82588</xdr:rowOff>
    </xdr:to>
    <xdr:pic>
      <xdr:nvPicPr>
        <xdr:cNvPr id="10" name="図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848" b="2347"/>
        <a:stretch/>
      </xdr:blipFill>
      <xdr:spPr>
        <a:xfrm>
          <a:off x="7605443" y="1015999"/>
          <a:ext cx="4722028" cy="4375189"/>
        </a:xfrm>
        <a:prstGeom prst="rect">
          <a:avLst/>
        </a:prstGeom>
      </xdr:spPr>
    </xdr:pic>
    <xdr:clientData/>
  </xdr:twoCellAnchor>
  <xdr:twoCellAnchor editAs="oneCell">
    <xdr:from>
      <xdr:col>1</xdr:col>
      <xdr:colOff>25399</xdr:colOff>
      <xdr:row>7</xdr:row>
      <xdr:rowOff>16934</xdr:rowOff>
    </xdr:from>
    <xdr:to>
      <xdr:col>5</xdr:col>
      <xdr:colOff>450098</xdr:colOff>
      <xdr:row>30</xdr:row>
      <xdr:rowOff>152400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854" r="41718" b="2272"/>
        <a:stretch/>
      </xdr:blipFill>
      <xdr:spPr>
        <a:xfrm>
          <a:off x="643466" y="1270001"/>
          <a:ext cx="2896965" cy="4190999"/>
        </a:xfrm>
        <a:prstGeom prst="rect">
          <a:avLst/>
        </a:prstGeom>
      </xdr:spPr>
    </xdr:pic>
    <xdr:clientData/>
  </xdr:twoCellAnchor>
  <xdr:twoCellAnchor>
    <xdr:from>
      <xdr:col>2</xdr:col>
      <xdr:colOff>414866</xdr:colOff>
      <xdr:row>13</xdr:row>
      <xdr:rowOff>42334</xdr:rowOff>
    </xdr:from>
    <xdr:to>
      <xdr:col>6</xdr:col>
      <xdr:colOff>33867</xdr:colOff>
      <xdr:row>29</xdr:row>
      <xdr:rowOff>143939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1649306" y="2450254"/>
          <a:ext cx="2087881" cy="28143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440266</xdr:colOff>
      <xdr:row>20</xdr:row>
      <xdr:rowOff>0</xdr:rowOff>
    </xdr:from>
    <xdr:to>
      <xdr:col>16</xdr:col>
      <xdr:colOff>180974</xdr:colOff>
      <xdr:row>29</xdr:row>
      <xdr:rowOff>104775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7250641" y="3657600"/>
          <a:ext cx="2436283" cy="16764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156633</xdr:colOff>
      <xdr:row>33</xdr:row>
      <xdr:rowOff>82973</xdr:rowOff>
    </xdr:from>
    <xdr:to>
      <xdr:col>5</xdr:col>
      <xdr:colOff>149013</xdr:colOff>
      <xdr:row>51</xdr:row>
      <xdr:rowOff>76200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3853" y="5874173"/>
          <a:ext cx="2461260" cy="30259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431800</xdr:colOff>
      <xdr:row>19</xdr:row>
      <xdr:rowOff>171449</xdr:rowOff>
    </xdr:from>
    <xdr:to>
      <xdr:col>15</xdr:col>
      <xdr:colOff>285750</xdr:colOff>
      <xdr:row>29</xdr:row>
      <xdr:rowOff>114299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7242175" y="3657599"/>
          <a:ext cx="1930400" cy="16859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3020</xdr:colOff>
      <xdr:row>4</xdr:row>
      <xdr:rowOff>835940</xdr:rowOff>
    </xdr:from>
    <xdr:ext cx="616259" cy="292452"/>
    <xdr:sp macro="" textlink="">
      <xdr:nvSpPr>
        <xdr:cNvPr id="4" name="正方形/長方形 3"/>
        <xdr:cNvSpPr/>
      </xdr:nvSpPr>
      <xdr:spPr>
        <a:xfrm>
          <a:off x="9464520" y="338864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  <xdr:oneCellAnchor>
    <xdr:from>
      <xdr:col>21</xdr:col>
      <xdr:colOff>3020</xdr:colOff>
      <xdr:row>20</xdr:row>
      <xdr:rowOff>835940</xdr:rowOff>
    </xdr:from>
    <xdr:ext cx="616259" cy="292452"/>
    <xdr:sp macro="" textlink="">
      <xdr:nvSpPr>
        <xdr:cNvPr id="5" name="正方形/長方形 4"/>
        <xdr:cNvSpPr/>
      </xdr:nvSpPr>
      <xdr:spPr>
        <a:xfrm>
          <a:off x="9375620" y="338864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  <xdr:oneCellAnchor>
    <xdr:from>
      <xdr:col>21</xdr:col>
      <xdr:colOff>3020</xdr:colOff>
      <xdr:row>12</xdr:row>
      <xdr:rowOff>835940</xdr:rowOff>
    </xdr:from>
    <xdr:ext cx="616259" cy="292452"/>
    <xdr:sp macro="" textlink="">
      <xdr:nvSpPr>
        <xdr:cNvPr id="6" name="正方形/長方形 5"/>
        <xdr:cNvSpPr/>
      </xdr:nvSpPr>
      <xdr:spPr>
        <a:xfrm>
          <a:off x="9375620" y="1106579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3020</xdr:colOff>
      <xdr:row>4</xdr:row>
      <xdr:rowOff>835940</xdr:rowOff>
    </xdr:from>
    <xdr:ext cx="616259" cy="292452"/>
    <xdr:sp macro="" textlink="">
      <xdr:nvSpPr>
        <xdr:cNvPr id="2" name="正方形/長方形 1"/>
        <xdr:cNvSpPr/>
      </xdr:nvSpPr>
      <xdr:spPr>
        <a:xfrm>
          <a:off x="9451820" y="338864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  <xdr:oneCellAnchor>
    <xdr:from>
      <xdr:col>21</xdr:col>
      <xdr:colOff>3020</xdr:colOff>
      <xdr:row>20</xdr:row>
      <xdr:rowOff>835940</xdr:rowOff>
    </xdr:from>
    <xdr:ext cx="616259" cy="292452"/>
    <xdr:sp macro="" textlink="">
      <xdr:nvSpPr>
        <xdr:cNvPr id="3" name="正方形/長方形 2"/>
        <xdr:cNvSpPr/>
      </xdr:nvSpPr>
      <xdr:spPr>
        <a:xfrm>
          <a:off x="9451820" y="1766852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  <xdr:oneCellAnchor>
    <xdr:from>
      <xdr:col>21</xdr:col>
      <xdr:colOff>3020</xdr:colOff>
      <xdr:row>12</xdr:row>
      <xdr:rowOff>835940</xdr:rowOff>
    </xdr:from>
    <xdr:ext cx="616259" cy="292452"/>
    <xdr:sp macro="" textlink="">
      <xdr:nvSpPr>
        <xdr:cNvPr id="4" name="正方形/長方形 3"/>
        <xdr:cNvSpPr/>
      </xdr:nvSpPr>
      <xdr:spPr>
        <a:xfrm>
          <a:off x="9451820" y="1048286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3020</xdr:colOff>
      <xdr:row>4</xdr:row>
      <xdr:rowOff>835940</xdr:rowOff>
    </xdr:from>
    <xdr:ext cx="616259" cy="292452"/>
    <xdr:sp macro="" textlink="">
      <xdr:nvSpPr>
        <xdr:cNvPr id="2" name="正方形/長方形 1"/>
        <xdr:cNvSpPr/>
      </xdr:nvSpPr>
      <xdr:spPr>
        <a:xfrm>
          <a:off x="9406100" y="338864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  <xdr:oneCellAnchor>
    <xdr:from>
      <xdr:col>21</xdr:col>
      <xdr:colOff>3020</xdr:colOff>
      <xdr:row>20</xdr:row>
      <xdr:rowOff>835940</xdr:rowOff>
    </xdr:from>
    <xdr:ext cx="616259" cy="292452"/>
    <xdr:sp macro="" textlink="">
      <xdr:nvSpPr>
        <xdr:cNvPr id="3" name="正方形/長方形 2"/>
        <xdr:cNvSpPr/>
      </xdr:nvSpPr>
      <xdr:spPr>
        <a:xfrm>
          <a:off x="9406100" y="1766852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  <xdr:oneCellAnchor>
    <xdr:from>
      <xdr:col>21</xdr:col>
      <xdr:colOff>3020</xdr:colOff>
      <xdr:row>12</xdr:row>
      <xdr:rowOff>835940</xdr:rowOff>
    </xdr:from>
    <xdr:ext cx="616259" cy="292452"/>
    <xdr:sp macro="" textlink="">
      <xdr:nvSpPr>
        <xdr:cNvPr id="4" name="正方形/長方形 3"/>
        <xdr:cNvSpPr/>
      </xdr:nvSpPr>
      <xdr:spPr>
        <a:xfrm>
          <a:off x="9406100" y="1048286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3020</xdr:colOff>
      <xdr:row>4</xdr:row>
      <xdr:rowOff>835940</xdr:rowOff>
    </xdr:from>
    <xdr:ext cx="616259" cy="292452"/>
    <xdr:sp macro="" textlink="">
      <xdr:nvSpPr>
        <xdr:cNvPr id="2" name="正方形/長方形 1"/>
        <xdr:cNvSpPr/>
      </xdr:nvSpPr>
      <xdr:spPr>
        <a:xfrm>
          <a:off x="9406100" y="338864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  <xdr:oneCellAnchor>
    <xdr:from>
      <xdr:col>21</xdr:col>
      <xdr:colOff>3020</xdr:colOff>
      <xdr:row>20</xdr:row>
      <xdr:rowOff>835940</xdr:rowOff>
    </xdr:from>
    <xdr:ext cx="616259" cy="292452"/>
    <xdr:sp macro="" textlink="">
      <xdr:nvSpPr>
        <xdr:cNvPr id="3" name="正方形/長方形 2"/>
        <xdr:cNvSpPr/>
      </xdr:nvSpPr>
      <xdr:spPr>
        <a:xfrm>
          <a:off x="9406100" y="1766852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  <xdr:oneCellAnchor>
    <xdr:from>
      <xdr:col>21</xdr:col>
      <xdr:colOff>3020</xdr:colOff>
      <xdr:row>12</xdr:row>
      <xdr:rowOff>835940</xdr:rowOff>
    </xdr:from>
    <xdr:ext cx="616259" cy="292452"/>
    <xdr:sp macro="" textlink="">
      <xdr:nvSpPr>
        <xdr:cNvPr id="4" name="正方形/長方形 3"/>
        <xdr:cNvSpPr/>
      </xdr:nvSpPr>
      <xdr:spPr>
        <a:xfrm>
          <a:off x="9406100" y="1048286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3020</xdr:colOff>
      <xdr:row>4</xdr:row>
      <xdr:rowOff>835940</xdr:rowOff>
    </xdr:from>
    <xdr:ext cx="616259" cy="292452"/>
    <xdr:sp macro="" textlink="">
      <xdr:nvSpPr>
        <xdr:cNvPr id="2" name="正方形/長方形 1"/>
        <xdr:cNvSpPr/>
      </xdr:nvSpPr>
      <xdr:spPr>
        <a:xfrm>
          <a:off x="9406100" y="338864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  <xdr:oneCellAnchor>
    <xdr:from>
      <xdr:col>21</xdr:col>
      <xdr:colOff>3020</xdr:colOff>
      <xdr:row>20</xdr:row>
      <xdr:rowOff>835940</xdr:rowOff>
    </xdr:from>
    <xdr:ext cx="616259" cy="292452"/>
    <xdr:sp macro="" textlink="">
      <xdr:nvSpPr>
        <xdr:cNvPr id="3" name="正方形/長方形 2"/>
        <xdr:cNvSpPr/>
      </xdr:nvSpPr>
      <xdr:spPr>
        <a:xfrm>
          <a:off x="9406100" y="1766852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  <xdr:oneCellAnchor>
    <xdr:from>
      <xdr:col>21</xdr:col>
      <xdr:colOff>3020</xdr:colOff>
      <xdr:row>12</xdr:row>
      <xdr:rowOff>835940</xdr:rowOff>
    </xdr:from>
    <xdr:ext cx="616259" cy="292452"/>
    <xdr:sp macro="" textlink="">
      <xdr:nvSpPr>
        <xdr:cNvPr id="4" name="正方形/長方形 3"/>
        <xdr:cNvSpPr/>
      </xdr:nvSpPr>
      <xdr:spPr>
        <a:xfrm>
          <a:off x="9406100" y="1048286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3020</xdr:colOff>
      <xdr:row>4</xdr:row>
      <xdr:rowOff>835940</xdr:rowOff>
    </xdr:from>
    <xdr:ext cx="616259" cy="292452"/>
    <xdr:sp macro="" textlink="">
      <xdr:nvSpPr>
        <xdr:cNvPr id="2" name="正方形/長方形 1"/>
        <xdr:cNvSpPr/>
      </xdr:nvSpPr>
      <xdr:spPr>
        <a:xfrm>
          <a:off x="9406100" y="338864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  <xdr:oneCellAnchor>
    <xdr:from>
      <xdr:col>21</xdr:col>
      <xdr:colOff>3020</xdr:colOff>
      <xdr:row>20</xdr:row>
      <xdr:rowOff>835940</xdr:rowOff>
    </xdr:from>
    <xdr:ext cx="616259" cy="292452"/>
    <xdr:sp macro="" textlink="">
      <xdr:nvSpPr>
        <xdr:cNvPr id="3" name="正方形/長方形 2"/>
        <xdr:cNvSpPr/>
      </xdr:nvSpPr>
      <xdr:spPr>
        <a:xfrm>
          <a:off x="9406100" y="1766852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  <xdr:oneCellAnchor>
    <xdr:from>
      <xdr:col>21</xdr:col>
      <xdr:colOff>3020</xdr:colOff>
      <xdr:row>12</xdr:row>
      <xdr:rowOff>835940</xdr:rowOff>
    </xdr:from>
    <xdr:ext cx="616259" cy="292452"/>
    <xdr:sp macro="" textlink="">
      <xdr:nvSpPr>
        <xdr:cNvPr id="4" name="正方形/長方形 3"/>
        <xdr:cNvSpPr/>
      </xdr:nvSpPr>
      <xdr:spPr>
        <a:xfrm>
          <a:off x="9406100" y="1048286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3020</xdr:colOff>
      <xdr:row>4</xdr:row>
      <xdr:rowOff>835940</xdr:rowOff>
    </xdr:from>
    <xdr:ext cx="616259" cy="292452"/>
    <xdr:sp macro="" textlink="">
      <xdr:nvSpPr>
        <xdr:cNvPr id="2" name="正方形/長方形 1"/>
        <xdr:cNvSpPr/>
      </xdr:nvSpPr>
      <xdr:spPr>
        <a:xfrm>
          <a:off x="9406100" y="338864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  <xdr:oneCellAnchor>
    <xdr:from>
      <xdr:col>21</xdr:col>
      <xdr:colOff>3020</xdr:colOff>
      <xdr:row>20</xdr:row>
      <xdr:rowOff>835940</xdr:rowOff>
    </xdr:from>
    <xdr:ext cx="616259" cy="292452"/>
    <xdr:sp macro="" textlink="">
      <xdr:nvSpPr>
        <xdr:cNvPr id="3" name="正方形/長方形 2"/>
        <xdr:cNvSpPr/>
      </xdr:nvSpPr>
      <xdr:spPr>
        <a:xfrm>
          <a:off x="9406100" y="1766852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  <xdr:oneCellAnchor>
    <xdr:from>
      <xdr:col>21</xdr:col>
      <xdr:colOff>3020</xdr:colOff>
      <xdr:row>12</xdr:row>
      <xdr:rowOff>835940</xdr:rowOff>
    </xdr:from>
    <xdr:ext cx="616259" cy="292452"/>
    <xdr:sp macro="" textlink="">
      <xdr:nvSpPr>
        <xdr:cNvPr id="4" name="正方形/長方形 3"/>
        <xdr:cNvSpPr/>
      </xdr:nvSpPr>
      <xdr:spPr>
        <a:xfrm>
          <a:off x="9406100" y="1048286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3020</xdr:colOff>
      <xdr:row>4</xdr:row>
      <xdr:rowOff>835940</xdr:rowOff>
    </xdr:from>
    <xdr:ext cx="616259" cy="292452"/>
    <xdr:sp macro="" textlink="">
      <xdr:nvSpPr>
        <xdr:cNvPr id="2" name="正方形/長方形 1"/>
        <xdr:cNvSpPr/>
      </xdr:nvSpPr>
      <xdr:spPr>
        <a:xfrm>
          <a:off x="9406100" y="338864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  <xdr:oneCellAnchor>
    <xdr:from>
      <xdr:col>21</xdr:col>
      <xdr:colOff>3020</xdr:colOff>
      <xdr:row>20</xdr:row>
      <xdr:rowOff>835940</xdr:rowOff>
    </xdr:from>
    <xdr:ext cx="616259" cy="292452"/>
    <xdr:sp macro="" textlink="">
      <xdr:nvSpPr>
        <xdr:cNvPr id="3" name="正方形/長方形 2"/>
        <xdr:cNvSpPr/>
      </xdr:nvSpPr>
      <xdr:spPr>
        <a:xfrm>
          <a:off x="9406100" y="1766852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  <xdr:oneCellAnchor>
    <xdr:from>
      <xdr:col>21</xdr:col>
      <xdr:colOff>3020</xdr:colOff>
      <xdr:row>12</xdr:row>
      <xdr:rowOff>835940</xdr:rowOff>
    </xdr:from>
    <xdr:ext cx="616259" cy="292452"/>
    <xdr:sp macro="" textlink="">
      <xdr:nvSpPr>
        <xdr:cNvPr id="4" name="正方形/長方形 3"/>
        <xdr:cNvSpPr/>
      </xdr:nvSpPr>
      <xdr:spPr>
        <a:xfrm>
          <a:off x="9406100" y="10482860"/>
          <a:ext cx="616259" cy="29245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200" b="1" cap="none" spc="0">
              <a:ln w="12700">
                <a:noFill/>
                <a:prstDash val="solid"/>
              </a:ln>
              <a:solidFill>
                <a:sysClr val="windowText" lastClr="00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名まえ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E200"/>
  </sheetPr>
  <dimension ref="A1:N48"/>
  <sheetViews>
    <sheetView tabSelected="1" zoomScale="80" zoomScaleNormal="80" workbookViewId="0">
      <selection activeCell="H33" sqref="H33"/>
    </sheetView>
  </sheetViews>
  <sheetFormatPr defaultColWidth="9" defaultRowHeight="13.2"/>
  <cols>
    <col min="1" max="12" width="9" style="40"/>
    <col min="13" max="13" width="6.44140625" style="40" customWidth="1"/>
    <col min="14" max="14" width="5.88671875" style="40" customWidth="1"/>
    <col min="15" max="268" width="9" style="40"/>
    <col min="269" max="269" width="6.44140625" style="40" customWidth="1"/>
    <col min="270" max="524" width="9" style="40"/>
    <col min="525" max="525" width="6.44140625" style="40" customWidth="1"/>
    <col min="526" max="780" width="9" style="40"/>
    <col min="781" max="781" width="6.44140625" style="40" customWidth="1"/>
    <col min="782" max="1036" width="9" style="40"/>
    <col min="1037" max="1037" width="6.44140625" style="40" customWidth="1"/>
    <col min="1038" max="1292" width="9" style="40"/>
    <col min="1293" max="1293" width="6.44140625" style="40" customWidth="1"/>
    <col min="1294" max="1548" width="9" style="40"/>
    <col min="1549" max="1549" width="6.44140625" style="40" customWidth="1"/>
    <col min="1550" max="1804" width="9" style="40"/>
    <col min="1805" max="1805" width="6.44140625" style="40" customWidth="1"/>
    <col min="1806" max="2060" width="9" style="40"/>
    <col min="2061" max="2061" width="6.44140625" style="40" customWidth="1"/>
    <col min="2062" max="2316" width="9" style="40"/>
    <col min="2317" max="2317" width="6.44140625" style="40" customWidth="1"/>
    <col min="2318" max="2572" width="9" style="40"/>
    <col min="2573" max="2573" width="6.44140625" style="40" customWidth="1"/>
    <col min="2574" max="2828" width="9" style="40"/>
    <col min="2829" max="2829" width="6.44140625" style="40" customWidth="1"/>
    <col min="2830" max="3084" width="9" style="40"/>
    <col min="3085" max="3085" width="6.44140625" style="40" customWidth="1"/>
    <col min="3086" max="3340" width="9" style="40"/>
    <col min="3341" max="3341" width="6.44140625" style="40" customWidth="1"/>
    <col min="3342" max="3596" width="9" style="40"/>
    <col min="3597" max="3597" width="6.44140625" style="40" customWidth="1"/>
    <col min="3598" max="3852" width="9" style="40"/>
    <col min="3853" max="3853" width="6.44140625" style="40" customWidth="1"/>
    <col min="3854" max="4108" width="9" style="40"/>
    <col min="4109" max="4109" width="6.44140625" style="40" customWidth="1"/>
    <col min="4110" max="4364" width="9" style="40"/>
    <col min="4365" max="4365" width="6.44140625" style="40" customWidth="1"/>
    <col min="4366" max="4620" width="9" style="40"/>
    <col min="4621" max="4621" width="6.44140625" style="40" customWidth="1"/>
    <col min="4622" max="4876" width="9" style="40"/>
    <col min="4877" max="4877" width="6.44140625" style="40" customWidth="1"/>
    <col min="4878" max="5132" width="9" style="40"/>
    <col min="5133" max="5133" width="6.44140625" style="40" customWidth="1"/>
    <col min="5134" max="5388" width="9" style="40"/>
    <col min="5389" max="5389" width="6.44140625" style="40" customWidth="1"/>
    <col min="5390" max="5644" width="9" style="40"/>
    <col min="5645" max="5645" width="6.44140625" style="40" customWidth="1"/>
    <col min="5646" max="5900" width="9" style="40"/>
    <col min="5901" max="5901" width="6.44140625" style="40" customWidth="1"/>
    <col min="5902" max="6156" width="9" style="40"/>
    <col min="6157" max="6157" width="6.44140625" style="40" customWidth="1"/>
    <col min="6158" max="6412" width="9" style="40"/>
    <col min="6413" max="6413" width="6.44140625" style="40" customWidth="1"/>
    <col min="6414" max="6668" width="9" style="40"/>
    <col min="6669" max="6669" width="6.44140625" style="40" customWidth="1"/>
    <col min="6670" max="6924" width="9" style="40"/>
    <col min="6925" max="6925" width="6.44140625" style="40" customWidth="1"/>
    <col min="6926" max="7180" width="9" style="40"/>
    <col min="7181" max="7181" width="6.44140625" style="40" customWidth="1"/>
    <col min="7182" max="7436" width="9" style="40"/>
    <col min="7437" max="7437" width="6.44140625" style="40" customWidth="1"/>
    <col min="7438" max="7692" width="9" style="40"/>
    <col min="7693" max="7693" width="6.44140625" style="40" customWidth="1"/>
    <col min="7694" max="7948" width="9" style="40"/>
    <col min="7949" max="7949" width="6.44140625" style="40" customWidth="1"/>
    <col min="7950" max="8204" width="9" style="40"/>
    <col min="8205" max="8205" width="6.44140625" style="40" customWidth="1"/>
    <col min="8206" max="8460" width="9" style="40"/>
    <col min="8461" max="8461" width="6.44140625" style="40" customWidth="1"/>
    <col min="8462" max="8716" width="9" style="40"/>
    <col min="8717" max="8717" width="6.44140625" style="40" customWidth="1"/>
    <col min="8718" max="8972" width="9" style="40"/>
    <col min="8973" max="8973" width="6.44140625" style="40" customWidth="1"/>
    <col min="8974" max="9228" width="9" style="40"/>
    <col min="9229" max="9229" width="6.44140625" style="40" customWidth="1"/>
    <col min="9230" max="9484" width="9" style="40"/>
    <col min="9485" max="9485" width="6.44140625" style="40" customWidth="1"/>
    <col min="9486" max="9740" width="9" style="40"/>
    <col min="9741" max="9741" width="6.44140625" style="40" customWidth="1"/>
    <col min="9742" max="9996" width="9" style="40"/>
    <col min="9997" max="9997" width="6.44140625" style="40" customWidth="1"/>
    <col min="9998" max="10252" width="9" style="40"/>
    <col min="10253" max="10253" width="6.44140625" style="40" customWidth="1"/>
    <col min="10254" max="10508" width="9" style="40"/>
    <col min="10509" max="10509" width="6.44140625" style="40" customWidth="1"/>
    <col min="10510" max="10764" width="9" style="40"/>
    <col min="10765" max="10765" width="6.44140625" style="40" customWidth="1"/>
    <col min="10766" max="11020" width="9" style="40"/>
    <col min="11021" max="11021" width="6.44140625" style="40" customWidth="1"/>
    <col min="11022" max="11276" width="9" style="40"/>
    <col min="11277" max="11277" width="6.44140625" style="40" customWidth="1"/>
    <col min="11278" max="11532" width="9" style="40"/>
    <col min="11533" max="11533" width="6.44140625" style="40" customWidth="1"/>
    <col min="11534" max="11788" width="9" style="40"/>
    <col min="11789" max="11789" width="6.44140625" style="40" customWidth="1"/>
    <col min="11790" max="12044" width="9" style="40"/>
    <col min="12045" max="12045" width="6.44140625" style="40" customWidth="1"/>
    <col min="12046" max="12300" width="9" style="40"/>
    <col min="12301" max="12301" width="6.44140625" style="40" customWidth="1"/>
    <col min="12302" max="12556" width="9" style="40"/>
    <col min="12557" max="12557" width="6.44140625" style="40" customWidth="1"/>
    <col min="12558" max="12812" width="9" style="40"/>
    <col min="12813" max="12813" width="6.44140625" style="40" customWidth="1"/>
    <col min="12814" max="13068" width="9" style="40"/>
    <col min="13069" max="13069" width="6.44140625" style="40" customWidth="1"/>
    <col min="13070" max="13324" width="9" style="40"/>
    <col min="13325" max="13325" width="6.44140625" style="40" customWidth="1"/>
    <col min="13326" max="13580" width="9" style="40"/>
    <col min="13581" max="13581" width="6.44140625" style="40" customWidth="1"/>
    <col min="13582" max="13836" width="9" style="40"/>
    <col min="13837" max="13837" width="6.44140625" style="40" customWidth="1"/>
    <col min="13838" max="14092" width="9" style="40"/>
    <col min="14093" max="14093" width="6.44140625" style="40" customWidth="1"/>
    <col min="14094" max="14348" width="9" style="40"/>
    <col min="14349" max="14349" width="6.44140625" style="40" customWidth="1"/>
    <col min="14350" max="14604" width="9" style="40"/>
    <col min="14605" max="14605" width="6.44140625" style="40" customWidth="1"/>
    <col min="14606" max="14860" width="9" style="40"/>
    <col min="14861" max="14861" width="6.44140625" style="40" customWidth="1"/>
    <col min="14862" max="15116" width="9" style="40"/>
    <col min="15117" max="15117" width="6.44140625" style="40" customWidth="1"/>
    <col min="15118" max="15372" width="9" style="40"/>
    <col min="15373" max="15373" width="6.44140625" style="40" customWidth="1"/>
    <col min="15374" max="15628" width="9" style="40"/>
    <col min="15629" max="15629" width="6.44140625" style="40" customWidth="1"/>
    <col min="15630" max="15884" width="9" style="40"/>
    <col min="15885" max="15885" width="6.44140625" style="40" customWidth="1"/>
    <col min="15886" max="16140" width="9" style="40"/>
    <col min="16141" max="16141" width="6.44140625" style="40" customWidth="1"/>
    <col min="16142" max="16384" width="9" style="40"/>
  </cols>
  <sheetData>
    <row r="1" spans="1:14" ht="13.2" customHeight="1">
      <c r="A1" s="83" t="s">
        <v>856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3.2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3.2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3.2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3.2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6.350000000000001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6.350000000000001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6.350000000000001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6.350000000000001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ht="16.350000000000001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ht="16.350000000000001" customHeight="1">
      <c r="A11" s="73"/>
      <c r="B11" s="73"/>
      <c r="C11" s="73"/>
      <c r="D11" s="73"/>
      <c r="E11" s="73"/>
      <c r="F11" s="73"/>
      <c r="G11" s="84" t="s">
        <v>857</v>
      </c>
      <c r="H11" s="84"/>
      <c r="I11" s="84"/>
      <c r="J11" s="84"/>
      <c r="K11" s="84"/>
      <c r="L11" s="84"/>
      <c r="M11" s="84"/>
      <c r="N11" s="73"/>
    </row>
    <row r="12" spans="1:14" ht="13.2" customHeight="1">
      <c r="G12" s="84"/>
      <c r="H12" s="84"/>
      <c r="I12" s="84"/>
      <c r="J12" s="84"/>
      <c r="K12" s="84"/>
      <c r="L12" s="84"/>
      <c r="M12" s="84"/>
    </row>
    <row r="13" spans="1:14" ht="13.2" customHeight="1">
      <c r="G13" s="84"/>
      <c r="H13" s="84"/>
      <c r="I13" s="84"/>
      <c r="J13" s="84"/>
      <c r="K13" s="84"/>
      <c r="L13" s="84"/>
      <c r="M13" s="84"/>
    </row>
    <row r="14" spans="1:14" ht="13.2" customHeight="1">
      <c r="G14" s="84"/>
      <c r="H14" s="84"/>
      <c r="I14" s="84"/>
      <c r="J14" s="84"/>
      <c r="K14" s="84"/>
      <c r="L14" s="84"/>
      <c r="M14" s="84"/>
    </row>
    <row r="15" spans="1:14" ht="13.2" customHeight="1">
      <c r="G15" s="84"/>
      <c r="H15" s="84"/>
      <c r="I15" s="84"/>
      <c r="J15" s="84"/>
      <c r="K15" s="84"/>
      <c r="L15" s="84"/>
      <c r="M15" s="84"/>
    </row>
    <row r="17" spans="7:14" ht="13.65" customHeight="1"/>
    <row r="18" spans="7:14" ht="13.65" customHeight="1">
      <c r="G18" s="85" t="s">
        <v>858</v>
      </c>
      <c r="H18" s="85"/>
      <c r="I18" s="85"/>
      <c r="J18" s="85"/>
      <c r="K18" s="85"/>
      <c r="L18" s="85"/>
      <c r="M18" s="85"/>
    </row>
    <row r="19" spans="7:14" ht="13.2" customHeight="1">
      <c r="G19" s="85"/>
      <c r="H19" s="85"/>
      <c r="I19" s="85"/>
      <c r="J19" s="85"/>
      <c r="K19" s="85"/>
      <c r="L19" s="85"/>
      <c r="M19" s="85"/>
    </row>
    <row r="20" spans="7:14" ht="13.2" customHeight="1">
      <c r="G20" s="85"/>
      <c r="H20" s="85"/>
      <c r="I20" s="85"/>
      <c r="J20" s="85"/>
      <c r="K20" s="85"/>
      <c r="L20" s="85"/>
      <c r="M20" s="85"/>
      <c r="N20" s="41"/>
    </row>
    <row r="21" spans="7:14" ht="13.2" customHeight="1">
      <c r="G21" s="85"/>
      <c r="H21" s="85"/>
      <c r="I21" s="85"/>
      <c r="J21" s="85"/>
      <c r="K21" s="85"/>
      <c r="L21" s="85"/>
      <c r="M21" s="85"/>
      <c r="N21" s="41"/>
    </row>
    <row r="22" spans="7:14" ht="13.2" customHeight="1">
      <c r="G22" s="85"/>
      <c r="H22" s="85"/>
      <c r="I22" s="85"/>
      <c r="J22" s="85"/>
      <c r="K22" s="85"/>
      <c r="L22" s="85"/>
      <c r="M22" s="85"/>
      <c r="N22" s="41"/>
    </row>
    <row r="23" spans="7:14" ht="13.2" customHeight="1">
      <c r="G23" s="85"/>
      <c r="H23" s="85"/>
      <c r="I23" s="85"/>
      <c r="J23" s="85"/>
      <c r="K23" s="85"/>
      <c r="L23" s="85"/>
      <c r="M23" s="85"/>
      <c r="N23" s="41"/>
    </row>
    <row r="24" spans="7:14" ht="15.75" customHeight="1">
      <c r="G24" s="41"/>
      <c r="H24" s="41"/>
      <c r="I24" s="41"/>
      <c r="J24" s="41"/>
      <c r="K24" s="41"/>
      <c r="L24" s="41"/>
      <c r="M24" s="41"/>
      <c r="N24" s="41"/>
    </row>
    <row r="25" spans="7:14" ht="13.2" customHeight="1">
      <c r="G25" s="86" t="s">
        <v>100</v>
      </c>
      <c r="H25" s="86"/>
      <c r="I25" s="86"/>
      <c r="J25" s="86"/>
      <c r="K25" s="86"/>
      <c r="L25" s="86"/>
      <c r="M25" s="41"/>
      <c r="N25" s="41"/>
    </row>
    <row r="26" spans="7:14" ht="13.2" customHeight="1">
      <c r="G26" s="86"/>
      <c r="H26" s="86"/>
      <c r="I26" s="86"/>
      <c r="J26" s="86"/>
      <c r="K26" s="86"/>
      <c r="L26" s="86"/>
    </row>
    <row r="27" spans="7:14" ht="13.2" customHeight="1">
      <c r="G27" s="87" t="s">
        <v>859</v>
      </c>
      <c r="H27" s="87"/>
      <c r="I27" s="87"/>
      <c r="J27" s="87"/>
      <c r="K27" s="87"/>
      <c r="L27" s="87"/>
    </row>
    <row r="28" spans="7:14">
      <c r="G28" s="87"/>
      <c r="H28" s="87"/>
      <c r="I28" s="87"/>
      <c r="J28" s="87"/>
      <c r="K28" s="87"/>
      <c r="L28" s="87"/>
    </row>
    <row r="35" spans="6:12" ht="13.2" customHeight="1">
      <c r="G35" s="82" t="s">
        <v>101</v>
      </c>
      <c r="H35" s="82"/>
      <c r="I35" s="82"/>
      <c r="J35" s="82"/>
      <c r="K35" s="82"/>
      <c r="L35" s="82"/>
    </row>
    <row r="36" spans="6:12" ht="13.2" customHeight="1">
      <c r="G36" s="82"/>
      <c r="H36" s="82"/>
      <c r="I36" s="82"/>
      <c r="J36" s="82"/>
      <c r="K36" s="82"/>
      <c r="L36" s="82"/>
    </row>
    <row r="37" spans="6:12" ht="13.2" customHeight="1">
      <c r="G37" s="82"/>
      <c r="H37" s="82"/>
      <c r="I37" s="82"/>
      <c r="J37" s="82"/>
      <c r="K37" s="82"/>
      <c r="L37" s="82"/>
    </row>
    <row r="38" spans="6:12" ht="13.2" customHeight="1">
      <c r="G38" s="82"/>
      <c r="H38" s="82"/>
      <c r="I38" s="82"/>
      <c r="J38" s="82"/>
      <c r="K38" s="82"/>
      <c r="L38" s="82"/>
    </row>
    <row r="39" spans="6:12" ht="13.2" customHeight="1">
      <c r="G39" s="82"/>
      <c r="H39" s="82"/>
      <c r="I39" s="82"/>
      <c r="J39" s="82"/>
      <c r="K39" s="82"/>
      <c r="L39" s="82"/>
    </row>
    <row r="40" spans="6:12" ht="13.2" customHeight="1">
      <c r="G40" s="82"/>
      <c r="H40" s="82"/>
      <c r="I40" s="82"/>
      <c r="J40" s="82"/>
      <c r="K40" s="82"/>
      <c r="L40" s="82"/>
    </row>
    <row r="41" spans="6:12" ht="13.2" customHeight="1">
      <c r="G41" s="82"/>
      <c r="H41" s="82"/>
      <c r="I41" s="82"/>
      <c r="J41" s="82"/>
      <c r="K41" s="82"/>
      <c r="L41" s="82"/>
    </row>
    <row r="42" spans="6:12" ht="13.2" customHeight="1"/>
    <row r="43" spans="6:12" ht="13.95" customHeight="1"/>
    <row r="44" spans="6:12" ht="13.2" customHeight="1"/>
    <row r="45" spans="6:12" ht="13.2" customHeight="1"/>
    <row r="46" spans="6:12" ht="13.95" customHeight="1">
      <c r="F46" s="42"/>
    </row>
    <row r="47" spans="6:12" ht="13.2" customHeight="1">
      <c r="F47" s="42"/>
    </row>
    <row r="48" spans="6:12" ht="13.2" customHeight="1"/>
  </sheetData>
  <sheetProtection sheet="1" objects="1" scenarios="1" selectLockedCells="1" selectUnlockedCells="1"/>
  <mergeCells count="6">
    <mergeCell ref="G35:L41"/>
    <mergeCell ref="A1:N6"/>
    <mergeCell ref="G11:M15"/>
    <mergeCell ref="G18:M23"/>
    <mergeCell ref="G25:L26"/>
    <mergeCell ref="G27:L28"/>
  </mergeCells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B1:V39"/>
  <sheetViews>
    <sheetView view="pageBreakPreview" zoomScale="60" zoomScaleNormal="60" workbookViewId="0">
      <selection activeCell="A26" sqref="A26:XFD39"/>
    </sheetView>
  </sheetViews>
  <sheetFormatPr defaultRowHeight="13.2"/>
  <cols>
    <col min="1" max="1" width="2.6640625" customWidth="1"/>
    <col min="2" max="2" width="9" customWidth="1"/>
    <col min="3" max="3" width="4.44140625" customWidth="1"/>
    <col min="4" max="4" width="9" customWidth="1"/>
    <col min="5" max="5" width="4.44140625" customWidth="1"/>
    <col min="6" max="6" width="9" customWidth="1"/>
    <col min="7" max="7" width="4.44140625" customWidth="1"/>
    <col min="8" max="8" width="9" customWidth="1"/>
    <col min="9" max="9" width="4.44140625" customWidth="1"/>
    <col min="10" max="10" width="9" customWidth="1"/>
    <col min="11" max="11" width="4.44140625" customWidth="1"/>
    <col min="12" max="12" width="9" customWidth="1"/>
    <col min="13" max="13" width="4.44140625" customWidth="1"/>
    <col min="14" max="14" width="9" customWidth="1"/>
    <col min="15" max="15" width="4.44140625" customWidth="1"/>
    <col min="16" max="16" width="9" customWidth="1"/>
    <col min="17" max="17" width="4.44140625" customWidth="1"/>
    <col min="18" max="18" width="9" customWidth="1"/>
    <col min="19" max="19" width="4.44140625" customWidth="1"/>
    <col min="20" max="20" width="9" customWidth="1"/>
    <col min="21" max="21" width="4.44140625" customWidth="1"/>
  </cols>
  <sheetData>
    <row r="1" spans="2:22" ht="5.4" customHeight="1"/>
    <row r="2" spans="2:22" ht="26.4" customHeight="1">
      <c r="B2" s="3" t="s">
        <v>17</v>
      </c>
      <c r="C2" s="3"/>
      <c r="D2" s="3" t="s">
        <v>16</v>
      </c>
      <c r="E2" s="3"/>
      <c r="F2" s="3" t="s">
        <v>15</v>
      </c>
      <c r="G2" s="3"/>
      <c r="H2" s="3" t="s">
        <v>14</v>
      </c>
      <c r="I2" s="3"/>
      <c r="J2" s="3" t="s">
        <v>13</v>
      </c>
      <c r="K2" s="3"/>
      <c r="L2" s="3" t="s">
        <v>12</v>
      </c>
      <c r="M2" s="3"/>
      <c r="N2" s="3" t="s">
        <v>11</v>
      </c>
      <c r="O2" s="3"/>
      <c r="P2" s="3" t="s">
        <v>10</v>
      </c>
      <c r="Q2" s="3"/>
      <c r="R2" s="3" t="s">
        <v>9</v>
      </c>
      <c r="S2" s="3"/>
      <c r="T2" s="3" t="s">
        <v>8</v>
      </c>
      <c r="V2" s="88" t="s">
        <v>294</v>
      </c>
    </row>
    <row r="3" spans="2:22" ht="84.6" customHeight="1">
      <c r="B3" s="75" t="e">
        <f>IF(C3="",B27,"□")</f>
        <v>#N/A</v>
      </c>
      <c r="C3" s="74" t="e">
        <f>C27</f>
        <v>#N/A</v>
      </c>
      <c r="D3" s="75" t="e">
        <f>IF(E3="",D27,"□")</f>
        <v>#N/A</v>
      </c>
      <c r="E3" s="74" t="e">
        <f>E27</f>
        <v>#N/A</v>
      </c>
      <c r="F3" s="75" t="e">
        <f>IF(G3="",F27,"□")</f>
        <v>#N/A</v>
      </c>
      <c r="G3" s="74" t="e">
        <f>G27</f>
        <v>#N/A</v>
      </c>
      <c r="H3" s="75" t="e">
        <f>IF(I3="",H27,"□")</f>
        <v>#N/A</v>
      </c>
      <c r="I3" s="74" t="e">
        <f>I27</f>
        <v>#N/A</v>
      </c>
      <c r="J3" s="75" t="e">
        <f>IF(K3="",J27,"□")</f>
        <v>#N/A</v>
      </c>
      <c r="K3" s="74" t="e">
        <f>K27</f>
        <v>#N/A</v>
      </c>
      <c r="L3" s="75" t="e">
        <f>IF(M3="",L27,"□")</f>
        <v>#N/A</v>
      </c>
      <c r="M3" s="74" t="e">
        <f>M27</f>
        <v>#N/A</v>
      </c>
      <c r="N3" s="75" t="e">
        <f>IF(O3="",N27,"□")</f>
        <v>#N/A</v>
      </c>
      <c r="O3" s="74" t="e">
        <f>O27</f>
        <v>#N/A</v>
      </c>
      <c r="P3" s="75" t="e">
        <f>IF(Q3="",P27,"□")</f>
        <v>#N/A</v>
      </c>
      <c r="Q3" s="74" t="e">
        <f>Q27</f>
        <v>#N/A</v>
      </c>
      <c r="R3" s="75" t="e">
        <f>IF(S3="",R27,"□")</f>
        <v>#N/A</v>
      </c>
      <c r="S3" s="74" t="e">
        <f>S27</f>
        <v>#N/A</v>
      </c>
      <c r="T3" s="75" t="e">
        <f>IF(U3="",T27,"□")</f>
        <v>#N/A</v>
      </c>
      <c r="U3" s="74" t="e">
        <f>U27</f>
        <v>#N/A</v>
      </c>
      <c r="V3" s="88"/>
    </row>
    <row r="4" spans="2:22" ht="84.6" customHeight="1">
      <c r="B4" s="76" t="e">
        <f>IF(C4="",B28,"□")</f>
        <v>#N/A</v>
      </c>
      <c r="C4" s="74" t="e">
        <f t="shared" ref="C4:C6" si="0">C28</f>
        <v>#N/A</v>
      </c>
      <c r="D4" s="76" t="e">
        <f>IF(E4="",D28,"□")</f>
        <v>#N/A</v>
      </c>
      <c r="E4" s="74" t="e">
        <f t="shared" ref="E4:E6" si="1">E28</f>
        <v>#N/A</v>
      </c>
      <c r="F4" s="76" t="e">
        <f>IF(G4="",F28,"□")</f>
        <v>#N/A</v>
      </c>
      <c r="G4" s="74" t="e">
        <f t="shared" ref="G4:G6" si="2">G28</f>
        <v>#N/A</v>
      </c>
      <c r="H4" s="76" t="e">
        <f>IF(I4="",H28,"□")</f>
        <v>#N/A</v>
      </c>
      <c r="I4" s="74" t="e">
        <f t="shared" ref="I4:I6" si="3">I28</f>
        <v>#N/A</v>
      </c>
      <c r="J4" s="76" t="e">
        <f>IF(K4="",J28,"□")</f>
        <v>#N/A</v>
      </c>
      <c r="K4" s="74" t="e">
        <f t="shared" ref="K4:M6" si="4">K28</f>
        <v>#N/A</v>
      </c>
      <c r="L4" s="76" t="e">
        <f>IF(M4="",L28,"□")</f>
        <v>#N/A</v>
      </c>
      <c r="M4" s="74" t="e">
        <f t="shared" si="4"/>
        <v>#N/A</v>
      </c>
      <c r="N4" s="76" t="e">
        <f>IF(O4="",N28,"□")</f>
        <v>#N/A</v>
      </c>
      <c r="O4" s="74" t="e">
        <f t="shared" ref="O4:O6" si="5">O28</f>
        <v>#N/A</v>
      </c>
      <c r="P4" s="76" t="e">
        <f>IF(Q4="",P28,"□")</f>
        <v>#N/A</v>
      </c>
      <c r="Q4" s="74" t="e">
        <f t="shared" ref="Q4:Q6" si="6">Q28</f>
        <v>#N/A</v>
      </c>
      <c r="R4" s="76" t="e">
        <f>IF(S4="",R28,"□")</f>
        <v>#N/A</v>
      </c>
      <c r="S4" s="74" t="e">
        <f>S28</f>
        <v>#N/A</v>
      </c>
      <c r="T4" s="76" t="e">
        <f>IF(U4="",T28,"□")</f>
        <v>#N/A</v>
      </c>
      <c r="U4" s="74" t="e">
        <f>U28</f>
        <v>#N/A</v>
      </c>
      <c r="V4" s="88"/>
    </row>
    <row r="5" spans="2:22" ht="84.6" customHeight="1">
      <c r="B5" s="76" t="e">
        <f>IF(C5="",B29,"□")</f>
        <v>#N/A</v>
      </c>
      <c r="C5" s="74" t="e">
        <f t="shared" si="0"/>
        <v>#N/A</v>
      </c>
      <c r="D5" s="76" t="e">
        <f>IF(E5="",D29,"□")</f>
        <v>#N/A</v>
      </c>
      <c r="E5" s="74" t="e">
        <f t="shared" si="1"/>
        <v>#N/A</v>
      </c>
      <c r="F5" s="76" t="e">
        <f>IF(G5="",F29,"□")</f>
        <v>#N/A</v>
      </c>
      <c r="G5" s="74" t="e">
        <f t="shared" si="2"/>
        <v>#N/A</v>
      </c>
      <c r="H5" s="76" t="e">
        <f>IF(I5="",H29,"□")</f>
        <v>#N/A</v>
      </c>
      <c r="I5" s="74" t="e">
        <f t="shared" si="3"/>
        <v>#N/A</v>
      </c>
      <c r="J5" s="76" t="e">
        <f>IF(K5="",J29,"□")</f>
        <v>#N/A</v>
      </c>
      <c r="K5" s="74" t="e">
        <f t="shared" si="4"/>
        <v>#N/A</v>
      </c>
      <c r="L5" s="76" t="e">
        <f>IF(M5="",L29,"□")</f>
        <v>#N/A</v>
      </c>
      <c r="M5" s="74" t="e">
        <f t="shared" si="4"/>
        <v>#N/A</v>
      </c>
      <c r="N5" s="76" t="e">
        <f>IF(O5="",N29,"□")</f>
        <v>#N/A</v>
      </c>
      <c r="O5" s="74" t="e">
        <f t="shared" si="5"/>
        <v>#N/A</v>
      </c>
      <c r="P5" s="76" t="e">
        <f>IF(Q5="",P29,"□")</f>
        <v>#N/A</v>
      </c>
      <c r="Q5" s="74" t="e">
        <f t="shared" si="6"/>
        <v>#N/A</v>
      </c>
      <c r="R5" s="76" t="e">
        <f>IF(S5="",R29,"□")</f>
        <v>#N/A</v>
      </c>
      <c r="S5" s="74" t="e">
        <f>S29</f>
        <v>#N/A</v>
      </c>
      <c r="T5" s="76" t="e">
        <f t="shared" ref="T5:T6" si="7">IF(U5="",T29,"□")</f>
        <v>#N/A</v>
      </c>
      <c r="U5" s="74" t="e">
        <f t="shared" ref="U5:U7" si="8">U29</f>
        <v>#N/A</v>
      </c>
      <c r="V5" s="88"/>
    </row>
    <row r="6" spans="2:22" ht="84.6" customHeight="1">
      <c r="B6" s="76" t="e">
        <f>IF(C6="",B30,"□")</f>
        <v>#N/A</v>
      </c>
      <c r="C6" s="74" t="e">
        <f t="shared" si="0"/>
        <v>#N/A</v>
      </c>
      <c r="D6" s="76" t="e">
        <f>IF(E6="",D30,"□")</f>
        <v>#N/A</v>
      </c>
      <c r="E6" s="74" t="e">
        <f t="shared" si="1"/>
        <v>#N/A</v>
      </c>
      <c r="F6" s="76" t="e">
        <f>IF(G6="",F30,"□")</f>
        <v>#N/A</v>
      </c>
      <c r="G6" s="74" t="e">
        <f t="shared" si="2"/>
        <v>#N/A</v>
      </c>
      <c r="H6" s="76" t="e">
        <f>IF(I6="",H30,"□")</f>
        <v>#N/A</v>
      </c>
      <c r="I6" s="74" t="e">
        <f t="shared" si="3"/>
        <v>#N/A</v>
      </c>
      <c r="J6" s="76" t="e">
        <f>IF(K6="",J30,"□")</f>
        <v>#N/A</v>
      </c>
      <c r="K6" s="74" t="e">
        <f t="shared" si="4"/>
        <v>#N/A</v>
      </c>
      <c r="L6" s="76" t="e">
        <f>IF(M6="",L30,"□")</f>
        <v>#N/A</v>
      </c>
      <c r="M6" s="74" t="e">
        <f t="shared" si="4"/>
        <v>#N/A</v>
      </c>
      <c r="N6" s="76" t="e">
        <f>IF(O6="",N30,"□")</f>
        <v>#N/A</v>
      </c>
      <c r="O6" s="74" t="e">
        <f t="shared" si="5"/>
        <v>#N/A</v>
      </c>
      <c r="P6" s="76" t="e">
        <f>IF(Q6="",P30,"□")</f>
        <v>#N/A</v>
      </c>
      <c r="Q6" s="74" t="e">
        <f t="shared" si="6"/>
        <v>#N/A</v>
      </c>
      <c r="R6" s="76" t="e">
        <f>IF(S6="",R30,"□")</f>
        <v>#N/A</v>
      </c>
      <c r="S6" s="74" t="e">
        <f>S30</f>
        <v>#N/A</v>
      </c>
      <c r="T6" s="76" t="e">
        <f t="shared" si="7"/>
        <v>#N/A</v>
      </c>
      <c r="U6" s="74" t="e">
        <f t="shared" si="8"/>
        <v>#N/A</v>
      </c>
      <c r="V6" s="89" t="s">
        <v>295</v>
      </c>
    </row>
    <row r="7" spans="2:22" ht="96.6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1"/>
      <c r="U7" s="10" t="str">
        <f t="shared" si="8"/>
        <v/>
      </c>
      <c r="V7" s="89"/>
    </row>
    <row r="8" spans="2:22" ht="91.8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0"/>
      <c r="V8" s="89"/>
    </row>
    <row r="9" spans="2:22" ht="5.4" customHeight="1"/>
    <row r="10" spans="2:22" ht="26.4" customHeight="1">
      <c r="B10" s="3" t="s">
        <v>17</v>
      </c>
      <c r="C10" s="3"/>
      <c r="D10" s="3" t="s">
        <v>16</v>
      </c>
      <c r="E10" s="3"/>
      <c r="F10" s="3" t="s">
        <v>15</v>
      </c>
      <c r="G10" s="3"/>
      <c r="H10" s="3" t="s">
        <v>14</v>
      </c>
      <c r="I10" s="3"/>
      <c r="J10" s="3" t="s">
        <v>13</v>
      </c>
      <c r="K10" s="3"/>
      <c r="L10" s="3" t="s">
        <v>12</v>
      </c>
      <c r="M10" s="3"/>
      <c r="N10" s="3" t="s">
        <v>11</v>
      </c>
      <c r="O10" s="3"/>
      <c r="P10" s="3" t="s">
        <v>10</v>
      </c>
      <c r="Q10" s="3"/>
      <c r="R10" s="3" t="s">
        <v>9</v>
      </c>
      <c r="S10" s="3"/>
      <c r="T10" s="3" t="s">
        <v>8</v>
      </c>
      <c r="V10" s="88" t="s">
        <v>294</v>
      </c>
    </row>
    <row r="11" spans="2:22" ht="84.6" customHeight="1">
      <c r="B11" s="79" t="e">
        <f t="shared" ref="B11:T14" si="9">B19</f>
        <v>#N/A</v>
      </c>
      <c r="C11" s="81" t="e">
        <f>IF(C27="","",IF((AND(ISTEXT(C27),C28="")),"(   )","(    "))</f>
        <v>#N/A</v>
      </c>
      <c r="D11" s="79" t="e">
        <f t="shared" si="9"/>
        <v>#N/A</v>
      </c>
      <c r="E11" s="81" t="e">
        <f>IF(E27="","",IF((AND(ISTEXT(E27),E28="")),"(   )","(    "))</f>
        <v>#N/A</v>
      </c>
      <c r="F11" s="79" t="e">
        <f t="shared" si="9"/>
        <v>#N/A</v>
      </c>
      <c r="G11" s="81" t="e">
        <f>IF(G27="","",IF((AND(ISTEXT(G27),G28="")),"(   )","(    "))</f>
        <v>#N/A</v>
      </c>
      <c r="H11" s="79" t="e">
        <f t="shared" si="9"/>
        <v>#N/A</v>
      </c>
      <c r="I11" s="81" t="e">
        <f>IF(I27="","",IF((AND(ISTEXT(I27),I28="")),"(   )","(    "))</f>
        <v>#N/A</v>
      </c>
      <c r="J11" s="79" t="e">
        <f t="shared" si="9"/>
        <v>#N/A</v>
      </c>
      <c r="K11" s="81" t="e">
        <f>IF(K27="","",IF((AND(ISTEXT(K27),K28="")),"(   )","(    "))</f>
        <v>#N/A</v>
      </c>
      <c r="L11" s="79" t="e">
        <f t="shared" si="9"/>
        <v>#N/A</v>
      </c>
      <c r="M11" s="81" t="e">
        <f>IF(M27="","",IF((AND(ISTEXT(M27),M28="")),"(   )","(    "))</f>
        <v>#N/A</v>
      </c>
      <c r="N11" s="79" t="e">
        <f t="shared" si="9"/>
        <v>#N/A</v>
      </c>
      <c r="O11" s="81" t="e">
        <f>IF(O27="","",IF((AND(ISTEXT(O27),O28="")),"(   )","(    "))</f>
        <v>#N/A</v>
      </c>
      <c r="P11" s="79" t="e">
        <f t="shared" si="9"/>
        <v>#N/A</v>
      </c>
      <c r="Q11" s="81" t="e">
        <f>IF(Q27="","",IF((AND(ISTEXT(Q27),Q28="")),"(   )","(    "))</f>
        <v>#N/A</v>
      </c>
      <c r="R11" s="79" t="e">
        <f t="shared" si="9"/>
        <v>#N/A</v>
      </c>
      <c r="S11" s="81" t="e">
        <f>IF(S27="","",IF((AND(ISTEXT(S27),S28="")),"(   )","(    "))</f>
        <v>#N/A</v>
      </c>
      <c r="T11" s="79" t="e">
        <f t="shared" si="9"/>
        <v>#N/A</v>
      </c>
      <c r="U11" s="81" t="e">
        <f>IF(U27="","",IF((AND(ISTEXT(U27),U28="")),"(   )","(    "))</f>
        <v>#N/A</v>
      </c>
      <c r="V11" s="88"/>
    </row>
    <row r="12" spans="2:22" ht="84.6" customHeight="1">
      <c r="B12" s="79" t="e">
        <f t="shared" si="9"/>
        <v>#N/A</v>
      </c>
      <c r="C12" s="81" t="e">
        <f>IF(C28="","",IF(AND(C27="",ISTEXT(C28),C29=""),"(   )",IF((AND(ISTEXT(C27),ISTEXT(C28),C29="")),"   )",IF((AND(C27="",ISTEXT(C28),ISTEXT(C29))),"(   ",""))))</f>
        <v>#N/A</v>
      </c>
      <c r="D12" s="79" t="e">
        <f t="shared" si="9"/>
        <v>#N/A</v>
      </c>
      <c r="E12" s="81" t="e">
        <f>IF(E28="","",IF(AND(E27="",ISTEXT(E28),E29=""),"(   )",IF((AND(ISTEXT(E27),ISTEXT(E28),E29="")),"   )",IF((AND(E27="",ISTEXT(E28),ISTEXT(E29))),"(   ",""))))</f>
        <v>#N/A</v>
      </c>
      <c r="F12" s="79" t="e">
        <f t="shared" si="9"/>
        <v>#N/A</v>
      </c>
      <c r="G12" s="81" t="e">
        <f>IF(G28="","",IF(AND(G27="",ISTEXT(G28),G29=""),"(   )",IF((AND(ISTEXT(G27),ISTEXT(G28),G29="")),"   )",IF((AND(G27="",ISTEXT(G28),ISTEXT(G29))),"(   ",""))))</f>
        <v>#N/A</v>
      </c>
      <c r="H12" s="79" t="e">
        <f t="shared" si="9"/>
        <v>#N/A</v>
      </c>
      <c r="I12" s="81" t="e">
        <f>IF(I28="","",IF(AND(I27="",ISTEXT(I28),I29=""),"(   )",IF((AND(ISTEXT(I27),ISTEXT(I28),I29="")),"   )",IF((AND(I27="",ISTEXT(I28),ISTEXT(I29))),"(   ",""))))</f>
        <v>#N/A</v>
      </c>
      <c r="J12" s="79" t="e">
        <f t="shared" si="9"/>
        <v>#N/A</v>
      </c>
      <c r="K12" s="81" t="e">
        <f>IF(K28="","",IF(AND(K27="",ISTEXT(K28),K29=""),"(   )",IF((AND(ISTEXT(K27),ISTEXT(K28),K29="")),"   )",IF((AND(K27="",ISTEXT(K28),ISTEXT(K29))),"(   ",""))))</f>
        <v>#N/A</v>
      </c>
      <c r="L12" s="79" t="e">
        <f t="shared" si="9"/>
        <v>#N/A</v>
      </c>
      <c r="M12" s="81" t="e">
        <f>IF(M28="","",IF(AND(M27="",ISTEXT(M28),M29=""),"(   )",IF((AND(ISTEXT(M27),ISTEXT(M28),M29="")),"   )",IF((AND(M27="",ISTEXT(M28),ISTEXT(M29))),"(   ",""))))</f>
        <v>#N/A</v>
      </c>
      <c r="N12" s="79" t="e">
        <f t="shared" si="9"/>
        <v>#N/A</v>
      </c>
      <c r="O12" s="81" t="e">
        <f>IF(O28="","",IF(AND(O27="",ISTEXT(O28),O29=""),"(   )",IF((AND(ISTEXT(O27),ISTEXT(O28),O29="")),"   )",IF((AND(O27="",ISTEXT(O28),ISTEXT(O29))),"(   ",""))))</f>
        <v>#N/A</v>
      </c>
      <c r="P12" s="79" t="e">
        <f t="shared" si="9"/>
        <v>#N/A</v>
      </c>
      <c r="Q12" s="81" t="e">
        <f>IF(Q28="","",IF(AND(Q27="",ISTEXT(Q28),Q29=""),"(   )",IF((AND(ISTEXT(Q27),ISTEXT(Q28),Q29="")),"   )",IF((AND(Q27="",ISTEXT(Q28),ISTEXT(Q29))),"(   ",""))))</f>
        <v>#N/A</v>
      </c>
      <c r="R12" s="79" t="e">
        <f t="shared" si="9"/>
        <v>#N/A</v>
      </c>
      <c r="S12" s="81" t="e">
        <f>IF(S28="","",IF(AND(S27="",ISTEXT(S28),S29=""),"(   )",IF((AND(ISTEXT(S27),ISTEXT(S28),S29="")),"   )",IF((AND(S27="",ISTEXT(S28),ISTEXT(S29))),"(   ",""))))</f>
        <v>#N/A</v>
      </c>
      <c r="T12" s="79" t="e">
        <f t="shared" si="9"/>
        <v>#N/A</v>
      </c>
      <c r="U12" s="81" t="e">
        <f>IF(U28="","",IF(AND(U27="",ISTEXT(U28),U29=""),"(   )",IF((AND(ISTEXT(U27),ISTEXT(U28),U29="")),"   )",IF((AND(U27="",ISTEXT(U28),ISTEXT(U29))),"(   ",""))))</f>
        <v>#N/A</v>
      </c>
      <c r="V12" s="88"/>
    </row>
    <row r="13" spans="2:22" ht="84.6" customHeight="1">
      <c r="B13" s="79" t="e">
        <f t="shared" si="9"/>
        <v>#N/A</v>
      </c>
      <c r="C13" s="81" t="e">
        <f t="shared" ref="C13:C14" si="10">IF(C29="","",IF(AND(C28="",ISTEXT(C29),C30=""),"(   )",IF((AND(ISTEXT(C28),ISTEXT(C29),C30="")),"   )",IF((AND(C28="",ISTEXT(C29),ISTEXT(C30))),"(   ",""))))</f>
        <v>#N/A</v>
      </c>
      <c r="D13" s="79" t="e">
        <f t="shared" si="9"/>
        <v>#N/A</v>
      </c>
      <c r="E13" s="81" t="e">
        <f t="shared" ref="E13:E14" si="11">IF(E29="","",IF(AND(E28="",ISTEXT(E29),E30=""),"(   )",IF((AND(ISTEXT(E28),ISTEXT(E29),E30="")),"   )",IF((AND(E28="",ISTEXT(E29),ISTEXT(E30))),"(   ",""))))</f>
        <v>#N/A</v>
      </c>
      <c r="F13" s="79" t="e">
        <f t="shared" si="9"/>
        <v>#N/A</v>
      </c>
      <c r="G13" s="81" t="e">
        <f t="shared" ref="G13:G14" si="12">IF(G29="","",IF(AND(G28="",ISTEXT(G29),G30=""),"(   )",IF((AND(ISTEXT(G28),ISTEXT(G29),G30="")),"   )",IF((AND(G28="",ISTEXT(G29),ISTEXT(G30))),"(   ",""))))</f>
        <v>#N/A</v>
      </c>
      <c r="H13" s="79" t="e">
        <f t="shared" si="9"/>
        <v>#N/A</v>
      </c>
      <c r="I13" s="81" t="e">
        <f t="shared" ref="I13:I14" si="13">IF(I29="","",IF(AND(I28="",ISTEXT(I29),I30=""),"(   )",IF((AND(ISTEXT(I28),ISTEXT(I29),I30="")),"   )",IF((AND(I28="",ISTEXT(I29),ISTEXT(I30))),"(   ",""))))</f>
        <v>#N/A</v>
      </c>
      <c r="J13" s="79" t="e">
        <f t="shared" si="9"/>
        <v>#N/A</v>
      </c>
      <c r="K13" s="81" t="e">
        <f t="shared" ref="K13:K14" si="14">IF(K29="","",IF(AND(K28="",ISTEXT(K29),K30=""),"(   )",IF((AND(ISTEXT(K28),ISTEXT(K29),K30="")),"   )",IF((AND(K28="",ISTEXT(K29),ISTEXT(K30))),"(   ",""))))</f>
        <v>#N/A</v>
      </c>
      <c r="L13" s="79" t="e">
        <f t="shared" si="9"/>
        <v>#N/A</v>
      </c>
      <c r="M13" s="81" t="e">
        <f t="shared" ref="M13:M14" si="15">IF(M29="","",IF(AND(M28="",ISTEXT(M29),M30=""),"(   )",IF((AND(ISTEXT(M28),ISTEXT(M29),M30="")),"   )",IF((AND(M28="",ISTEXT(M29),ISTEXT(M30))),"(   ",""))))</f>
        <v>#N/A</v>
      </c>
      <c r="N13" s="79" t="e">
        <f t="shared" si="9"/>
        <v>#N/A</v>
      </c>
      <c r="O13" s="81" t="e">
        <f t="shared" ref="O13:O14" si="16">IF(O29="","",IF(AND(O28="",ISTEXT(O29),O30=""),"(   )",IF((AND(ISTEXT(O28),ISTEXT(O29),O30="")),"   )",IF((AND(O28="",ISTEXT(O29),ISTEXT(O30))),"(   ",""))))</f>
        <v>#N/A</v>
      </c>
      <c r="P13" s="79" t="e">
        <f t="shared" si="9"/>
        <v>#N/A</v>
      </c>
      <c r="Q13" s="81" t="e">
        <f t="shared" ref="Q13:Q14" si="17">IF(Q29="","",IF(AND(Q28="",ISTEXT(Q29),Q30=""),"(   )",IF((AND(ISTEXT(Q28),ISTEXT(Q29),Q30="")),"   )",IF((AND(Q28="",ISTEXT(Q29),ISTEXT(Q30))),"(   ",""))))</f>
        <v>#N/A</v>
      </c>
      <c r="R13" s="79" t="e">
        <f t="shared" si="9"/>
        <v>#N/A</v>
      </c>
      <c r="S13" s="81" t="e">
        <f t="shared" ref="S13:S14" si="18">IF(S29="","",IF(AND(S28="",ISTEXT(S29),S30=""),"(   )",IF((AND(ISTEXT(S28),ISTEXT(S29),S30="")),"   )",IF((AND(S28="",ISTEXT(S29),ISTEXT(S30))),"(   ",""))))</f>
        <v>#N/A</v>
      </c>
      <c r="T13" s="79" t="e">
        <f t="shared" si="9"/>
        <v>#N/A</v>
      </c>
      <c r="U13" s="81" t="e">
        <f t="shared" ref="U13:U14" si="19">IF(U29="","",IF(AND(U28="",ISTEXT(U29),U30=""),"(   )",IF((AND(ISTEXT(U28),ISTEXT(U29),U30="")),"   )",IF((AND(U28="",ISTEXT(U29),ISTEXT(U30))),"(   ",""))))</f>
        <v>#N/A</v>
      </c>
      <c r="V13" s="88"/>
    </row>
    <row r="14" spans="2:22" ht="84.6" customHeight="1">
      <c r="B14" s="79" t="e">
        <f t="shared" si="9"/>
        <v>#N/A</v>
      </c>
      <c r="C14" s="81" t="e">
        <f t="shared" si="10"/>
        <v>#N/A</v>
      </c>
      <c r="D14" s="79" t="e">
        <f t="shared" si="9"/>
        <v>#N/A</v>
      </c>
      <c r="E14" s="81" t="e">
        <f t="shared" si="11"/>
        <v>#N/A</v>
      </c>
      <c r="F14" s="79" t="e">
        <f t="shared" si="9"/>
        <v>#N/A</v>
      </c>
      <c r="G14" s="81" t="e">
        <f t="shared" si="12"/>
        <v>#N/A</v>
      </c>
      <c r="H14" s="79" t="e">
        <f t="shared" si="9"/>
        <v>#N/A</v>
      </c>
      <c r="I14" s="81" t="e">
        <f t="shared" si="13"/>
        <v>#N/A</v>
      </c>
      <c r="J14" s="79" t="e">
        <f t="shared" si="9"/>
        <v>#N/A</v>
      </c>
      <c r="K14" s="81" t="e">
        <f t="shared" si="14"/>
        <v>#N/A</v>
      </c>
      <c r="L14" s="79" t="e">
        <f t="shared" si="9"/>
        <v>#N/A</v>
      </c>
      <c r="M14" s="81" t="e">
        <f t="shared" si="15"/>
        <v>#N/A</v>
      </c>
      <c r="N14" s="79" t="e">
        <f t="shared" si="9"/>
        <v>#N/A</v>
      </c>
      <c r="O14" s="81" t="e">
        <f t="shared" si="16"/>
        <v>#N/A</v>
      </c>
      <c r="P14" s="79" t="e">
        <f t="shared" si="9"/>
        <v>#N/A</v>
      </c>
      <c r="Q14" s="81" t="e">
        <f t="shared" si="17"/>
        <v>#N/A</v>
      </c>
      <c r="R14" s="79" t="e">
        <f t="shared" si="9"/>
        <v>#N/A</v>
      </c>
      <c r="S14" s="81" t="e">
        <f t="shared" si="18"/>
        <v>#N/A</v>
      </c>
      <c r="T14" s="79" t="e">
        <f t="shared" si="9"/>
        <v>#N/A</v>
      </c>
      <c r="U14" s="81" t="e">
        <f t="shared" si="19"/>
        <v>#N/A</v>
      </c>
      <c r="V14" s="89" t="s">
        <v>295</v>
      </c>
    </row>
    <row r="15" spans="2:22" ht="96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1"/>
      <c r="U15" s="10"/>
      <c r="V15" s="89"/>
    </row>
    <row r="16" spans="2:22" ht="91.8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1"/>
      <c r="U16" s="10"/>
      <c r="V16" s="89"/>
    </row>
    <row r="18" spans="2:22" ht="26.4" customHeight="1">
      <c r="B18" s="3" t="s">
        <v>17</v>
      </c>
      <c r="C18" s="3"/>
      <c r="D18" s="3" t="s">
        <v>16</v>
      </c>
      <c r="E18" s="3"/>
      <c r="F18" s="3" t="s">
        <v>15</v>
      </c>
      <c r="G18" s="3"/>
      <c r="H18" s="3" t="s">
        <v>14</v>
      </c>
      <c r="I18" s="3"/>
      <c r="J18" s="3" t="s">
        <v>13</v>
      </c>
      <c r="K18" s="3"/>
      <c r="L18" s="3" t="s">
        <v>12</v>
      </c>
      <c r="M18" s="3"/>
      <c r="N18" s="3" t="s">
        <v>11</v>
      </c>
      <c r="O18" s="3"/>
      <c r="P18" s="3" t="s">
        <v>10</v>
      </c>
      <c r="Q18" s="3"/>
      <c r="R18" s="3" t="s">
        <v>9</v>
      </c>
      <c r="S18" s="3"/>
      <c r="T18" s="3" t="s">
        <v>8</v>
      </c>
      <c r="V18" s="88" t="s">
        <v>294</v>
      </c>
    </row>
    <row r="19" spans="2:22" ht="84.6" customHeight="1">
      <c r="B19" s="79" t="e">
        <f t="shared" ref="B19:U22" si="20">B27</f>
        <v>#N/A</v>
      </c>
      <c r="C19" s="77" t="e">
        <f t="shared" si="20"/>
        <v>#N/A</v>
      </c>
      <c r="D19" s="79" t="e">
        <f t="shared" si="20"/>
        <v>#N/A</v>
      </c>
      <c r="E19" s="77" t="e">
        <f t="shared" si="20"/>
        <v>#N/A</v>
      </c>
      <c r="F19" s="79" t="e">
        <f t="shared" si="20"/>
        <v>#N/A</v>
      </c>
      <c r="G19" s="77" t="e">
        <f t="shared" si="20"/>
        <v>#N/A</v>
      </c>
      <c r="H19" s="79" t="e">
        <f t="shared" si="20"/>
        <v>#N/A</v>
      </c>
      <c r="I19" s="77" t="e">
        <f t="shared" si="20"/>
        <v>#N/A</v>
      </c>
      <c r="J19" s="79" t="e">
        <f t="shared" si="20"/>
        <v>#N/A</v>
      </c>
      <c r="K19" s="77" t="e">
        <f t="shared" si="20"/>
        <v>#N/A</v>
      </c>
      <c r="L19" s="79" t="e">
        <f t="shared" si="20"/>
        <v>#N/A</v>
      </c>
      <c r="M19" s="77" t="e">
        <f t="shared" si="20"/>
        <v>#N/A</v>
      </c>
      <c r="N19" s="79" t="e">
        <f t="shared" si="20"/>
        <v>#N/A</v>
      </c>
      <c r="O19" s="77" t="e">
        <f t="shared" si="20"/>
        <v>#N/A</v>
      </c>
      <c r="P19" s="79" t="e">
        <f t="shared" si="20"/>
        <v>#N/A</v>
      </c>
      <c r="Q19" s="77" t="e">
        <f t="shared" si="20"/>
        <v>#N/A</v>
      </c>
      <c r="R19" s="79" t="e">
        <f t="shared" si="20"/>
        <v>#N/A</v>
      </c>
      <c r="S19" s="77" t="e">
        <f t="shared" si="20"/>
        <v>#N/A</v>
      </c>
      <c r="T19" s="79" t="e">
        <f t="shared" si="20"/>
        <v>#N/A</v>
      </c>
      <c r="U19" s="77" t="e">
        <f t="shared" si="20"/>
        <v>#N/A</v>
      </c>
      <c r="V19" s="88"/>
    </row>
    <row r="20" spans="2:22" ht="84.6" customHeight="1">
      <c r="B20" s="80" t="e">
        <f t="shared" si="20"/>
        <v>#N/A</v>
      </c>
      <c r="C20" s="78" t="e">
        <f t="shared" si="20"/>
        <v>#N/A</v>
      </c>
      <c r="D20" s="80" t="e">
        <f t="shared" si="20"/>
        <v>#N/A</v>
      </c>
      <c r="E20" s="78" t="e">
        <f t="shared" si="20"/>
        <v>#N/A</v>
      </c>
      <c r="F20" s="80" t="e">
        <f t="shared" si="20"/>
        <v>#N/A</v>
      </c>
      <c r="G20" s="78" t="e">
        <f t="shared" si="20"/>
        <v>#N/A</v>
      </c>
      <c r="H20" s="80" t="e">
        <f t="shared" si="20"/>
        <v>#N/A</v>
      </c>
      <c r="I20" s="78" t="e">
        <f t="shared" si="20"/>
        <v>#N/A</v>
      </c>
      <c r="J20" s="80" t="e">
        <f t="shared" si="20"/>
        <v>#N/A</v>
      </c>
      <c r="K20" s="78" t="e">
        <f t="shared" si="20"/>
        <v>#N/A</v>
      </c>
      <c r="L20" s="80" t="e">
        <f t="shared" si="20"/>
        <v>#N/A</v>
      </c>
      <c r="M20" s="78" t="e">
        <f t="shared" si="20"/>
        <v>#N/A</v>
      </c>
      <c r="N20" s="80" t="e">
        <f t="shared" si="20"/>
        <v>#N/A</v>
      </c>
      <c r="O20" s="78" t="e">
        <f t="shared" si="20"/>
        <v>#N/A</v>
      </c>
      <c r="P20" s="80" t="e">
        <f t="shared" si="20"/>
        <v>#N/A</v>
      </c>
      <c r="Q20" s="78" t="e">
        <f t="shared" si="20"/>
        <v>#N/A</v>
      </c>
      <c r="R20" s="80" t="e">
        <f t="shared" si="20"/>
        <v>#N/A</v>
      </c>
      <c r="S20" s="78" t="e">
        <f t="shared" si="20"/>
        <v>#N/A</v>
      </c>
      <c r="T20" s="80" t="e">
        <f t="shared" si="20"/>
        <v>#N/A</v>
      </c>
      <c r="U20" s="78" t="e">
        <f t="shared" si="20"/>
        <v>#N/A</v>
      </c>
      <c r="V20" s="88"/>
    </row>
    <row r="21" spans="2:22" ht="84.6" customHeight="1">
      <c r="B21" s="80" t="e">
        <f t="shared" si="20"/>
        <v>#N/A</v>
      </c>
      <c r="C21" s="78" t="e">
        <f t="shared" si="20"/>
        <v>#N/A</v>
      </c>
      <c r="D21" s="80" t="e">
        <f t="shared" si="20"/>
        <v>#N/A</v>
      </c>
      <c r="E21" s="78" t="e">
        <f t="shared" si="20"/>
        <v>#N/A</v>
      </c>
      <c r="F21" s="80" t="e">
        <f t="shared" si="20"/>
        <v>#N/A</v>
      </c>
      <c r="G21" s="78" t="e">
        <f t="shared" si="20"/>
        <v>#N/A</v>
      </c>
      <c r="H21" s="80" t="e">
        <f t="shared" si="20"/>
        <v>#N/A</v>
      </c>
      <c r="I21" s="78" t="e">
        <f t="shared" si="20"/>
        <v>#N/A</v>
      </c>
      <c r="J21" s="80" t="e">
        <f t="shared" si="20"/>
        <v>#N/A</v>
      </c>
      <c r="K21" s="78" t="e">
        <f t="shared" si="20"/>
        <v>#N/A</v>
      </c>
      <c r="L21" s="80" t="e">
        <f t="shared" si="20"/>
        <v>#N/A</v>
      </c>
      <c r="M21" s="78" t="e">
        <f t="shared" si="20"/>
        <v>#N/A</v>
      </c>
      <c r="N21" s="80" t="e">
        <f t="shared" si="20"/>
        <v>#N/A</v>
      </c>
      <c r="O21" s="78" t="e">
        <f t="shared" si="20"/>
        <v>#N/A</v>
      </c>
      <c r="P21" s="80" t="e">
        <f t="shared" si="20"/>
        <v>#N/A</v>
      </c>
      <c r="Q21" s="78" t="e">
        <f t="shared" si="20"/>
        <v>#N/A</v>
      </c>
      <c r="R21" s="80" t="e">
        <f t="shared" si="20"/>
        <v>#N/A</v>
      </c>
      <c r="S21" s="78" t="e">
        <f t="shared" si="20"/>
        <v>#N/A</v>
      </c>
      <c r="T21" s="80" t="e">
        <f t="shared" si="20"/>
        <v>#N/A</v>
      </c>
      <c r="U21" s="78" t="e">
        <f t="shared" si="20"/>
        <v>#N/A</v>
      </c>
      <c r="V21" s="88"/>
    </row>
    <row r="22" spans="2:22" ht="84.6" customHeight="1">
      <c r="B22" s="80" t="e">
        <f t="shared" si="20"/>
        <v>#N/A</v>
      </c>
      <c r="C22" s="78" t="e">
        <f t="shared" si="20"/>
        <v>#N/A</v>
      </c>
      <c r="D22" s="80" t="e">
        <f t="shared" si="20"/>
        <v>#N/A</v>
      </c>
      <c r="E22" s="78" t="e">
        <f t="shared" si="20"/>
        <v>#N/A</v>
      </c>
      <c r="F22" s="80" t="e">
        <f t="shared" si="20"/>
        <v>#N/A</v>
      </c>
      <c r="G22" s="78" t="e">
        <f t="shared" si="20"/>
        <v>#N/A</v>
      </c>
      <c r="H22" s="80" t="e">
        <f t="shared" si="20"/>
        <v>#N/A</v>
      </c>
      <c r="I22" s="78" t="e">
        <f t="shared" si="20"/>
        <v>#N/A</v>
      </c>
      <c r="J22" s="80" t="e">
        <f t="shared" si="20"/>
        <v>#N/A</v>
      </c>
      <c r="K22" s="78" t="e">
        <f t="shared" si="20"/>
        <v>#N/A</v>
      </c>
      <c r="L22" s="80" t="e">
        <f t="shared" si="20"/>
        <v>#N/A</v>
      </c>
      <c r="M22" s="78" t="e">
        <f t="shared" si="20"/>
        <v>#N/A</v>
      </c>
      <c r="N22" s="80" t="e">
        <f t="shared" si="20"/>
        <v>#N/A</v>
      </c>
      <c r="O22" s="78" t="e">
        <f t="shared" si="20"/>
        <v>#N/A</v>
      </c>
      <c r="P22" s="80" t="e">
        <f t="shared" si="20"/>
        <v>#N/A</v>
      </c>
      <c r="Q22" s="78" t="e">
        <f t="shared" si="20"/>
        <v>#N/A</v>
      </c>
      <c r="R22" s="80" t="e">
        <f t="shared" si="20"/>
        <v>#N/A</v>
      </c>
      <c r="S22" s="78" t="e">
        <f t="shared" si="20"/>
        <v>#N/A</v>
      </c>
      <c r="T22" s="80" t="e">
        <f t="shared" si="20"/>
        <v>#N/A</v>
      </c>
      <c r="U22" s="78" t="e">
        <f t="shared" si="20"/>
        <v>#N/A</v>
      </c>
      <c r="V22" s="89" t="s">
        <v>295</v>
      </c>
    </row>
    <row r="23" spans="2:22" ht="96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1"/>
      <c r="U23" s="10"/>
      <c r="V23" s="89"/>
    </row>
    <row r="24" spans="2:22" ht="91.8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1"/>
      <c r="U24" s="10"/>
      <c r="V24" s="89"/>
    </row>
    <row r="26" spans="2:22" ht="26.4" hidden="1" customHeight="1">
      <c r="B26" s="3" t="s">
        <v>17</v>
      </c>
      <c r="C26" s="3"/>
      <c r="D26" s="3" t="s">
        <v>16</v>
      </c>
      <c r="E26" s="3"/>
      <c r="F26" s="3" t="s">
        <v>15</v>
      </c>
      <c r="G26" s="3"/>
      <c r="H26" s="3" t="s">
        <v>14</v>
      </c>
      <c r="I26" s="3"/>
      <c r="J26" s="3" t="s">
        <v>13</v>
      </c>
      <c r="K26" s="3"/>
      <c r="L26" s="3" t="s">
        <v>12</v>
      </c>
      <c r="M26" s="3"/>
      <c r="N26" s="3" t="s">
        <v>11</v>
      </c>
      <c r="O26" s="3"/>
      <c r="P26" s="3" t="s">
        <v>10</v>
      </c>
      <c r="Q26" s="3"/>
      <c r="R26" s="3" t="s">
        <v>9</v>
      </c>
      <c r="S26" s="3"/>
      <c r="T26" s="3" t="s">
        <v>8</v>
      </c>
    </row>
    <row r="27" spans="2:22" ht="48" hidden="1" customHeight="1">
      <c r="B27" s="6" t="e">
        <f t="shared" ref="B27:U31" si="21">IF(B35=0,"",B35)</f>
        <v>#N/A</v>
      </c>
      <c r="C27" s="9" t="e">
        <f t="shared" si="21"/>
        <v>#N/A</v>
      </c>
      <c r="D27" s="6" t="e">
        <f t="shared" si="21"/>
        <v>#N/A</v>
      </c>
      <c r="E27" s="9" t="e">
        <f t="shared" si="21"/>
        <v>#N/A</v>
      </c>
      <c r="F27" s="6" t="e">
        <f t="shared" si="21"/>
        <v>#N/A</v>
      </c>
      <c r="G27" s="9" t="e">
        <f t="shared" si="21"/>
        <v>#N/A</v>
      </c>
      <c r="H27" s="6" t="e">
        <f t="shared" si="21"/>
        <v>#N/A</v>
      </c>
      <c r="I27" s="9" t="e">
        <f t="shared" si="21"/>
        <v>#N/A</v>
      </c>
      <c r="J27" s="6" t="e">
        <f t="shared" si="21"/>
        <v>#N/A</v>
      </c>
      <c r="K27" s="9" t="e">
        <f t="shared" si="21"/>
        <v>#N/A</v>
      </c>
      <c r="L27" s="6" t="e">
        <f t="shared" si="21"/>
        <v>#N/A</v>
      </c>
      <c r="M27" s="9" t="e">
        <f t="shared" si="21"/>
        <v>#N/A</v>
      </c>
      <c r="N27" s="6" t="e">
        <f t="shared" si="21"/>
        <v>#N/A</v>
      </c>
      <c r="O27" s="9" t="e">
        <f t="shared" si="21"/>
        <v>#N/A</v>
      </c>
      <c r="P27" s="6" t="e">
        <f t="shared" si="21"/>
        <v>#N/A</v>
      </c>
      <c r="Q27" s="9" t="e">
        <f t="shared" si="21"/>
        <v>#N/A</v>
      </c>
      <c r="R27" s="6" t="e">
        <f t="shared" si="21"/>
        <v>#N/A</v>
      </c>
      <c r="S27" s="9" t="e">
        <f t="shared" si="21"/>
        <v>#N/A</v>
      </c>
      <c r="T27" s="6" t="e">
        <f t="shared" si="21"/>
        <v>#N/A</v>
      </c>
      <c r="U27" s="9" t="e">
        <f t="shared" si="21"/>
        <v>#N/A</v>
      </c>
    </row>
    <row r="28" spans="2:22" ht="48" hidden="1" customHeight="1">
      <c r="B28" s="6" t="e">
        <f t="shared" si="21"/>
        <v>#N/A</v>
      </c>
      <c r="C28" s="9" t="e">
        <f t="shared" si="21"/>
        <v>#N/A</v>
      </c>
      <c r="D28" s="6" t="e">
        <f t="shared" si="21"/>
        <v>#N/A</v>
      </c>
      <c r="E28" s="9" t="e">
        <f t="shared" si="21"/>
        <v>#N/A</v>
      </c>
      <c r="F28" s="6" t="e">
        <f t="shared" si="21"/>
        <v>#N/A</v>
      </c>
      <c r="G28" s="9" t="e">
        <f t="shared" si="21"/>
        <v>#N/A</v>
      </c>
      <c r="H28" s="6" t="e">
        <f t="shared" si="21"/>
        <v>#N/A</v>
      </c>
      <c r="I28" s="9" t="e">
        <f t="shared" si="21"/>
        <v>#N/A</v>
      </c>
      <c r="J28" s="6" t="e">
        <f t="shared" si="21"/>
        <v>#N/A</v>
      </c>
      <c r="K28" s="9" t="e">
        <f t="shared" si="21"/>
        <v>#N/A</v>
      </c>
      <c r="L28" s="6" t="e">
        <f t="shared" si="21"/>
        <v>#N/A</v>
      </c>
      <c r="M28" s="9" t="e">
        <f t="shared" si="21"/>
        <v>#N/A</v>
      </c>
      <c r="N28" s="6" t="e">
        <f t="shared" si="21"/>
        <v>#N/A</v>
      </c>
      <c r="O28" s="9" t="e">
        <f t="shared" si="21"/>
        <v>#N/A</v>
      </c>
      <c r="P28" s="6" t="e">
        <f t="shared" si="21"/>
        <v>#N/A</v>
      </c>
      <c r="Q28" s="9" t="e">
        <f t="shared" si="21"/>
        <v>#N/A</v>
      </c>
      <c r="R28" s="6" t="e">
        <f t="shared" si="21"/>
        <v>#N/A</v>
      </c>
      <c r="S28" s="9" t="e">
        <f t="shared" si="21"/>
        <v>#N/A</v>
      </c>
      <c r="T28" s="6" t="e">
        <f t="shared" si="21"/>
        <v>#N/A</v>
      </c>
      <c r="U28" s="9" t="e">
        <f t="shared" si="21"/>
        <v>#N/A</v>
      </c>
    </row>
    <row r="29" spans="2:22" ht="48" hidden="1" customHeight="1">
      <c r="B29" s="6" t="e">
        <f t="shared" si="21"/>
        <v>#N/A</v>
      </c>
      <c r="C29" s="9" t="e">
        <f t="shared" si="21"/>
        <v>#N/A</v>
      </c>
      <c r="D29" s="6" t="e">
        <f t="shared" si="21"/>
        <v>#N/A</v>
      </c>
      <c r="E29" s="9" t="e">
        <f t="shared" si="21"/>
        <v>#N/A</v>
      </c>
      <c r="F29" s="6" t="e">
        <f t="shared" si="21"/>
        <v>#N/A</v>
      </c>
      <c r="G29" s="9" t="e">
        <f t="shared" si="21"/>
        <v>#N/A</v>
      </c>
      <c r="H29" s="6" t="e">
        <f t="shared" si="21"/>
        <v>#N/A</v>
      </c>
      <c r="I29" s="9" t="e">
        <f t="shared" si="21"/>
        <v>#N/A</v>
      </c>
      <c r="J29" s="6" t="e">
        <f t="shared" si="21"/>
        <v>#N/A</v>
      </c>
      <c r="K29" s="9" t="e">
        <f t="shared" si="21"/>
        <v>#N/A</v>
      </c>
      <c r="L29" s="6" t="e">
        <f t="shared" si="21"/>
        <v>#N/A</v>
      </c>
      <c r="M29" s="9" t="e">
        <f t="shared" si="21"/>
        <v>#N/A</v>
      </c>
      <c r="N29" s="6" t="e">
        <f t="shared" si="21"/>
        <v>#N/A</v>
      </c>
      <c r="O29" s="9" t="e">
        <f t="shared" si="21"/>
        <v>#N/A</v>
      </c>
      <c r="P29" s="6" t="e">
        <f t="shared" si="21"/>
        <v>#N/A</v>
      </c>
      <c r="Q29" s="9" t="e">
        <f t="shared" si="21"/>
        <v>#N/A</v>
      </c>
      <c r="R29" s="6" t="e">
        <f t="shared" si="21"/>
        <v>#N/A</v>
      </c>
      <c r="S29" s="9" t="e">
        <f t="shared" si="21"/>
        <v>#N/A</v>
      </c>
      <c r="T29" s="6" t="e">
        <f t="shared" si="21"/>
        <v>#N/A</v>
      </c>
      <c r="U29" s="9" t="e">
        <f t="shared" si="21"/>
        <v>#N/A</v>
      </c>
    </row>
    <row r="30" spans="2:22" ht="48" hidden="1" customHeight="1">
      <c r="B30" s="6" t="e">
        <f>IF(B38=0,"",B38)</f>
        <v>#N/A</v>
      </c>
      <c r="C30" s="9" t="e">
        <f t="shared" si="21"/>
        <v>#N/A</v>
      </c>
      <c r="D30" s="6" t="e">
        <f>IF(D38=0,"",D38)</f>
        <v>#N/A</v>
      </c>
      <c r="E30" s="9" t="e">
        <f t="shared" si="21"/>
        <v>#N/A</v>
      </c>
      <c r="F30" s="6" t="e">
        <f>IF(F38=0,"",F38)</f>
        <v>#N/A</v>
      </c>
      <c r="G30" s="9" t="e">
        <f t="shared" si="21"/>
        <v>#N/A</v>
      </c>
      <c r="H30" s="6" t="e">
        <f>IF(H38=0,"",H38)</f>
        <v>#N/A</v>
      </c>
      <c r="I30" s="9" t="e">
        <f t="shared" si="21"/>
        <v>#N/A</v>
      </c>
      <c r="J30" s="6" t="e">
        <f>IF(J38=0,"",J38)</f>
        <v>#N/A</v>
      </c>
      <c r="K30" s="9" t="e">
        <f t="shared" si="21"/>
        <v>#N/A</v>
      </c>
      <c r="L30" s="6" t="e">
        <f>IF(L38=0,"",L38)</f>
        <v>#N/A</v>
      </c>
      <c r="M30" s="9" t="e">
        <f t="shared" si="21"/>
        <v>#N/A</v>
      </c>
      <c r="N30" s="6" t="e">
        <f>IF(N38=0,"",N38)</f>
        <v>#N/A</v>
      </c>
      <c r="O30" s="9" t="e">
        <f t="shared" si="21"/>
        <v>#N/A</v>
      </c>
      <c r="P30" s="6" t="e">
        <f>IF(P38=0,"",P38)</f>
        <v>#N/A</v>
      </c>
      <c r="Q30" s="9" t="e">
        <f t="shared" si="21"/>
        <v>#N/A</v>
      </c>
      <c r="R30" s="6" t="e">
        <f>IF(R38=0,"",R38)</f>
        <v>#N/A</v>
      </c>
      <c r="S30" s="9" t="e">
        <f t="shared" si="21"/>
        <v>#N/A</v>
      </c>
      <c r="T30" s="6" t="e">
        <f>IF(T38=0,"",T38)</f>
        <v>#N/A</v>
      </c>
      <c r="U30" s="9" t="e">
        <f t="shared" si="21"/>
        <v>#N/A</v>
      </c>
    </row>
    <row r="31" spans="2:22" ht="48" hidden="1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  <c r="U31" s="9" t="str">
        <f t="shared" si="21"/>
        <v/>
      </c>
    </row>
    <row r="32" spans="2:22" ht="48" hidden="1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1" hidden="1"/>
    <row r="34" spans="2:21" ht="26.4" hidden="1" customHeight="1">
      <c r="B34" s="3" t="s">
        <v>17</v>
      </c>
      <c r="C34" s="3"/>
      <c r="D34" s="3" t="s">
        <v>16</v>
      </c>
      <c r="E34" s="3"/>
      <c r="F34" s="3" t="s">
        <v>15</v>
      </c>
      <c r="G34" s="3"/>
      <c r="H34" s="3" t="s">
        <v>14</v>
      </c>
      <c r="I34" s="3"/>
      <c r="J34" s="3" t="s">
        <v>13</v>
      </c>
      <c r="K34" s="3"/>
      <c r="L34" s="3" t="s">
        <v>12</v>
      </c>
      <c r="M34" s="3"/>
      <c r="N34" s="3" t="s">
        <v>11</v>
      </c>
      <c r="O34" s="3"/>
      <c r="P34" s="3" t="s">
        <v>10</v>
      </c>
      <c r="Q34" s="3"/>
      <c r="R34" s="3" t="s">
        <v>9</v>
      </c>
      <c r="S34" s="3"/>
      <c r="T34" s="3" t="s">
        <v>8</v>
      </c>
    </row>
    <row r="35" spans="2:21" ht="48" hidden="1" customHeight="1">
      <c r="B35" s="4" t="e">
        <f>VLOOKUP(10,問題選択２!$C$3:$I$201,3,FALSE)</f>
        <v>#N/A</v>
      </c>
      <c r="C35" s="7" t="e">
        <f>VLOOKUP(1010,問題選択２!$C$2:$I$201,3,FALSE)</f>
        <v>#N/A</v>
      </c>
      <c r="D35" s="4" t="e">
        <f>VLOOKUP(9,問題選択２!$C$3:$I$201,3,FALSE)</f>
        <v>#N/A</v>
      </c>
      <c r="E35" s="7" t="e">
        <f>VLOOKUP(1009,問題選択２!$C$2:$I$201,3,FALSE)</f>
        <v>#N/A</v>
      </c>
      <c r="F35" s="4" t="e">
        <f>VLOOKUP(8,問題選択２!$C$3:$I$201,3,FALSE)</f>
        <v>#N/A</v>
      </c>
      <c r="G35" s="7" t="e">
        <f>VLOOKUP(1008,問題選択２!$C$2:$I$201,3,FALSE)</f>
        <v>#N/A</v>
      </c>
      <c r="H35" s="4" t="e">
        <f>VLOOKUP(7,問題選択２!$C$3:$I$201,3,FALSE)</f>
        <v>#N/A</v>
      </c>
      <c r="I35" s="7" t="e">
        <f>VLOOKUP(1007,問題選択２!$C$2:$I$201,3,FALSE)</f>
        <v>#N/A</v>
      </c>
      <c r="J35" s="4" t="e">
        <f>VLOOKUP(6,問題選択２!$C$3:$I$201,3,FALSE)</f>
        <v>#N/A</v>
      </c>
      <c r="K35" s="7" t="e">
        <f>VLOOKUP(1006,問題選択２!$C$2:$I$201,3,FALSE)</f>
        <v>#N/A</v>
      </c>
      <c r="L35" s="4" t="e">
        <f>VLOOKUP(5,問題選択２!$C$3:$I$201,3,FALSE)</f>
        <v>#N/A</v>
      </c>
      <c r="M35" s="7" t="e">
        <f>VLOOKUP(1005,問題選択２!$C$2:$I$201,3,FALSE)</f>
        <v>#N/A</v>
      </c>
      <c r="N35" s="4" t="e">
        <f>VLOOKUP(4,問題選択２!$C$3:$I$201,3,FALSE)</f>
        <v>#N/A</v>
      </c>
      <c r="O35" s="7" t="e">
        <f>VLOOKUP(1004,問題選択２!$C$2:$I$201,3,FALSE)</f>
        <v>#N/A</v>
      </c>
      <c r="P35" s="4" t="e">
        <f>VLOOKUP(3,問題選択２!$C$3:$I$201,3,FALSE)</f>
        <v>#N/A</v>
      </c>
      <c r="Q35" s="7" t="e">
        <f>VLOOKUP(1003,問題選択２!$C$2:$I$201,3,FALSE)</f>
        <v>#N/A</v>
      </c>
      <c r="R35" s="4" t="e">
        <f>VLOOKUP(2,問題選択２!$C$3:$I$201,3,FALSE)</f>
        <v>#N/A</v>
      </c>
      <c r="S35" s="7" t="e">
        <f>VLOOKUP(1002,問題選択２!$C$2:$I$201,3,FALSE)</f>
        <v>#N/A</v>
      </c>
      <c r="T35" s="4" t="e">
        <f>VLOOKUP(1,問題選択２!$C$3:$I$201,3,FALSE)</f>
        <v>#N/A</v>
      </c>
      <c r="U35" s="7" t="e">
        <f>VLOOKUP(1001,問題選択２!$C$2:$I$201,3,FALSE)</f>
        <v>#N/A</v>
      </c>
    </row>
    <row r="36" spans="2:21" ht="48" hidden="1" customHeight="1">
      <c r="B36" s="5" t="e">
        <f>VLOOKUP(10,問題選択２!$C$3:$I$201,4,FALSE)</f>
        <v>#N/A</v>
      </c>
      <c r="C36" s="8" t="e">
        <f>VLOOKUP(1010,問題選択２!$C$2:$I$201,4,FALSE)</f>
        <v>#N/A</v>
      </c>
      <c r="D36" s="5" t="e">
        <f>VLOOKUP(9,問題選択２!$C$3:$I$201,4,FALSE)</f>
        <v>#N/A</v>
      </c>
      <c r="E36" s="8" t="e">
        <f>VLOOKUP(1009,問題選択２!$C$2:$I$201,4,FALSE)</f>
        <v>#N/A</v>
      </c>
      <c r="F36" s="5" t="e">
        <f>VLOOKUP(8,問題選択２!$C$3:$I$201,4,FALSE)</f>
        <v>#N/A</v>
      </c>
      <c r="G36" s="8" t="e">
        <f>VLOOKUP(1008,問題選択２!$C$2:$I$201,4,FALSE)</f>
        <v>#N/A</v>
      </c>
      <c r="H36" s="5" t="e">
        <f>VLOOKUP(7,問題選択２!$C$3:$I$201,4,FALSE)</f>
        <v>#N/A</v>
      </c>
      <c r="I36" s="8" t="e">
        <f>VLOOKUP(1007,問題選択２!$C$2:$I$201,4,FALSE)</f>
        <v>#N/A</v>
      </c>
      <c r="J36" s="5" t="e">
        <f>VLOOKUP(6,問題選択２!$C$3:$I$201,4,FALSE)</f>
        <v>#N/A</v>
      </c>
      <c r="K36" s="8" t="e">
        <f>VLOOKUP(1006,問題選択２!$C$2:$I$201,4,FALSE)</f>
        <v>#N/A</v>
      </c>
      <c r="L36" s="5" t="e">
        <f>VLOOKUP(5,問題選択２!$C$3:$I$201,4,FALSE)</f>
        <v>#N/A</v>
      </c>
      <c r="M36" s="8" t="e">
        <f>VLOOKUP(1005,問題選択２!$C$2:$I$201,4,FALSE)</f>
        <v>#N/A</v>
      </c>
      <c r="N36" s="5" t="e">
        <f>VLOOKUP(4,問題選択２!$C$3:$I$201,4,FALSE)</f>
        <v>#N/A</v>
      </c>
      <c r="O36" s="8" t="e">
        <f>VLOOKUP(1004,問題選択２!$C$2:$I$201,4,FALSE)</f>
        <v>#N/A</v>
      </c>
      <c r="P36" s="5" t="e">
        <f>VLOOKUP(3,問題選択２!$C$3:$I$201,4,FALSE)</f>
        <v>#N/A</v>
      </c>
      <c r="Q36" s="8" t="e">
        <f>VLOOKUP(1003,問題選択２!$C$2:$I$201,4,FALSE)</f>
        <v>#N/A</v>
      </c>
      <c r="R36" s="5" t="e">
        <f>VLOOKUP(2,問題選択２!$C$3:$I$201,4,FALSE)</f>
        <v>#N/A</v>
      </c>
      <c r="S36" s="8" t="e">
        <f>VLOOKUP(1002,問題選択２!$C$2:$I$201,4,FALSE)</f>
        <v>#N/A</v>
      </c>
      <c r="T36" s="5" t="e">
        <f>VLOOKUP(1,問題選択２!$C$3:$I$201,4,FALSE)</f>
        <v>#N/A</v>
      </c>
      <c r="U36" s="8" t="e">
        <f>VLOOKUP(1001,問題選択２!$C$2:$I$201,4,FALSE)</f>
        <v>#N/A</v>
      </c>
    </row>
    <row r="37" spans="2:21" ht="48" hidden="1" customHeight="1">
      <c r="B37" s="5" t="e">
        <f>VLOOKUP(10,問題選択２!$C$3:$I$201,5,FALSE)</f>
        <v>#N/A</v>
      </c>
      <c r="C37" s="8" t="e">
        <f>VLOOKUP(1010,問題選択２!$C$2:$I$201,5,FALSE)</f>
        <v>#N/A</v>
      </c>
      <c r="D37" s="5" t="e">
        <f>VLOOKUP(9,問題選択２!$C$3:$I$201,5,FALSE)</f>
        <v>#N/A</v>
      </c>
      <c r="E37" s="8" t="e">
        <f>VLOOKUP(1009,問題選択２!$C$2:$I$201,5,FALSE)</f>
        <v>#N/A</v>
      </c>
      <c r="F37" s="5" t="e">
        <f>VLOOKUP(8,問題選択２!$C$3:$I$201,5,FALSE)</f>
        <v>#N/A</v>
      </c>
      <c r="G37" s="8" t="e">
        <f>VLOOKUP(1008,問題選択２!$C$2:$I$201,5,FALSE)</f>
        <v>#N/A</v>
      </c>
      <c r="H37" s="5" t="e">
        <f>VLOOKUP(7,問題選択２!$C$3:$I$201,5,FALSE)</f>
        <v>#N/A</v>
      </c>
      <c r="I37" s="8" t="e">
        <f>VLOOKUP(1007,問題選択２!$C$2:$I$201,5,FALSE)</f>
        <v>#N/A</v>
      </c>
      <c r="J37" s="5" t="e">
        <f>VLOOKUP(6,問題選択２!$C$3:$I$201,5,FALSE)</f>
        <v>#N/A</v>
      </c>
      <c r="K37" s="8" t="e">
        <f>VLOOKUP(1006,問題選択２!$C$2:$I$201,5,FALSE)</f>
        <v>#N/A</v>
      </c>
      <c r="L37" s="5" t="e">
        <f>VLOOKUP(5,問題選択２!$C$3:$I$201,5,FALSE)</f>
        <v>#N/A</v>
      </c>
      <c r="M37" s="8" t="e">
        <f>VLOOKUP(1005,問題選択２!$C$2:$I$201,5,FALSE)</f>
        <v>#N/A</v>
      </c>
      <c r="N37" s="5" t="e">
        <f>VLOOKUP(4,問題選択２!$C$3:$I$201,5,FALSE)</f>
        <v>#N/A</v>
      </c>
      <c r="O37" s="8" t="e">
        <f>VLOOKUP(1004,問題選択２!$C$2:$I$201,5,FALSE)</f>
        <v>#N/A</v>
      </c>
      <c r="P37" s="5" t="e">
        <f>VLOOKUP(3,問題選択２!$C$3:$I$201,5,FALSE)</f>
        <v>#N/A</v>
      </c>
      <c r="Q37" s="8" t="e">
        <f>VLOOKUP(1003,問題選択２!$C$2:$I$201,5,FALSE)</f>
        <v>#N/A</v>
      </c>
      <c r="R37" s="5" t="e">
        <f>VLOOKUP(2,問題選択２!$C$3:$I$201,5,FALSE)</f>
        <v>#N/A</v>
      </c>
      <c r="S37" s="8" t="e">
        <f>VLOOKUP(1002,問題選択２!$C$2:$I$201,5,FALSE)</f>
        <v>#N/A</v>
      </c>
      <c r="T37" s="5" t="e">
        <f>VLOOKUP(1,問題選択２!$C$3:$I$201,5,FALSE)</f>
        <v>#N/A</v>
      </c>
      <c r="U37" s="8" t="e">
        <f>VLOOKUP(1001,問題選択２!$C$2:$I$201,5,FALSE)</f>
        <v>#N/A</v>
      </c>
    </row>
    <row r="38" spans="2:21" ht="48" hidden="1" customHeight="1">
      <c r="B38" s="5" t="e">
        <f>VLOOKUP(10,問題選択２!$C$3:$I$201,6,FALSE)</f>
        <v>#N/A</v>
      </c>
      <c r="C38" s="8" t="e">
        <f>VLOOKUP(1010,問題選択２!$C$2:$I$201,6,FALSE)</f>
        <v>#N/A</v>
      </c>
      <c r="D38" s="5" t="e">
        <f>VLOOKUP(9,問題選択２!$C$3:$I$201,6,FALSE)</f>
        <v>#N/A</v>
      </c>
      <c r="E38" s="8" t="e">
        <f>VLOOKUP(1009,問題選択２!$C$2:$I$201,6,FALSE)</f>
        <v>#N/A</v>
      </c>
      <c r="F38" s="5" t="e">
        <f>VLOOKUP(8,問題選択２!$C$3:$I$201,6,FALSE)</f>
        <v>#N/A</v>
      </c>
      <c r="G38" s="8" t="e">
        <f>VLOOKUP(1008,問題選択２!$C$2:$I$201,6,FALSE)</f>
        <v>#N/A</v>
      </c>
      <c r="H38" s="5" t="e">
        <f>VLOOKUP(7,問題選択２!$C$3:$I$201,6,FALSE)</f>
        <v>#N/A</v>
      </c>
      <c r="I38" s="8" t="e">
        <f>VLOOKUP(1007,問題選択２!$C$2:$I$201,6,FALSE)</f>
        <v>#N/A</v>
      </c>
      <c r="J38" s="5" t="e">
        <f>VLOOKUP(6,問題選択２!$C$3:$I$201,6,FALSE)</f>
        <v>#N/A</v>
      </c>
      <c r="K38" s="8" t="e">
        <f>VLOOKUP(1006,問題選択２!$C$2:$I$201,6,FALSE)</f>
        <v>#N/A</v>
      </c>
      <c r="L38" s="5" t="e">
        <f>VLOOKUP(5,問題選択２!$C$3:$I$201,6,FALSE)</f>
        <v>#N/A</v>
      </c>
      <c r="M38" s="8" t="e">
        <f>VLOOKUP(1005,問題選択２!$C$2:$I$201,6,FALSE)</f>
        <v>#N/A</v>
      </c>
      <c r="N38" s="5" t="e">
        <f>VLOOKUP(4,問題選択２!$C$3:$I$201,6,FALSE)</f>
        <v>#N/A</v>
      </c>
      <c r="O38" s="8" t="e">
        <f>VLOOKUP(1004,問題選択２!$C$2:$I$201,6,FALSE)</f>
        <v>#N/A</v>
      </c>
      <c r="P38" s="5" t="e">
        <f>VLOOKUP(3,問題選択２!$C$3:$I$201,6,FALSE)</f>
        <v>#N/A</v>
      </c>
      <c r="Q38" s="8" t="e">
        <f>VLOOKUP(1003,問題選択２!$C$2:$I$201,6,FALSE)</f>
        <v>#N/A</v>
      </c>
      <c r="R38" s="5" t="e">
        <f>VLOOKUP(2,問題選択２!$C$3:$I$201,6,FALSE)</f>
        <v>#N/A</v>
      </c>
      <c r="S38" s="8" t="e">
        <f>VLOOKUP(1002,問題選択２!$C$2:$I$201,6,FALSE)</f>
        <v>#N/A</v>
      </c>
      <c r="T38" s="5" t="e">
        <f>VLOOKUP(1,問題選択２!$C$3:$I$201,6,FALSE)</f>
        <v>#N/A</v>
      </c>
      <c r="U38" s="8" t="e">
        <f>VLOOKUP(1001,問題選択２!$C$2:$I$201,6,FALSE)</f>
        <v>#N/A</v>
      </c>
    </row>
    <row r="39" spans="2:21" ht="48" hidden="1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8"/>
    </row>
  </sheetData>
  <sheetProtection sheet="1" objects="1" scenarios="1" selectLockedCells="1" selectUnlockedCells="1"/>
  <mergeCells count="6">
    <mergeCell ref="V22:V24"/>
    <mergeCell ref="V2:V5"/>
    <mergeCell ref="V6:V8"/>
    <mergeCell ref="V10:V13"/>
    <mergeCell ref="V14:V16"/>
    <mergeCell ref="V18:V21"/>
  </mergeCells>
  <phoneticPr fontId="1"/>
  <conditionalFormatting sqref="T19">
    <cfRule type="expression" dxfId="339" priority="48">
      <formula>ISERROR(T19)</formula>
    </cfRule>
    <cfRule type="expression" dxfId="338" priority="140">
      <formula>LEN(U19)&gt;0</formula>
    </cfRule>
  </conditionalFormatting>
  <conditionalFormatting sqref="T20:T22">
    <cfRule type="expression" dxfId="337" priority="139">
      <formula>LEN(U20)&gt;0</formula>
    </cfRule>
  </conditionalFormatting>
  <conditionalFormatting sqref="U3">
    <cfRule type="expression" dxfId="336" priority="138">
      <formula>ISERROR(U3)</formula>
    </cfRule>
  </conditionalFormatting>
  <conditionalFormatting sqref="S3">
    <cfRule type="expression" dxfId="335" priority="137">
      <formula>ISERROR(S3)</formula>
    </cfRule>
  </conditionalFormatting>
  <conditionalFormatting sqref="Q3">
    <cfRule type="expression" dxfId="334" priority="136">
      <formula>ISERROR(Q3)</formula>
    </cfRule>
  </conditionalFormatting>
  <conditionalFormatting sqref="O3">
    <cfRule type="expression" dxfId="333" priority="135">
      <formula>ISERROR(O3)</formula>
    </cfRule>
  </conditionalFormatting>
  <conditionalFormatting sqref="M3">
    <cfRule type="expression" dxfId="332" priority="134">
      <formula>ISERROR(M3)</formula>
    </cfRule>
  </conditionalFormatting>
  <conditionalFormatting sqref="K3">
    <cfRule type="expression" dxfId="331" priority="133">
      <formula>ISERROR(K3)</formula>
    </cfRule>
  </conditionalFormatting>
  <conditionalFormatting sqref="I3">
    <cfRule type="expression" dxfId="330" priority="132">
      <formula>ISERROR(I3)</formula>
    </cfRule>
  </conditionalFormatting>
  <conditionalFormatting sqref="G3">
    <cfRule type="expression" dxfId="329" priority="131">
      <formula>ISERROR(G3)</formula>
    </cfRule>
  </conditionalFormatting>
  <conditionalFormatting sqref="E3">
    <cfRule type="expression" dxfId="328" priority="130">
      <formula>ISERROR(E3)</formula>
    </cfRule>
  </conditionalFormatting>
  <conditionalFormatting sqref="C3">
    <cfRule type="expression" dxfId="327" priority="129">
      <formula>ISERROR(C3)</formula>
    </cfRule>
  </conditionalFormatting>
  <conditionalFormatting sqref="T3">
    <cfRule type="expression" dxfId="326" priority="128">
      <formula>ISERROR(T3)</formula>
    </cfRule>
  </conditionalFormatting>
  <conditionalFormatting sqref="R3">
    <cfRule type="expression" dxfId="325" priority="127">
      <formula>ISERROR(R3)</formula>
    </cfRule>
  </conditionalFormatting>
  <conditionalFormatting sqref="P3">
    <cfRule type="expression" dxfId="324" priority="126">
      <formula>ISERROR(P3)</formula>
    </cfRule>
  </conditionalFormatting>
  <conditionalFormatting sqref="N3">
    <cfRule type="expression" dxfId="323" priority="125">
      <formula>ISERROR(N3)</formula>
    </cfRule>
  </conditionalFormatting>
  <conditionalFormatting sqref="L3">
    <cfRule type="expression" dxfId="322" priority="124">
      <formula>ISERROR(L3)</formula>
    </cfRule>
  </conditionalFormatting>
  <conditionalFormatting sqref="J3">
    <cfRule type="expression" dxfId="321" priority="123">
      <formula>ISERROR(J3)</formula>
    </cfRule>
  </conditionalFormatting>
  <conditionalFormatting sqref="H3">
    <cfRule type="expression" dxfId="320" priority="122">
      <formula>ISERROR(H3)</formula>
    </cfRule>
  </conditionalFormatting>
  <conditionalFormatting sqref="F3">
    <cfRule type="expression" dxfId="319" priority="121">
      <formula>ISERROR(F3)</formula>
    </cfRule>
  </conditionalFormatting>
  <conditionalFormatting sqref="D3">
    <cfRule type="expression" dxfId="318" priority="120">
      <formula>ISERROR(D3)</formula>
    </cfRule>
  </conditionalFormatting>
  <conditionalFormatting sqref="B3">
    <cfRule type="expression" dxfId="317" priority="119">
      <formula>ISERROR(B3)</formula>
    </cfRule>
  </conditionalFormatting>
  <conditionalFormatting sqref="U4:U6">
    <cfRule type="expression" dxfId="316" priority="118">
      <formula>ISERROR(U4)</formula>
    </cfRule>
  </conditionalFormatting>
  <conditionalFormatting sqref="S4:S6">
    <cfRule type="expression" dxfId="315" priority="117">
      <formula>ISERROR(S4)</formula>
    </cfRule>
  </conditionalFormatting>
  <conditionalFormatting sqref="Q4:Q6">
    <cfRule type="expression" dxfId="314" priority="116">
      <formula>ISERROR(Q4)</formula>
    </cfRule>
  </conditionalFormatting>
  <conditionalFormatting sqref="O4:O6">
    <cfRule type="expression" dxfId="313" priority="115">
      <formula>ISERROR(O4)</formula>
    </cfRule>
  </conditionalFormatting>
  <conditionalFormatting sqref="M4:M6">
    <cfRule type="expression" dxfId="312" priority="114">
      <formula>ISERROR(M4)</formula>
    </cfRule>
  </conditionalFormatting>
  <conditionalFormatting sqref="K4:K6">
    <cfRule type="expression" dxfId="311" priority="113">
      <formula>ISERROR(K4)</formula>
    </cfRule>
  </conditionalFormatting>
  <conditionalFormatting sqref="I4:I6">
    <cfRule type="expression" dxfId="310" priority="112">
      <formula>ISERROR(I4)</formula>
    </cfRule>
  </conditionalFormatting>
  <conditionalFormatting sqref="G4:G6">
    <cfRule type="expression" dxfId="309" priority="111">
      <formula>ISERROR(G4)</formula>
    </cfRule>
  </conditionalFormatting>
  <conditionalFormatting sqref="E4:E6">
    <cfRule type="expression" dxfId="308" priority="110">
      <formula>ISERROR(E4)</formula>
    </cfRule>
  </conditionalFormatting>
  <conditionalFormatting sqref="C4:C6">
    <cfRule type="expression" dxfId="307" priority="109">
      <formula>ISERROR(C4)</formula>
    </cfRule>
  </conditionalFormatting>
  <conditionalFormatting sqref="T4:T6">
    <cfRule type="expression" dxfId="306" priority="108">
      <formula>ISERROR(T4)</formula>
    </cfRule>
  </conditionalFormatting>
  <conditionalFormatting sqref="R4:R6">
    <cfRule type="expression" dxfId="305" priority="107">
      <formula>ISERROR(R4)</formula>
    </cfRule>
  </conditionalFormatting>
  <conditionalFormatting sqref="P4:P6">
    <cfRule type="expression" dxfId="304" priority="106">
      <formula>ISERROR(P4)</formula>
    </cfRule>
  </conditionalFormatting>
  <conditionalFormatting sqref="N4:N6">
    <cfRule type="expression" dxfId="303" priority="105">
      <formula>ISERROR(N4)</formula>
    </cfRule>
  </conditionalFormatting>
  <conditionalFormatting sqref="L4:L6">
    <cfRule type="expression" dxfId="302" priority="104">
      <formula>ISERROR(L4)</formula>
    </cfRule>
  </conditionalFormatting>
  <conditionalFormatting sqref="J4:J6">
    <cfRule type="expression" dxfId="301" priority="103">
      <formula>ISERROR(J4)</formula>
    </cfRule>
  </conditionalFormatting>
  <conditionalFormatting sqref="H4:H6">
    <cfRule type="expression" dxfId="300" priority="102">
      <formula>ISERROR(H4)</formula>
    </cfRule>
  </conditionalFormatting>
  <conditionalFormatting sqref="F4:F6">
    <cfRule type="expression" dxfId="299" priority="101">
      <formula>ISERROR(F4)</formula>
    </cfRule>
  </conditionalFormatting>
  <conditionalFormatting sqref="D4:D6">
    <cfRule type="expression" dxfId="298" priority="100">
      <formula>ISERROR(D4)</formula>
    </cfRule>
  </conditionalFormatting>
  <conditionalFormatting sqref="B4:B6">
    <cfRule type="expression" dxfId="297" priority="99">
      <formula>ISERROR(B4)</formula>
    </cfRule>
  </conditionalFormatting>
  <conditionalFormatting sqref="U11">
    <cfRule type="expression" dxfId="296" priority="98">
      <formula>ISERROR(U11)</formula>
    </cfRule>
  </conditionalFormatting>
  <conditionalFormatting sqref="S11">
    <cfRule type="expression" dxfId="295" priority="97">
      <formula>ISERROR(S11)</formula>
    </cfRule>
  </conditionalFormatting>
  <conditionalFormatting sqref="Q11">
    <cfRule type="expression" dxfId="294" priority="96">
      <formula>ISERROR(Q11)</formula>
    </cfRule>
  </conditionalFormatting>
  <conditionalFormatting sqref="O11">
    <cfRule type="expression" dxfId="293" priority="95">
      <formula>ISERROR(O11)</formula>
    </cfRule>
  </conditionalFormatting>
  <conditionalFormatting sqref="M11">
    <cfRule type="expression" dxfId="292" priority="94">
      <formula>ISERROR(M11)</formula>
    </cfRule>
  </conditionalFormatting>
  <conditionalFormatting sqref="K11">
    <cfRule type="expression" dxfId="291" priority="93">
      <formula>ISERROR(K11)</formula>
    </cfRule>
  </conditionalFormatting>
  <conditionalFormatting sqref="I11">
    <cfRule type="expression" dxfId="290" priority="92">
      <formula>ISERROR(I11)</formula>
    </cfRule>
  </conditionalFormatting>
  <conditionalFormatting sqref="G11">
    <cfRule type="expression" dxfId="289" priority="91">
      <formula>ISERROR(G11)</formula>
    </cfRule>
  </conditionalFormatting>
  <conditionalFormatting sqref="E11">
    <cfRule type="expression" dxfId="288" priority="90">
      <formula>ISERROR(E11)</formula>
    </cfRule>
  </conditionalFormatting>
  <conditionalFormatting sqref="C11">
    <cfRule type="expression" dxfId="287" priority="89">
      <formula>ISERROR(C11)</formula>
    </cfRule>
  </conditionalFormatting>
  <conditionalFormatting sqref="U12:U14">
    <cfRule type="expression" dxfId="286" priority="88">
      <formula>ISERROR(U12)</formula>
    </cfRule>
  </conditionalFormatting>
  <conditionalFormatting sqref="S12:S14">
    <cfRule type="expression" dxfId="285" priority="87">
      <formula>ISERROR(S12)</formula>
    </cfRule>
  </conditionalFormatting>
  <conditionalFormatting sqref="Q12:Q14">
    <cfRule type="expression" dxfId="284" priority="86">
      <formula>ISERROR(Q12)</formula>
    </cfRule>
  </conditionalFormatting>
  <conditionalFormatting sqref="O12:O14">
    <cfRule type="expression" dxfId="283" priority="85">
      <formula>ISERROR(O12)</formula>
    </cfRule>
  </conditionalFormatting>
  <conditionalFormatting sqref="M12:M14">
    <cfRule type="expression" dxfId="282" priority="84">
      <formula>ISERROR(M12)</formula>
    </cfRule>
  </conditionalFormatting>
  <conditionalFormatting sqref="K12:K14">
    <cfRule type="expression" dxfId="281" priority="83">
      <formula>ISERROR(K12)</formula>
    </cfRule>
  </conditionalFormatting>
  <conditionalFormatting sqref="I12:I14">
    <cfRule type="expression" dxfId="280" priority="82">
      <formula>ISERROR(I12)</formula>
    </cfRule>
  </conditionalFormatting>
  <conditionalFormatting sqref="G12:G14">
    <cfRule type="expression" dxfId="279" priority="81">
      <formula>ISERROR(G12)</formula>
    </cfRule>
  </conditionalFormatting>
  <conditionalFormatting sqref="E12:E14">
    <cfRule type="expression" dxfId="278" priority="80">
      <formula>ISERROR(E12)</formula>
    </cfRule>
  </conditionalFormatting>
  <conditionalFormatting sqref="C12:C14">
    <cfRule type="expression" dxfId="277" priority="79">
      <formula>ISERROR(C12)</formula>
    </cfRule>
  </conditionalFormatting>
  <conditionalFormatting sqref="T11">
    <cfRule type="expression" dxfId="276" priority="78">
      <formula>ISERROR(T11)</formula>
    </cfRule>
  </conditionalFormatting>
  <conditionalFormatting sqref="R11">
    <cfRule type="expression" dxfId="275" priority="77">
      <formula>ISERROR(R11)</formula>
    </cfRule>
  </conditionalFormatting>
  <conditionalFormatting sqref="P11">
    <cfRule type="expression" dxfId="274" priority="76">
      <formula>ISERROR(P11)</formula>
    </cfRule>
  </conditionalFormatting>
  <conditionalFormatting sqref="N11">
    <cfRule type="expression" dxfId="273" priority="75">
      <formula>ISERROR(N11)</formula>
    </cfRule>
  </conditionalFormatting>
  <conditionalFormatting sqref="L11">
    <cfRule type="expression" dxfId="272" priority="74">
      <formula>ISERROR(L11)</formula>
    </cfRule>
  </conditionalFormatting>
  <conditionalFormatting sqref="J11">
    <cfRule type="expression" dxfId="271" priority="73">
      <formula>ISERROR(J11)</formula>
    </cfRule>
  </conditionalFormatting>
  <conditionalFormatting sqref="H11">
    <cfRule type="expression" dxfId="270" priority="72">
      <formula>ISERROR(H11)</formula>
    </cfRule>
  </conditionalFormatting>
  <conditionalFormatting sqref="F11">
    <cfRule type="expression" dxfId="269" priority="71">
      <formula>ISERROR(F11)</formula>
    </cfRule>
  </conditionalFormatting>
  <conditionalFormatting sqref="D11">
    <cfRule type="expression" dxfId="268" priority="70">
      <formula>ISERROR(D11)</formula>
    </cfRule>
  </conditionalFormatting>
  <conditionalFormatting sqref="B11">
    <cfRule type="expression" dxfId="267" priority="69">
      <formula>ISERROR(B11)</formula>
    </cfRule>
  </conditionalFormatting>
  <conditionalFormatting sqref="T12:T14">
    <cfRule type="expression" dxfId="266" priority="68">
      <formula>ISERROR(T12)</formula>
    </cfRule>
  </conditionalFormatting>
  <conditionalFormatting sqref="R12:R14">
    <cfRule type="expression" dxfId="265" priority="67">
      <formula>ISERROR(R12)</formula>
    </cfRule>
  </conditionalFormatting>
  <conditionalFormatting sqref="P12:P14">
    <cfRule type="expression" dxfId="264" priority="66">
      <formula>ISERROR(P12)</formula>
    </cfRule>
  </conditionalFormatting>
  <conditionalFormatting sqref="N12:N14">
    <cfRule type="expression" dxfId="263" priority="65">
      <formula>ISERROR(N12)</formula>
    </cfRule>
  </conditionalFormatting>
  <conditionalFormatting sqref="L12:L14">
    <cfRule type="expression" dxfId="262" priority="64">
      <formula>ISERROR(L12)</formula>
    </cfRule>
  </conditionalFormatting>
  <conditionalFormatting sqref="J12:J14">
    <cfRule type="expression" dxfId="261" priority="63">
      <formula>ISERROR(J12)</formula>
    </cfRule>
  </conditionalFormatting>
  <conditionalFormatting sqref="H12:H14">
    <cfRule type="expression" dxfId="260" priority="62">
      <formula>ISERROR(H12)</formula>
    </cfRule>
  </conditionalFormatting>
  <conditionalFormatting sqref="F12:F14">
    <cfRule type="expression" dxfId="259" priority="61">
      <formula>ISERROR(F12)</formula>
    </cfRule>
  </conditionalFormatting>
  <conditionalFormatting sqref="D12:D14">
    <cfRule type="expression" dxfId="258" priority="60">
      <formula>ISERROR(D12)</formula>
    </cfRule>
  </conditionalFormatting>
  <conditionalFormatting sqref="B12:B14">
    <cfRule type="expression" dxfId="257" priority="59">
      <formula>ISERROR(B12)</formula>
    </cfRule>
  </conditionalFormatting>
  <conditionalFormatting sqref="U19">
    <cfRule type="expression" dxfId="256" priority="58">
      <formula>ISERROR(U19)</formula>
    </cfRule>
  </conditionalFormatting>
  <conditionalFormatting sqref="S19">
    <cfRule type="expression" dxfId="255" priority="57">
      <formula>ISERROR(S19)</formula>
    </cfRule>
  </conditionalFormatting>
  <conditionalFormatting sqref="Q19">
    <cfRule type="expression" dxfId="254" priority="56">
      <formula>ISERROR(Q19)</formula>
    </cfRule>
  </conditionalFormatting>
  <conditionalFormatting sqref="O19">
    <cfRule type="expression" dxfId="253" priority="55">
      <formula>ISERROR(O19)</formula>
    </cfRule>
  </conditionalFormatting>
  <conditionalFormatting sqref="M19">
    <cfRule type="expression" dxfId="252" priority="54">
      <formula>ISERROR(M19)</formula>
    </cfRule>
  </conditionalFormatting>
  <conditionalFormatting sqref="K19">
    <cfRule type="expression" dxfId="251" priority="53">
      <formula>ISERROR(K19)</formula>
    </cfRule>
  </conditionalFormatting>
  <conditionalFormatting sqref="I19">
    <cfRule type="expression" dxfId="250" priority="52">
      <formula>ISERROR(I19)</formula>
    </cfRule>
  </conditionalFormatting>
  <conditionalFormatting sqref="G19">
    <cfRule type="expression" dxfId="249" priority="51">
      <formula>ISERROR(G19)</formula>
    </cfRule>
  </conditionalFormatting>
  <conditionalFormatting sqref="E19">
    <cfRule type="expression" dxfId="248" priority="50">
      <formula>ISERROR(E19)</formula>
    </cfRule>
  </conditionalFormatting>
  <conditionalFormatting sqref="C19">
    <cfRule type="expression" dxfId="247" priority="49">
      <formula>ISERROR(C19)</formula>
    </cfRule>
  </conditionalFormatting>
  <conditionalFormatting sqref="R19">
    <cfRule type="expression" dxfId="246" priority="46">
      <formula>ISERROR(R19)</formula>
    </cfRule>
    <cfRule type="expression" dxfId="245" priority="47">
      <formula>LEN(S19)&gt;0</formula>
    </cfRule>
  </conditionalFormatting>
  <conditionalFormatting sqref="P19">
    <cfRule type="expression" dxfId="244" priority="44">
      <formula>ISERROR(P19)</formula>
    </cfRule>
    <cfRule type="expression" dxfId="243" priority="45">
      <formula>LEN(Q19)&gt;0</formula>
    </cfRule>
  </conditionalFormatting>
  <conditionalFormatting sqref="N19">
    <cfRule type="expression" dxfId="242" priority="42">
      <formula>ISERROR(N19)</formula>
    </cfRule>
    <cfRule type="expression" dxfId="241" priority="43">
      <formula>LEN(O19)&gt;0</formula>
    </cfRule>
  </conditionalFormatting>
  <conditionalFormatting sqref="L19">
    <cfRule type="expression" dxfId="240" priority="40">
      <formula>ISERROR(L19)</formula>
    </cfRule>
    <cfRule type="expression" dxfId="239" priority="41">
      <formula>LEN(M19)&gt;0</formula>
    </cfRule>
  </conditionalFormatting>
  <conditionalFormatting sqref="J19">
    <cfRule type="expression" dxfId="238" priority="38">
      <formula>ISERROR(J19)</formula>
    </cfRule>
    <cfRule type="expression" dxfId="237" priority="39">
      <formula>LEN(K19)&gt;0</formula>
    </cfRule>
  </conditionalFormatting>
  <conditionalFormatting sqref="H19">
    <cfRule type="expression" dxfId="236" priority="36">
      <formula>ISERROR(H19)</formula>
    </cfRule>
    <cfRule type="expression" dxfId="235" priority="37">
      <formula>LEN(I19)&gt;0</formula>
    </cfRule>
  </conditionalFormatting>
  <conditionalFormatting sqref="F19">
    <cfRule type="expression" dxfId="234" priority="34">
      <formula>ISERROR(F19)</formula>
    </cfRule>
    <cfRule type="expression" dxfId="233" priority="35">
      <formula>LEN(G19)&gt;0</formula>
    </cfRule>
  </conditionalFormatting>
  <conditionalFormatting sqref="D19">
    <cfRule type="expression" dxfId="232" priority="32">
      <formula>ISERROR(D19)</formula>
    </cfRule>
    <cfRule type="expression" dxfId="231" priority="33">
      <formula>LEN(E19)&gt;0</formula>
    </cfRule>
  </conditionalFormatting>
  <conditionalFormatting sqref="B19">
    <cfRule type="expression" dxfId="230" priority="30">
      <formula>ISERROR(B19)</formula>
    </cfRule>
    <cfRule type="expression" dxfId="229" priority="31">
      <formula>LEN(C19)&gt;0</formula>
    </cfRule>
  </conditionalFormatting>
  <conditionalFormatting sqref="U20:U22">
    <cfRule type="expression" dxfId="228" priority="29">
      <formula>ISERROR(U20)</formula>
    </cfRule>
  </conditionalFormatting>
  <conditionalFormatting sqref="S20:S22">
    <cfRule type="expression" dxfId="227" priority="28">
      <formula>ISERROR(S20)</formula>
    </cfRule>
  </conditionalFormatting>
  <conditionalFormatting sqref="Q20:Q22">
    <cfRule type="expression" dxfId="226" priority="27">
      <formula>ISERROR(Q20)</formula>
    </cfRule>
  </conditionalFormatting>
  <conditionalFormatting sqref="O20:O22">
    <cfRule type="expression" dxfId="225" priority="26">
      <formula>ISERROR(O20)</formula>
    </cfRule>
  </conditionalFormatting>
  <conditionalFormatting sqref="M20:M22">
    <cfRule type="expression" dxfId="224" priority="25">
      <formula>ISERROR(M20)</formula>
    </cfRule>
  </conditionalFormatting>
  <conditionalFormatting sqref="K20:K22">
    <cfRule type="expression" dxfId="223" priority="24">
      <formula>ISERROR(K20)</formula>
    </cfRule>
  </conditionalFormatting>
  <conditionalFormatting sqref="I20:I22">
    <cfRule type="expression" dxfId="222" priority="23">
      <formula>ISERROR(I20)</formula>
    </cfRule>
  </conditionalFormatting>
  <conditionalFormatting sqref="G20:G22">
    <cfRule type="expression" dxfId="221" priority="22">
      <formula>ISERROR(G20)</formula>
    </cfRule>
  </conditionalFormatting>
  <conditionalFormatting sqref="E20:E22">
    <cfRule type="expression" dxfId="220" priority="21">
      <formula>ISERROR(E20)</formula>
    </cfRule>
  </conditionalFormatting>
  <conditionalFormatting sqref="C20:C22">
    <cfRule type="expression" dxfId="219" priority="20">
      <formula>ISERROR(C20)</formula>
    </cfRule>
  </conditionalFormatting>
  <conditionalFormatting sqref="T20:T22">
    <cfRule type="expression" dxfId="218" priority="19">
      <formula>ISERROR(T20)</formula>
    </cfRule>
  </conditionalFormatting>
  <conditionalFormatting sqref="R20:R22">
    <cfRule type="expression" dxfId="217" priority="18">
      <formula>LEN(S20)&gt;0</formula>
    </cfRule>
  </conditionalFormatting>
  <conditionalFormatting sqref="R20:R22">
    <cfRule type="expression" dxfId="216" priority="17">
      <formula>ISERROR(R20)</formula>
    </cfRule>
  </conditionalFormatting>
  <conditionalFormatting sqref="P20:P22">
    <cfRule type="expression" dxfId="215" priority="16">
      <formula>LEN(Q20)&gt;0</formula>
    </cfRule>
  </conditionalFormatting>
  <conditionalFormatting sqref="P20:P22">
    <cfRule type="expression" dxfId="214" priority="15">
      <formula>ISERROR(P20)</formula>
    </cfRule>
  </conditionalFormatting>
  <conditionalFormatting sqref="N20:N22">
    <cfRule type="expression" dxfId="213" priority="14">
      <formula>LEN(O20)&gt;0</formula>
    </cfRule>
  </conditionalFormatting>
  <conditionalFormatting sqref="N20:N22">
    <cfRule type="expression" dxfId="212" priority="13">
      <formula>ISERROR(N20)</formula>
    </cfRule>
  </conditionalFormatting>
  <conditionalFormatting sqref="L20:L22">
    <cfRule type="expression" dxfId="211" priority="12">
      <formula>LEN(M20)&gt;0</formula>
    </cfRule>
  </conditionalFormatting>
  <conditionalFormatting sqref="L20:L22">
    <cfRule type="expression" dxfId="210" priority="11">
      <formula>ISERROR(L20)</formula>
    </cfRule>
  </conditionalFormatting>
  <conditionalFormatting sqref="J20:J22">
    <cfRule type="expression" dxfId="209" priority="10">
      <formula>LEN(K20)&gt;0</formula>
    </cfRule>
  </conditionalFormatting>
  <conditionalFormatting sqref="J20:J22">
    <cfRule type="expression" dxfId="208" priority="9">
      <formula>ISERROR(J20)</formula>
    </cfRule>
  </conditionalFormatting>
  <conditionalFormatting sqref="H20:H22">
    <cfRule type="expression" dxfId="207" priority="8">
      <formula>LEN(I20)&gt;0</formula>
    </cfRule>
  </conditionalFormatting>
  <conditionalFormatting sqref="H20:H22">
    <cfRule type="expression" dxfId="206" priority="7">
      <formula>ISERROR(H20)</formula>
    </cfRule>
  </conditionalFormatting>
  <conditionalFormatting sqref="F20:F22">
    <cfRule type="expression" dxfId="205" priority="6">
      <formula>LEN(G20)&gt;0</formula>
    </cfRule>
  </conditionalFormatting>
  <conditionalFormatting sqref="F20:F22">
    <cfRule type="expression" dxfId="204" priority="5">
      <formula>ISERROR(F20)</formula>
    </cfRule>
  </conditionalFormatting>
  <conditionalFormatting sqref="D20:D22">
    <cfRule type="expression" dxfId="203" priority="4">
      <formula>LEN(E20)&gt;0</formula>
    </cfRule>
  </conditionalFormatting>
  <conditionalFormatting sqref="D20:D22">
    <cfRule type="expression" dxfId="202" priority="3">
      <formula>ISERROR(D20)</formula>
    </cfRule>
  </conditionalFormatting>
  <conditionalFormatting sqref="B20:B22">
    <cfRule type="expression" dxfId="201" priority="2">
      <formula>LEN(C20)&gt;0</formula>
    </cfRule>
  </conditionalFormatting>
  <conditionalFormatting sqref="B20:B22">
    <cfRule type="expression" dxfId="200" priority="1">
      <formula>ISERROR(B20)</formula>
    </cfRule>
  </conditionalFormatting>
  <printOptions horizontalCentered="1"/>
  <pageMargins left="0.19685039370078741" right="0.19685039370078741" top="0.47244094488188981" bottom="0.39370078740157483" header="0.31496062992125984" footer="0.31496062992125984"/>
  <pageSetup paperSize="9" scale="99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B1:V39"/>
  <sheetViews>
    <sheetView view="pageBreakPreview" zoomScale="60" zoomScaleNormal="60" workbookViewId="0">
      <selection activeCell="A26" sqref="A26:XFD39"/>
    </sheetView>
  </sheetViews>
  <sheetFormatPr defaultRowHeight="13.2"/>
  <cols>
    <col min="1" max="1" width="2.6640625" customWidth="1"/>
    <col min="2" max="2" width="9" customWidth="1"/>
    <col min="3" max="3" width="4.44140625" customWidth="1"/>
    <col min="4" max="4" width="9" customWidth="1"/>
    <col min="5" max="5" width="4.44140625" customWidth="1"/>
    <col min="6" max="6" width="9" customWidth="1"/>
    <col min="7" max="7" width="4.44140625" customWidth="1"/>
    <col min="8" max="8" width="9" customWidth="1"/>
    <col min="9" max="9" width="4.44140625" customWidth="1"/>
    <col min="10" max="10" width="9" customWidth="1"/>
    <col min="11" max="11" width="4.44140625" customWidth="1"/>
    <col min="12" max="12" width="9" customWidth="1"/>
    <col min="13" max="13" width="4.44140625" customWidth="1"/>
    <col min="14" max="14" width="9" customWidth="1"/>
    <col min="15" max="15" width="4.44140625" customWidth="1"/>
    <col min="16" max="16" width="9" customWidth="1"/>
    <col min="17" max="17" width="4.44140625" customWidth="1"/>
    <col min="18" max="18" width="9" customWidth="1"/>
    <col min="19" max="19" width="4.44140625" customWidth="1"/>
    <col min="20" max="20" width="9" customWidth="1"/>
    <col min="21" max="21" width="4.44140625" customWidth="1"/>
  </cols>
  <sheetData>
    <row r="1" spans="2:22" ht="5.4" customHeight="1"/>
    <row r="2" spans="2:22" ht="26.4" customHeight="1">
      <c r="B2" s="3" t="s">
        <v>17</v>
      </c>
      <c r="C2" s="3"/>
      <c r="D2" s="3" t="s">
        <v>16</v>
      </c>
      <c r="E2" s="3"/>
      <c r="F2" s="3" t="s">
        <v>15</v>
      </c>
      <c r="G2" s="3"/>
      <c r="H2" s="3" t="s">
        <v>14</v>
      </c>
      <c r="I2" s="3"/>
      <c r="J2" s="3" t="s">
        <v>13</v>
      </c>
      <c r="K2" s="3"/>
      <c r="L2" s="3" t="s">
        <v>12</v>
      </c>
      <c r="M2" s="3"/>
      <c r="N2" s="3" t="s">
        <v>11</v>
      </c>
      <c r="O2" s="3"/>
      <c r="P2" s="3" t="s">
        <v>10</v>
      </c>
      <c r="Q2" s="3"/>
      <c r="R2" s="3" t="s">
        <v>9</v>
      </c>
      <c r="S2" s="3"/>
      <c r="T2" s="3" t="s">
        <v>8</v>
      </c>
      <c r="V2" s="88" t="s">
        <v>294</v>
      </c>
    </row>
    <row r="3" spans="2:22" ht="84.6" customHeight="1">
      <c r="B3" s="75" t="str">
        <f ca="1">IF(C3="",B27,"□")</f>
        <v>はやく</v>
      </c>
      <c r="C3" s="74" t="str">
        <f ca="1">C27</f>
        <v/>
      </c>
      <c r="D3" s="75" t="str">
        <f ca="1">IF(E3="",D27,"□")</f>
        <v>□</v>
      </c>
      <c r="E3" s="74" t="str">
        <f ca="1">E27</f>
        <v>さん</v>
      </c>
      <c r="F3" s="75" t="str">
        <f ca="1">IF(G3="",F27,"□")</f>
        <v>□</v>
      </c>
      <c r="G3" s="74" t="str">
        <f ca="1">G27</f>
        <v>ご</v>
      </c>
      <c r="H3" s="75" t="str">
        <f ca="1">IF(I3="",H27,"□")</f>
        <v>□</v>
      </c>
      <c r="I3" s="74" t="str">
        <f ca="1">I27</f>
        <v>ちち</v>
      </c>
      <c r="J3" s="75" t="str">
        <f ca="1">IF(K3="",J27,"□")</f>
        <v>□</v>
      </c>
      <c r="K3" s="74" t="str">
        <f ca="1">K27</f>
        <v>さん</v>
      </c>
      <c r="L3" s="75" t="str">
        <f ca="1">IF(M3="",L27,"□")</f>
        <v>□</v>
      </c>
      <c r="M3" s="74" t="str">
        <f ca="1">M27</f>
        <v>ほん</v>
      </c>
      <c r="N3" s="75" t="str">
        <f ca="1">IF(O3="",N27,"□")</f>
        <v>□</v>
      </c>
      <c r="O3" s="74" t="str">
        <f ca="1">O27</f>
        <v>さん</v>
      </c>
      <c r="P3" s="75" t="str">
        <f ca="1">IF(Q3="",P27,"□")</f>
        <v>□</v>
      </c>
      <c r="Q3" s="74" t="str">
        <f ca="1">Q27</f>
        <v>いっ</v>
      </c>
      <c r="R3" s="75" t="str">
        <f ca="1">IF(S3="",R27,"□")</f>
        <v>□</v>
      </c>
      <c r="S3" s="74" t="str">
        <f ca="1">S27</f>
        <v>ひろ</v>
      </c>
      <c r="T3" s="75" t="str">
        <f ca="1">IF(U3="",T27,"□")</f>
        <v>□</v>
      </c>
      <c r="U3" s="74" t="str">
        <f ca="1">U27</f>
        <v>こう</v>
      </c>
      <c r="V3" s="88"/>
    </row>
    <row r="4" spans="2:22" ht="84.6" customHeight="1">
      <c r="B4" s="76" t="str">
        <f ca="1">IF(C4="",B28,"□")</f>
        <v>□</v>
      </c>
      <c r="C4" s="74" t="str">
        <f t="shared" ref="C4:C6" ca="1" si="0">C28</f>
        <v>はし</v>
      </c>
      <c r="D4" s="76" t="str">
        <f ca="1">IF(E4="",D28,"□")</f>
        <v>□</v>
      </c>
      <c r="E4" s="74" t="str">
        <f t="shared" ref="E4:E6" ca="1" si="1">E28</f>
        <v>とう</v>
      </c>
      <c r="F4" s="76" t="str">
        <f ca="1">IF(G4="",F28,"□")</f>
        <v>□</v>
      </c>
      <c r="G4" s="74" t="str">
        <f t="shared" ref="G4:G6" ca="1" si="2">G28</f>
        <v>ご</v>
      </c>
      <c r="H4" s="76" t="str">
        <f ca="1">IF(I4="",H28,"□")</f>
        <v>と　</v>
      </c>
      <c r="I4" s="74" t="str">
        <f t="shared" ref="I4:I6" ca="1" si="3">I28</f>
        <v/>
      </c>
      <c r="J4" s="76" t="str">
        <f ca="1">IF(K4="",J28,"□")</f>
        <v>□</v>
      </c>
      <c r="K4" s="74" t="str">
        <f t="shared" ref="K4:M6" ca="1" si="4">K28</f>
        <v>すう</v>
      </c>
      <c r="L4" s="76" t="str">
        <f ca="1">IF(M4="",L28,"□")</f>
        <v>□</v>
      </c>
      <c r="M4" s="74" t="str">
        <f t="shared" ca="1" si="4"/>
        <v>とう</v>
      </c>
      <c r="N4" s="76" t="str">
        <f ca="1">IF(O4="",N28,"□")</f>
        <v>□</v>
      </c>
      <c r="O4" s="74" t="str">
        <f t="shared" ref="O4:O6" ca="1" si="5">O28</f>
        <v>かく</v>
      </c>
      <c r="P4" s="76" t="str">
        <f ca="1">IF(Q4="",P28,"□")</f>
        <v>□</v>
      </c>
      <c r="Q4" s="74" t="str">
        <f t="shared" ref="Q4:Q6" ca="1" si="6">Q28</f>
        <v>しょう</v>
      </c>
      <c r="R4" s="76" t="str">
        <f ca="1">IF(S4="",R28,"□")</f>
        <v>い　</v>
      </c>
      <c r="S4" s="74" t="str">
        <f ca="1">S28</f>
        <v/>
      </c>
      <c r="T4" s="76" t="str">
        <f ca="1">IF(U4="",T28,"□")</f>
        <v>□</v>
      </c>
      <c r="U4" s="74" t="str">
        <f ca="1">U28</f>
        <v>つう</v>
      </c>
      <c r="V4" s="88"/>
    </row>
    <row r="5" spans="2:22" ht="84.6" customHeight="1">
      <c r="B5" s="76" t="str">
        <f ca="1">IF(C5="",B29,"□")</f>
        <v>る　</v>
      </c>
      <c r="C5" s="74" t="str">
        <f t="shared" ca="1" si="0"/>
        <v/>
      </c>
      <c r="D5" s="76" t="str">
        <f ca="1">IF(E5="",D29,"□")</f>
        <v>の　</v>
      </c>
      <c r="E5" s="74" t="str">
        <f t="shared" ca="1" si="1"/>
        <v/>
      </c>
      <c r="F5" s="76" t="str">
        <f ca="1">IF(G5="",F29,"□")</f>
        <v>□</v>
      </c>
      <c r="G5" s="74" t="str">
        <f t="shared" ca="1" si="2"/>
        <v>さん</v>
      </c>
      <c r="H5" s="76" t="str">
        <f ca="1">IF(I5="",H29,"□")</f>
        <v>□</v>
      </c>
      <c r="I5" s="74" t="str">
        <f t="shared" ca="1" si="3"/>
        <v>はは</v>
      </c>
      <c r="J5" s="76" t="str">
        <f ca="1">IF(K5="",J29,"□")</f>
        <v>の　</v>
      </c>
      <c r="K5" s="74" t="str">
        <f t="shared" ca="1" si="4"/>
        <v/>
      </c>
      <c r="L5" s="76" t="str">
        <f ca="1">IF(M5="",L29,"□")</f>
        <v>の　</v>
      </c>
      <c r="M5" s="74" t="str">
        <f t="shared" ca="1" si="4"/>
        <v/>
      </c>
      <c r="N5" s="76" t="str">
        <f ca="1">IF(O5="",N29,"□")</f>
        <v>□</v>
      </c>
      <c r="O5" s="74" t="str">
        <f t="shared" ca="1" si="5"/>
        <v>けい</v>
      </c>
      <c r="P5" s="76" t="str">
        <f ca="1">IF(Q5="",P29,"□")</f>
        <v>けん</v>
      </c>
      <c r="Q5" s="74" t="str">
        <f t="shared" ca="1" si="6"/>
        <v/>
      </c>
      <c r="R5" s="76" t="str">
        <f ca="1">IF(S5="",R29,"□")</f>
        <v>□</v>
      </c>
      <c r="S5" s="74" t="str">
        <f ca="1">S29</f>
        <v>そう</v>
      </c>
      <c r="T5" s="76" t="str">
        <f ca="1">IF(U5="",T29,"□")</f>
        <v>ルール</v>
      </c>
      <c r="U5" s="74" t="str">
        <f ca="1">U29</f>
        <v/>
      </c>
      <c r="V5" s="88"/>
    </row>
    <row r="6" spans="2:22" ht="84.6" customHeight="1">
      <c r="B6" s="76" t="str">
        <f ca="1">IF(C6="",B30,"□")</f>
        <v/>
      </c>
      <c r="C6" s="74" t="str">
        <f t="shared" ca="1" si="0"/>
        <v/>
      </c>
      <c r="D6" s="76" t="str">
        <f ca="1">IF(E6="",D30,"□")</f>
        <v>□</v>
      </c>
      <c r="E6" s="74" t="str">
        <f t="shared" ca="1" si="1"/>
        <v>うま</v>
      </c>
      <c r="F6" s="76" t="str">
        <f ca="1">IF(G6="",F30,"□")</f>
        <v>□</v>
      </c>
      <c r="G6" s="74" t="str">
        <f t="shared" ca="1" si="2"/>
        <v>じ</v>
      </c>
      <c r="H6" s="76" t="str">
        <f ca="1">IF(I6="",H30,"□")</f>
        <v/>
      </c>
      <c r="I6" s="74" t="str">
        <f t="shared" ca="1" si="3"/>
        <v/>
      </c>
      <c r="J6" s="76" t="str">
        <f ca="1">IF(K6="",J30,"□")</f>
        <v>□</v>
      </c>
      <c r="K6" s="74" t="str">
        <f t="shared" ca="1" si="4"/>
        <v>ほん</v>
      </c>
      <c r="L6" s="76" t="str">
        <f ca="1">IF(M6="",L30,"□")</f>
        <v>□</v>
      </c>
      <c r="M6" s="74" t="str">
        <f t="shared" ca="1" si="4"/>
        <v>はなし</v>
      </c>
      <c r="N6" s="76" t="str">
        <f ca="1">IF(O6="",N30,"□")</f>
        <v/>
      </c>
      <c r="O6" s="74" t="str">
        <f t="shared" ca="1" si="5"/>
        <v/>
      </c>
      <c r="P6" s="76" t="str">
        <f ca="1">IF(Q6="",P30,"□")</f>
        <v>めい</v>
      </c>
      <c r="Q6" s="74" t="str">
        <f t="shared" ca="1" si="6"/>
        <v/>
      </c>
      <c r="R6" s="76" t="str">
        <f ca="1">IF(S6="",R30,"□")</f>
        <v>□</v>
      </c>
      <c r="S6" s="74" t="str">
        <f ca="1">S30</f>
        <v>げん</v>
      </c>
      <c r="T6" s="76" t="str">
        <f ca="1">IF(U6="",T30,"□")</f>
        <v/>
      </c>
      <c r="U6" s="74" t="str">
        <f ca="1">U30</f>
        <v/>
      </c>
      <c r="V6" s="89" t="s">
        <v>295</v>
      </c>
    </row>
    <row r="7" spans="2:22" ht="96.6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1"/>
      <c r="U7" s="10" t="str">
        <f t="shared" ref="U7" si="7">U31</f>
        <v/>
      </c>
      <c r="V7" s="89"/>
    </row>
    <row r="8" spans="2:22" ht="91.8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0"/>
      <c r="V8" s="89"/>
    </row>
    <row r="9" spans="2:22" ht="5.4" customHeight="1"/>
    <row r="10" spans="2:22" ht="26.4" customHeight="1">
      <c r="B10" s="3" t="s">
        <v>17</v>
      </c>
      <c r="C10" s="3"/>
      <c r="D10" s="3" t="s">
        <v>16</v>
      </c>
      <c r="E10" s="3"/>
      <c r="F10" s="3" t="s">
        <v>15</v>
      </c>
      <c r="G10" s="3"/>
      <c r="H10" s="3" t="s">
        <v>14</v>
      </c>
      <c r="I10" s="3"/>
      <c r="J10" s="3" t="s">
        <v>13</v>
      </c>
      <c r="K10" s="3"/>
      <c r="L10" s="3" t="s">
        <v>12</v>
      </c>
      <c r="M10" s="3"/>
      <c r="N10" s="3" t="s">
        <v>11</v>
      </c>
      <c r="O10" s="3"/>
      <c r="P10" s="3" t="s">
        <v>10</v>
      </c>
      <c r="Q10" s="3"/>
      <c r="R10" s="3" t="s">
        <v>9</v>
      </c>
      <c r="S10" s="3"/>
      <c r="T10" s="3" t="s">
        <v>8</v>
      </c>
      <c r="V10" s="88" t="s">
        <v>294</v>
      </c>
    </row>
    <row r="11" spans="2:22" ht="84.6" customHeight="1">
      <c r="B11" s="79" t="str">
        <f t="shared" ref="B11:T14" ca="1" si="8">B19</f>
        <v>はやく</v>
      </c>
      <c r="C11" s="81" t="str">
        <f ca="1">IF(C27="","",IF((AND(ISTEXT(C27),C28="")),"(   )","(    "))</f>
        <v/>
      </c>
      <c r="D11" s="79" t="str">
        <f t="shared" ca="1" si="8"/>
        <v>三</v>
      </c>
      <c r="E11" s="81" t="str">
        <f ca="1">IF(E27="","",IF((AND(ISTEXT(E27),E28="")),"(   )","(    "))</f>
        <v xml:space="preserve">(    </v>
      </c>
      <c r="F11" s="79" t="str">
        <f t="shared" ca="1" si="8"/>
        <v>午</v>
      </c>
      <c r="G11" s="81" t="str">
        <f ca="1">IF(G27="","",IF((AND(ISTEXT(G27),G28="")),"(   )","(    "))</f>
        <v xml:space="preserve">(    </v>
      </c>
      <c r="H11" s="79" t="str">
        <f t="shared" ca="1" si="8"/>
        <v>父</v>
      </c>
      <c r="I11" s="81" t="str">
        <f ca="1">IF(I27="","",IF((AND(ISTEXT(I27),I28="")),"(   )","(    "))</f>
        <v>(   )</v>
      </c>
      <c r="J11" s="79" t="str">
        <f t="shared" ca="1" si="8"/>
        <v>算</v>
      </c>
      <c r="K11" s="81" t="str">
        <f ca="1">IF(K27="","",IF((AND(ISTEXT(K27),K28="")),"(   )","(    "))</f>
        <v xml:space="preserve">(    </v>
      </c>
      <c r="L11" s="79" t="str">
        <f t="shared" ca="1" si="8"/>
        <v>本</v>
      </c>
      <c r="M11" s="81" t="str">
        <f ca="1">IF(M27="","",IF((AND(ISTEXT(M27),M28="")),"(   )","(    "))</f>
        <v xml:space="preserve">(    </v>
      </c>
      <c r="N11" s="79" t="str">
        <f t="shared" ca="1" si="8"/>
        <v>三</v>
      </c>
      <c r="O11" s="81" t="str">
        <f ca="1">IF(O27="","",IF((AND(ISTEXT(O27),O28="")),"(   )","(    "))</f>
        <v xml:space="preserve">(    </v>
      </c>
      <c r="P11" s="79" t="str">
        <f t="shared" ca="1" si="8"/>
        <v>一</v>
      </c>
      <c r="Q11" s="81" t="str">
        <f ca="1">IF(Q27="","",IF((AND(ISTEXT(Q27),Q28="")),"(   )","(    "))</f>
        <v xml:space="preserve">(    </v>
      </c>
      <c r="R11" s="79" t="str">
        <f t="shared" ca="1" si="8"/>
        <v>広</v>
      </c>
      <c r="S11" s="81" t="str">
        <f ca="1">IF(S27="","",IF((AND(ISTEXT(S27),S28="")),"(   )","(    "))</f>
        <v>(   )</v>
      </c>
      <c r="T11" s="79" t="str">
        <f t="shared" ca="1" si="8"/>
        <v>交</v>
      </c>
      <c r="U11" s="81" t="str">
        <f ca="1">IF(U27="","",IF((AND(ISTEXT(U27),U28="")),"(   )","(    "))</f>
        <v xml:space="preserve">(    </v>
      </c>
      <c r="V11" s="88"/>
    </row>
    <row r="12" spans="2:22" ht="84.6" customHeight="1">
      <c r="B12" s="79" t="str">
        <f t="shared" ca="1" si="8"/>
        <v>走</v>
      </c>
      <c r="C12" s="81" t="str">
        <f ca="1">IF(C28="","",IF(AND(C27="",ISTEXT(C28),C29=""),"(   )",IF((AND(ISTEXT(C27),ISTEXT(C28),C29="")),"   )",IF((AND(C27="",ISTEXT(C28),ISTEXT(C29))),"(   ",""))))</f>
        <v>(   )</v>
      </c>
      <c r="D12" s="79" t="str">
        <f t="shared" ca="1" si="8"/>
        <v>頭</v>
      </c>
      <c r="E12" s="81" t="str">
        <f ca="1">IF(E28="","",IF(AND(E27="",ISTEXT(E28),E29=""),"(   )",IF((AND(ISTEXT(E27),ISTEXT(E28),E29="")),"   )",IF((AND(E27="",ISTEXT(E28),ISTEXT(E29))),"(   ",""))))</f>
        <v xml:space="preserve">   )</v>
      </c>
      <c r="F12" s="79" t="str">
        <f t="shared" ca="1" si="8"/>
        <v>後</v>
      </c>
      <c r="G12" s="81" t="str">
        <f ca="1">IF(G28="","",IF(AND(G27="",ISTEXT(G28),G29=""),"(   )",IF((AND(ISTEXT(G27),ISTEXT(G28),G29="")),"   )",IF((AND(G27="",ISTEXT(G28),ISTEXT(G29))),"(   ",""))))</f>
        <v/>
      </c>
      <c r="H12" s="79" t="str">
        <f t="shared" ca="1" si="8"/>
        <v>と　</v>
      </c>
      <c r="I12" s="81" t="str">
        <f ca="1">IF(I28="","",IF(AND(I27="",ISTEXT(I28),I29=""),"(   )",IF((AND(ISTEXT(I27),ISTEXT(I28),I29="")),"   )",IF((AND(I27="",ISTEXT(I28),ISTEXT(I29))),"(   ",""))))</f>
        <v/>
      </c>
      <c r="J12" s="79" t="str">
        <f t="shared" ca="1" si="8"/>
        <v>数</v>
      </c>
      <c r="K12" s="81" t="str">
        <f ca="1">IF(K28="","",IF(AND(K27="",ISTEXT(K28),K29=""),"(   )",IF((AND(ISTEXT(K27),ISTEXT(K28),K29="")),"   )",IF((AND(K27="",ISTEXT(K28),ISTEXT(K29))),"(   ",""))))</f>
        <v xml:space="preserve">   )</v>
      </c>
      <c r="L12" s="79" t="str">
        <f t="shared" ca="1" si="8"/>
        <v>当</v>
      </c>
      <c r="M12" s="81" t="str">
        <f ca="1">IF(M28="","",IF(AND(M27="",ISTEXT(M28),M29=""),"(   )",IF((AND(ISTEXT(M27),ISTEXT(M28),M29="")),"   )",IF((AND(M27="",ISTEXT(M28),ISTEXT(M29))),"(   ",""))))</f>
        <v xml:space="preserve">   )</v>
      </c>
      <c r="N12" s="79" t="str">
        <f t="shared" ca="1" si="8"/>
        <v>角</v>
      </c>
      <c r="O12" s="81" t="str">
        <f ca="1">IF(O28="","",IF(AND(O27="",ISTEXT(O28),O29=""),"(   )",IF((AND(ISTEXT(O27),ISTEXT(O28),O29="")),"   )",IF((AND(O27="",ISTEXT(O28),ISTEXT(O29))),"(   ",""))))</f>
        <v/>
      </c>
      <c r="P12" s="79" t="str">
        <f t="shared" ca="1" si="8"/>
        <v>生</v>
      </c>
      <c r="Q12" s="81" t="str">
        <f ca="1">IF(Q28="","",IF(AND(Q27="",ISTEXT(Q28),Q29=""),"(   )",IF((AND(ISTEXT(Q27),ISTEXT(Q28),Q29="")),"   )",IF((AND(Q27="",ISTEXT(Q28),ISTEXT(Q29))),"(   ",""))))</f>
        <v xml:space="preserve">   )</v>
      </c>
      <c r="R12" s="79" t="str">
        <f t="shared" ca="1" si="8"/>
        <v>い　</v>
      </c>
      <c r="S12" s="81" t="str">
        <f ca="1">IF(S28="","",IF(AND(S27="",ISTEXT(S28),S29=""),"(   )",IF((AND(ISTEXT(S27),ISTEXT(S28),S29="")),"   )",IF((AND(S27="",ISTEXT(S28),ISTEXT(S29))),"(   ",""))))</f>
        <v/>
      </c>
      <c r="T12" s="79" t="str">
        <f t="shared" ca="1" si="8"/>
        <v>通</v>
      </c>
      <c r="U12" s="81" t="str">
        <f ca="1">IF(U28="","",IF(AND(U27="",ISTEXT(U28),U29=""),"(   )",IF((AND(ISTEXT(U27),ISTEXT(U28),U29="")),"   )",IF((AND(U27="",ISTEXT(U28),ISTEXT(U29))),"(   ",""))))</f>
        <v xml:space="preserve">   )</v>
      </c>
      <c r="V12" s="88"/>
    </row>
    <row r="13" spans="2:22" ht="84.6" customHeight="1">
      <c r="B13" s="79" t="str">
        <f t="shared" ca="1" si="8"/>
        <v>る　</v>
      </c>
      <c r="C13" s="81" t="str">
        <f t="shared" ref="C13:C14" ca="1" si="9">IF(C29="","",IF(AND(C28="",ISTEXT(C29),C30=""),"(   )",IF((AND(ISTEXT(C28),ISTEXT(C29),C30="")),"   )",IF((AND(C28="",ISTEXT(C29),ISTEXT(C30))),"(   ",""))))</f>
        <v/>
      </c>
      <c r="D13" s="79" t="str">
        <f t="shared" ca="1" si="8"/>
        <v>の　</v>
      </c>
      <c r="E13" s="81" t="str">
        <f t="shared" ref="E13:E14" ca="1" si="10">IF(E29="","",IF(AND(E28="",ISTEXT(E29),E30=""),"(   )",IF((AND(ISTEXT(E28),ISTEXT(E29),E30="")),"   )",IF((AND(E28="",ISTEXT(E29),ISTEXT(E30))),"(   ",""))))</f>
        <v/>
      </c>
      <c r="F13" s="79" t="str">
        <f t="shared" ca="1" si="8"/>
        <v>三</v>
      </c>
      <c r="G13" s="81" t="str">
        <f t="shared" ref="G13:G14" ca="1" si="11">IF(G29="","",IF(AND(G28="",ISTEXT(G29),G30=""),"(   )",IF((AND(ISTEXT(G28),ISTEXT(G29),G30="")),"   )",IF((AND(G28="",ISTEXT(G29),ISTEXT(G30))),"(   ",""))))</f>
        <v/>
      </c>
      <c r="H13" s="79" t="str">
        <f t="shared" ca="1" si="8"/>
        <v>母</v>
      </c>
      <c r="I13" s="81" t="str">
        <f t="shared" ref="I13:I14" ca="1" si="12">IF(I29="","",IF(AND(I28="",ISTEXT(I29),I30=""),"(   )",IF((AND(ISTEXT(I28),ISTEXT(I29),I30="")),"   )",IF((AND(I28="",ISTEXT(I29),ISTEXT(I30))),"(   ",""))))</f>
        <v>(   )</v>
      </c>
      <c r="J13" s="79" t="str">
        <f t="shared" ca="1" si="8"/>
        <v>の　</v>
      </c>
      <c r="K13" s="81" t="str">
        <f t="shared" ref="K13:K14" ca="1" si="13">IF(K29="","",IF(AND(K28="",ISTEXT(K29),K30=""),"(   )",IF((AND(ISTEXT(K28),ISTEXT(K29),K30="")),"   )",IF((AND(K28="",ISTEXT(K29),ISTEXT(K30))),"(   ",""))))</f>
        <v/>
      </c>
      <c r="L13" s="79" t="str">
        <f t="shared" ca="1" si="8"/>
        <v>の　</v>
      </c>
      <c r="M13" s="81" t="str">
        <f t="shared" ref="M13:M14" ca="1" si="14">IF(M29="","",IF(AND(M28="",ISTEXT(M29),M30=""),"(   )",IF((AND(ISTEXT(M28),ISTEXT(M29),M30="")),"   )",IF((AND(M28="",ISTEXT(M29),ISTEXT(M30))),"(   ",""))))</f>
        <v/>
      </c>
      <c r="N13" s="79" t="str">
        <f t="shared" ca="1" si="8"/>
        <v>形</v>
      </c>
      <c r="O13" s="81" t="str">
        <f t="shared" ref="O13:O14" ca="1" si="15">IF(O29="","",IF(AND(O28="",ISTEXT(O29),O30=""),"(   )",IF((AND(ISTEXT(O28),ISTEXT(O29),O30="")),"   )",IF((AND(O28="",ISTEXT(O29),ISTEXT(O30))),"(   ",""))))</f>
        <v xml:space="preserve">   )</v>
      </c>
      <c r="P13" s="79" t="str">
        <f t="shared" ca="1" si="8"/>
        <v>けん</v>
      </c>
      <c r="Q13" s="81" t="str">
        <f t="shared" ref="Q13:Q14" ca="1" si="16">IF(Q29="","",IF(AND(Q28="",ISTEXT(Q29),Q30=""),"(   )",IF((AND(ISTEXT(Q28),ISTEXT(Q29),Q30="")),"   )",IF((AND(Q28="",ISTEXT(Q29),ISTEXT(Q30))),"(   ",""))))</f>
        <v/>
      </c>
      <c r="R13" s="79" t="str">
        <f t="shared" ca="1" si="8"/>
        <v>草</v>
      </c>
      <c r="S13" s="81" t="str">
        <f t="shared" ref="S13:U14" ca="1" si="17">IF(S29="","",IF(AND(S28="",ISTEXT(S29),S30=""),"(   )",IF((AND(ISTEXT(S28),ISTEXT(S29),S30="")),"   )",IF((AND(S28="",ISTEXT(S29),ISTEXT(S30))),"(   ",""))))</f>
        <v xml:space="preserve">(   </v>
      </c>
      <c r="T13" s="79" t="str">
        <f t="shared" ca="1" si="8"/>
        <v>ルール</v>
      </c>
      <c r="U13" s="81" t="str">
        <f t="shared" ca="1" si="17"/>
        <v/>
      </c>
      <c r="V13" s="88"/>
    </row>
    <row r="14" spans="2:22" ht="84.6" customHeight="1">
      <c r="B14" s="79" t="str">
        <f t="shared" ca="1" si="8"/>
        <v/>
      </c>
      <c r="C14" s="81" t="str">
        <f t="shared" ca="1" si="9"/>
        <v/>
      </c>
      <c r="D14" s="79" t="str">
        <f t="shared" ca="1" si="8"/>
        <v>馬</v>
      </c>
      <c r="E14" s="81" t="str">
        <f t="shared" ca="1" si="10"/>
        <v>(   )</v>
      </c>
      <c r="F14" s="79" t="str">
        <f t="shared" ca="1" si="8"/>
        <v>時</v>
      </c>
      <c r="G14" s="81" t="str">
        <f t="shared" ca="1" si="11"/>
        <v xml:space="preserve">   )</v>
      </c>
      <c r="H14" s="79" t="str">
        <f t="shared" ca="1" si="8"/>
        <v/>
      </c>
      <c r="I14" s="81" t="str">
        <f t="shared" ca="1" si="12"/>
        <v/>
      </c>
      <c r="J14" s="79" t="str">
        <f t="shared" ca="1" si="8"/>
        <v>本</v>
      </c>
      <c r="K14" s="81" t="str">
        <f t="shared" ca="1" si="13"/>
        <v>(   )</v>
      </c>
      <c r="L14" s="79" t="str">
        <f t="shared" ca="1" si="8"/>
        <v>話</v>
      </c>
      <c r="M14" s="81" t="str">
        <f t="shared" ca="1" si="14"/>
        <v>(   )</v>
      </c>
      <c r="N14" s="79" t="str">
        <f t="shared" ca="1" si="8"/>
        <v/>
      </c>
      <c r="O14" s="81" t="str">
        <f t="shared" ca="1" si="15"/>
        <v/>
      </c>
      <c r="P14" s="79" t="str">
        <f t="shared" ca="1" si="8"/>
        <v>めい</v>
      </c>
      <c r="Q14" s="81" t="str">
        <f t="shared" ca="1" si="16"/>
        <v/>
      </c>
      <c r="R14" s="79" t="str">
        <f t="shared" ca="1" si="8"/>
        <v>原</v>
      </c>
      <c r="S14" s="81" t="str">
        <f t="shared" ca="1" si="17"/>
        <v xml:space="preserve">   )</v>
      </c>
      <c r="T14" s="79" t="str">
        <f t="shared" ca="1" si="8"/>
        <v/>
      </c>
      <c r="U14" s="81" t="str">
        <f t="shared" ca="1" si="17"/>
        <v/>
      </c>
      <c r="V14" s="89" t="s">
        <v>295</v>
      </c>
    </row>
    <row r="15" spans="2:22" ht="96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1"/>
      <c r="U15" s="10"/>
      <c r="V15" s="89"/>
    </row>
    <row r="16" spans="2:22" ht="91.8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1"/>
      <c r="U16" s="10"/>
      <c r="V16" s="89"/>
    </row>
    <row r="18" spans="2:22" ht="26.4" customHeight="1">
      <c r="B18" s="3" t="s">
        <v>17</v>
      </c>
      <c r="C18" s="3"/>
      <c r="D18" s="3" t="s">
        <v>16</v>
      </c>
      <c r="E18" s="3"/>
      <c r="F18" s="3" t="s">
        <v>15</v>
      </c>
      <c r="G18" s="3"/>
      <c r="H18" s="3" t="s">
        <v>14</v>
      </c>
      <c r="I18" s="3"/>
      <c r="J18" s="3" t="s">
        <v>13</v>
      </c>
      <c r="K18" s="3"/>
      <c r="L18" s="3" t="s">
        <v>12</v>
      </c>
      <c r="M18" s="3"/>
      <c r="N18" s="3" t="s">
        <v>11</v>
      </c>
      <c r="O18" s="3"/>
      <c r="P18" s="3" t="s">
        <v>10</v>
      </c>
      <c r="Q18" s="3"/>
      <c r="R18" s="3" t="s">
        <v>9</v>
      </c>
      <c r="S18" s="3"/>
      <c r="T18" s="3" t="s">
        <v>8</v>
      </c>
      <c r="V18" s="88" t="s">
        <v>294</v>
      </c>
    </row>
    <row r="19" spans="2:22" ht="84.6" customHeight="1">
      <c r="B19" s="79" t="str">
        <f t="shared" ref="B19:U22" ca="1" si="18">B27</f>
        <v>はやく</v>
      </c>
      <c r="C19" s="77" t="str">
        <f t="shared" ca="1" si="18"/>
        <v/>
      </c>
      <c r="D19" s="79" t="str">
        <f t="shared" ca="1" si="18"/>
        <v>三</v>
      </c>
      <c r="E19" s="77" t="str">
        <f t="shared" ca="1" si="18"/>
        <v>さん</v>
      </c>
      <c r="F19" s="79" t="str">
        <f t="shared" ca="1" si="18"/>
        <v>午</v>
      </c>
      <c r="G19" s="77" t="str">
        <f t="shared" ca="1" si="18"/>
        <v>ご</v>
      </c>
      <c r="H19" s="79" t="str">
        <f t="shared" ca="1" si="18"/>
        <v>父</v>
      </c>
      <c r="I19" s="77" t="str">
        <f t="shared" ca="1" si="18"/>
        <v>ちち</v>
      </c>
      <c r="J19" s="79" t="str">
        <f t="shared" ca="1" si="18"/>
        <v>算</v>
      </c>
      <c r="K19" s="77" t="str">
        <f t="shared" ca="1" si="18"/>
        <v>さん</v>
      </c>
      <c r="L19" s="79" t="str">
        <f t="shared" ca="1" si="18"/>
        <v>本</v>
      </c>
      <c r="M19" s="77" t="str">
        <f t="shared" ca="1" si="18"/>
        <v>ほん</v>
      </c>
      <c r="N19" s="79" t="str">
        <f t="shared" ca="1" si="18"/>
        <v>三</v>
      </c>
      <c r="O19" s="77" t="str">
        <f t="shared" ca="1" si="18"/>
        <v>さん</v>
      </c>
      <c r="P19" s="79" t="str">
        <f t="shared" ca="1" si="18"/>
        <v>一</v>
      </c>
      <c r="Q19" s="77" t="str">
        <f t="shared" ca="1" si="18"/>
        <v>いっ</v>
      </c>
      <c r="R19" s="79" t="str">
        <f t="shared" ca="1" si="18"/>
        <v>広</v>
      </c>
      <c r="S19" s="77" t="str">
        <f t="shared" ca="1" si="18"/>
        <v>ひろ</v>
      </c>
      <c r="T19" s="79" t="str">
        <f t="shared" ca="1" si="18"/>
        <v>交</v>
      </c>
      <c r="U19" s="77" t="str">
        <f t="shared" ca="1" si="18"/>
        <v>こう</v>
      </c>
      <c r="V19" s="88"/>
    </row>
    <row r="20" spans="2:22" ht="84.6" customHeight="1">
      <c r="B20" s="80" t="str">
        <f t="shared" ca="1" si="18"/>
        <v>走</v>
      </c>
      <c r="C20" s="78" t="str">
        <f t="shared" ca="1" si="18"/>
        <v>はし</v>
      </c>
      <c r="D20" s="80" t="str">
        <f t="shared" ca="1" si="18"/>
        <v>頭</v>
      </c>
      <c r="E20" s="78" t="str">
        <f t="shared" ca="1" si="18"/>
        <v>とう</v>
      </c>
      <c r="F20" s="80" t="str">
        <f t="shared" ca="1" si="18"/>
        <v>後</v>
      </c>
      <c r="G20" s="78" t="str">
        <f t="shared" ca="1" si="18"/>
        <v>ご</v>
      </c>
      <c r="H20" s="80" t="str">
        <f t="shared" ca="1" si="18"/>
        <v>と　</v>
      </c>
      <c r="I20" s="78" t="str">
        <f t="shared" ca="1" si="18"/>
        <v/>
      </c>
      <c r="J20" s="80" t="str">
        <f t="shared" ca="1" si="18"/>
        <v>数</v>
      </c>
      <c r="K20" s="78" t="str">
        <f t="shared" ca="1" si="18"/>
        <v>すう</v>
      </c>
      <c r="L20" s="80" t="str">
        <f t="shared" ca="1" si="18"/>
        <v>当</v>
      </c>
      <c r="M20" s="78" t="str">
        <f t="shared" ca="1" si="18"/>
        <v>とう</v>
      </c>
      <c r="N20" s="80" t="str">
        <f t="shared" ca="1" si="18"/>
        <v>角</v>
      </c>
      <c r="O20" s="78" t="str">
        <f t="shared" ca="1" si="18"/>
        <v>かく</v>
      </c>
      <c r="P20" s="80" t="str">
        <f t="shared" ca="1" si="18"/>
        <v>生</v>
      </c>
      <c r="Q20" s="78" t="str">
        <f t="shared" ca="1" si="18"/>
        <v>しょう</v>
      </c>
      <c r="R20" s="80" t="str">
        <f t="shared" ca="1" si="18"/>
        <v>い　</v>
      </c>
      <c r="S20" s="78" t="str">
        <f t="shared" ca="1" si="18"/>
        <v/>
      </c>
      <c r="T20" s="80" t="str">
        <f t="shared" ca="1" si="18"/>
        <v>通</v>
      </c>
      <c r="U20" s="78" t="str">
        <f t="shared" ca="1" si="18"/>
        <v>つう</v>
      </c>
      <c r="V20" s="88"/>
    </row>
    <row r="21" spans="2:22" ht="84.6" customHeight="1">
      <c r="B21" s="80" t="str">
        <f t="shared" ca="1" si="18"/>
        <v>る　</v>
      </c>
      <c r="C21" s="78" t="str">
        <f t="shared" ca="1" si="18"/>
        <v/>
      </c>
      <c r="D21" s="80" t="str">
        <f t="shared" ca="1" si="18"/>
        <v>の　</v>
      </c>
      <c r="E21" s="78" t="str">
        <f t="shared" ca="1" si="18"/>
        <v/>
      </c>
      <c r="F21" s="80" t="str">
        <f t="shared" ca="1" si="18"/>
        <v>三</v>
      </c>
      <c r="G21" s="78" t="str">
        <f t="shared" ca="1" si="18"/>
        <v>さん</v>
      </c>
      <c r="H21" s="80" t="str">
        <f t="shared" ca="1" si="18"/>
        <v>母</v>
      </c>
      <c r="I21" s="78" t="str">
        <f t="shared" ca="1" si="18"/>
        <v>はは</v>
      </c>
      <c r="J21" s="80" t="str">
        <f t="shared" ca="1" si="18"/>
        <v>の　</v>
      </c>
      <c r="K21" s="78" t="str">
        <f t="shared" ca="1" si="18"/>
        <v/>
      </c>
      <c r="L21" s="80" t="str">
        <f t="shared" ca="1" si="18"/>
        <v>の　</v>
      </c>
      <c r="M21" s="78" t="str">
        <f t="shared" ca="1" si="18"/>
        <v/>
      </c>
      <c r="N21" s="80" t="str">
        <f t="shared" ca="1" si="18"/>
        <v>形</v>
      </c>
      <c r="O21" s="78" t="str">
        <f t="shared" ca="1" si="18"/>
        <v>けい</v>
      </c>
      <c r="P21" s="80" t="str">
        <f t="shared" ca="1" si="18"/>
        <v>けん</v>
      </c>
      <c r="Q21" s="78" t="str">
        <f t="shared" ca="1" si="18"/>
        <v/>
      </c>
      <c r="R21" s="80" t="str">
        <f t="shared" ca="1" si="18"/>
        <v>草</v>
      </c>
      <c r="S21" s="78" t="str">
        <f t="shared" ca="1" si="18"/>
        <v>そう</v>
      </c>
      <c r="T21" s="80" t="str">
        <f t="shared" ca="1" si="18"/>
        <v>ルール</v>
      </c>
      <c r="U21" s="78" t="str">
        <f t="shared" ca="1" si="18"/>
        <v/>
      </c>
      <c r="V21" s="88"/>
    </row>
    <row r="22" spans="2:22" ht="84.6" customHeight="1">
      <c r="B22" s="80" t="str">
        <f t="shared" ca="1" si="18"/>
        <v/>
      </c>
      <c r="C22" s="78" t="str">
        <f t="shared" ca="1" si="18"/>
        <v/>
      </c>
      <c r="D22" s="80" t="str">
        <f t="shared" ca="1" si="18"/>
        <v>馬</v>
      </c>
      <c r="E22" s="78" t="str">
        <f t="shared" ca="1" si="18"/>
        <v>うま</v>
      </c>
      <c r="F22" s="80" t="str">
        <f t="shared" ca="1" si="18"/>
        <v>時</v>
      </c>
      <c r="G22" s="78" t="str">
        <f t="shared" ca="1" si="18"/>
        <v>じ</v>
      </c>
      <c r="H22" s="80" t="str">
        <f t="shared" ca="1" si="18"/>
        <v/>
      </c>
      <c r="I22" s="78" t="str">
        <f t="shared" ca="1" si="18"/>
        <v/>
      </c>
      <c r="J22" s="80" t="str">
        <f t="shared" ca="1" si="18"/>
        <v>本</v>
      </c>
      <c r="K22" s="78" t="str">
        <f t="shared" ca="1" si="18"/>
        <v>ほん</v>
      </c>
      <c r="L22" s="80" t="str">
        <f t="shared" ca="1" si="18"/>
        <v>話</v>
      </c>
      <c r="M22" s="78" t="str">
        <f t="shared" ca="1" si="18"/>
        <v>はなし</v>
      </c>
      <c r="N22" s="80" t="str">
        <f t="shared" ca="1" si="18"/>
        <v/>
      </c>
      <c r="O22" s="78" t="str">
        <f t="shared" ca="1" si="18"/>
        <v/>
      </c>
      <c r="P22" s="80" t="str">
        <f t="shared" ca="1" si="18"/>
        <v>めい</v>
      </c>
      <c r="Q22" s="78" t="str">
        <f t="shared" ca="1" si="18"/>
        <v/>
      </c>
      <c r="R22" s="80" t="str">
        <f t="shared" ca="1" si="18"/>
        <v>原</v>
      </c>
      <c r="S22" s="78" t="str">
        <f t="shared" ca="1" si="18"/>
        <v>げん</v>
      </c>
      <c r="T22" s="80" t="str">
        <f t="shared" ca="1" si="18"/>
        <v/>
      </c>
      <c r="U22" s="78" t="str">
        <f t="shared" ca="1" si="18"/>
        <v/>
      </c>
      <c r="V22" s="89" t="s">
        <v>295</v>
      </c>
    </row>
    <row r="23" spans="2:22" ht="96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1"/>
      <c r="U23" s="10"/>
      <c r="V23" s="89"/>
    </row>
    <row r="24" spans="2:22" ht="91.8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1"/>
      <c r="U24" s="10"/>
      <c r="V24" s="89"/>
    </row>
    <row r="26" spans="2:22" ht="26.4" hidden="1" customHeight="1">
      <c r="B26" s="3" t="s">
        <v>17</v>
      </c>
      <c r="C26" s="3"/>
      <c r="D26" s="3" t="s">
        <v>16</v>
      </c>
      <c r="E26" s="3"/>
      <c r="F26" s="3" t="s">
        <v>15</v>
      </c>
      <c r="G26" s="3"/>
      <c r="H26" s="3" t="s">
        <v>14</v>
      </c>
      <c r="I26" s="3"/>
      <c r="J26" s="3" t="s">
        <v>13</v>
      </c>
      <c r="K26" s="3"/>
      <c r="L26" s="3" t="s">
        <v>12</v>
      </c>
      <c r="M26" s="3"/>
      <c r="N26" s="3" t="s">
        <v>11</v>
      </c>
      <c r="O26" s="3"/>
      <c r="P26" s="3" t="s">
        <v>10</v>
      </c>
      <c r="Q26" s="3"/>
      <c r="R26" s="3" t="s">
        <v>9</v>
      </c>
      <c r="S26" s="3"/>
      <c r="T26" s="3" t="s">
        <v>8</v>
      </c>
    </row>
    <row r="27" spans="2:22" ht="48" hidden="1" customHeight="1">
      <c r="B27" s="6" t="str">
        <f t="shared" ref="B27:U31" ca="1" si="19">IF(B35=0,"",B35)</f>
        <v>はやく</v>
      </c>
      <c r="C27" s="9" t="str">
        <f t="shared" ca="1" si="19"/>
        <v/>
      </c>
      <c r="D27" s="6" t="str">
        <f t="shared" ca="1" si="19"/>
        <v>三</v>
      </c>
      <c r="E27" s="9" t="str">
        <f t="shared" ca="1" si="19"/>
        <v>さん</v>
      </c>
      <c r="F27" s="6" t="str">
        <f t="shared" ca="1" si="19"/>
        <v>午</v>
      </c>
      <c r="G27" s="9" t="str">
        <f t="shared" ca="1" si="19"/>
        <v>ご</v>
      </c>
      <c r="H27" s="6" t="str">
        <f t="shared" ca="1" si="19"/>
        <v>父</v>
      </c>
      <c r="I27" s="9" t="str">
        <f t="shared" ca="1" si="19"/>
        <v>ちち</v>
      </c>
      <c r="J27" s="6" t="str">
        <f t="shared" ca="1" si="19"/>
        <v>算</v>
      </c>
      <c r="K27" s="9" t="str">
        <f t="shared" ca="1" si="19"/>
        <v>さん</v>
      </c>
      <c r="L27" s="6" t="str">
        <f t="shared" ca="1" si="19"/>
        <v>本</v>
      </c>
      <c r="M27" s="9" t="str">
        <f t="shared" ca="1" si="19"/>
        <v>ほん</v>
      </c>
      <c r="N27" s="6" t="str">
        <f t="shared" ca="1" si="19"/>
        <v>三</v>
      </c>
      <c r="O27" s="9" t="str">
        <f t="shared" ca="1" si="19"/>
        <v>さん</v>
      </c>
      <c r="P27" s="6" t="str">
        <f t="shared" ca="1" si="19"/>
        <v>一</v>
      </c>
      <c r="Q27" s="9" t="str">
        <f t="shared" ca="1" si="19"/>
        <v>いっ</v>
      </c>
      <c r="R27" s="6" t="str">
        <f t="shared" ca="1" si="19"/>
        <v>広</v>
      </c>
      <c r="S27" s="9" t="str">
        <f t="shared" ca="1" si="19"/>
        <v>ひろ</v>
      </c>
      <c r="T27" s="6" t="str">
        <f t="shared" ca="1" si="19"/>
        <v>交</v>
      </c>
      <c r="U27" s="9" t="str">
        <f t="shared" ca="1" si="19"/>
        <v>こう</v>
      </c>
    </row>
    <row r="28" spans="2:22" ht="48" hidden="1" customHeight="1">
      <c r="B28" s="6" t="str">
        <f t="shared" ca="1" si="19"/>
        <v>走</v>
      </c>
      <c r="C28" s="9" t="str">
        <f t="shared" ca="1" si="19"/>
        <v>はし</v>
      </c>
      <c r="D28" s="6" t="str">
        <f t="shared" ca="1" si="19"/>
        <v>頭</v>
      </c>
      <c r="E28" s="9" t="str">
        <f t="shared" ca="1" si="19"/>
        <v>とう</v>
      </c>
      <c r="F28" s="6" t="str">
        <f t="shared" ca="1" si="19"/>
        <v>後</v>
      </c>
      <c r="G28" s="9" t="str">
        <f t="shared" ca="1" si="19"/>
        <v>ご</v>
      </c>
      <c r="H28" s="6" t="str">
        <f t="shared" ca="1" si="19"/>
        <v>と　</v>
      </c>
      <c r="I28" s="9" t="str">
        <f t="shared" ca="1" si="19"/>
        <v/>
      </c>
      <c r="J28" s="6" t="str">
        <f t="shared" ca="1" si="19"/>
        <v>数</v>
      </c>
      <c r="K28" s="9" t="str">
        <f t="shared" ca="1" si="19"/>
        <v>すう</v>
      </c>
      <c r="L28" s="6" t="str">
        <f t="shared" ca="1" si="19"/>
        <v>当</v>
      </c>
      <c r="M28" s="9" t="str">
        <f t="shared" ca="1" si="19"/>
        <v>とう</v>
      </c>
      <c r="N28" s="6" t="str">
        <f t="shared" ca="1" si="19"/>
        <v>角</v>
      </c>
      <c r="O28" s="9" t="str">
        <f t="shared" ca="1" si="19"/>
        <v>かく</v>
      </c>
      <c r="P28" s="6" t="str">
        <f t="shared" ca="1" si="19"/>
        <v>生</v>
      </c>
      <c r="Q28" s="9" t="str">
        <f t="shared" ca="1" si="19"/>
        <v>しょう</v>
      </c>
      <c r="R28" s="6" t="str">
        <f t="shared" ca="1" si="19"/>
        <v>い　</v>
      </c>
      <c r="S28" s="9" t="str">
        <f t="shared" ca="1" si="19"/>
        <v/>
      </c>
      <c r="T28" s="6" t="str">
        <f t="shared" ca="1" si="19"/>
        <v>通</v>
      </c>
      <c r="U28" s="9" t="str">
        <f t="shared" ca="1" si="19"/>
        <v>つう</v>
      </c>
    </row>
    <row r="29" spans="2:22" ht="48" hidden="1" customHeight="1">
      <c r="B29" s="6" t="str">
        <f t="shared" ca="1" si="19"/>
        <v>る　</v>
      </c>
      <c r="C29" s="9" t="str">
        <f t="shared" ca="1" si="19"/>
        <v/>
      </c>
      <c r="D29" s="6" t="str">
        <f t="shared" ca="1" si="19"/>
        <v>の　</v>
      </c>
      <c r="E29" s="9" t="str">
        <f t="shared" ca="1" si="19"/>
        <v/>
      </c>
      <c r="F29" s="6" t="str">
        <f t="shared" ca="1" si="19"/>
        <v>三</v>
      </c>
      <c r="G29" s="9" t="str">
        <f t="shared" ca="1" si="19"/>
        <v>さん</v>
      </c>
      <c r="H29" s="6" t="str">
        <f t="shared" ca="1" si="19"/>
        <v>母</v>
      </c>
      <c r="I29" s="9" t="str">
        <f t="shared" ca="1" si="19"/>
        <v>はは</v>
      </c>
      <c r="J29" s="6" t="str">
        <f t="shared" ca="1" si="19"/>
        <v>の　</v>
      </c>
      <c r="K29" s="9" t="str">
        <f t="shared" ca="1" si="19"/>
        <v/>
      </c>
      <c r="L29" s="6" t="str">
        <f t="shared" ca="1" si="19"/>
        <v>の　</v>
      </c>
      <c r="M29" s="9" t="str">
        <f t="shared" ca="1" si="19"/>
        <v/>
      </c>
      <c r="N29" s="6" t="str">
        <f t="shared" ca="1" si="19"/>
        <v>形</v>
      </c>
      <c r="O29" s="9" t="str">
        <f t="shared" ca="1" si="19"/>
        <v>けい</v>
      </c>
      <c r="P29" s="6" t="str">
        <f t="shared" ca="1" si="19"/>
        <v>けん</v>
      </c>
      <c r="Q29" s="9" t="str">
        <f t="shared" ca="1" si="19"/>
        <v/>
      </c>
      <c r="R29" s="6" t="str">
        <f t="shared" ca="1" si="19"/>
        <v>草</v>
      </c>
      <c r="S29" s="9" t="str">
        <f t="shared" ca="1" si="19"/>
        <v>そう</v>
      </c>
      <c r="T29" s="6" t="str">
        <f t="shared" ca="1" si="19"/>
        <v>ルール</v>
      </c>
      <c r="U29" s="9" t="str">
        <f t="shared" ca="1" si="19"/>
        <v/>
      </c>
    </row>
    <row r="30" spans="2:22" ht="48" hidden="1" customHeight="1">
      <c r="B30" s="6" t="str">
        <f ca="1">IF(B38=0,"",B38)</f>
        <v/>
      </c>
      <c r="C30" s="9" t="str">
        <f t="shared" ca="1" si="19"/>
        <v/>
      </c>
      <c r="D30" s="6" t="str">
        <f ca="1">IF(D38=0,"",D38)</f>
        <v>馬</v>
      </c>
      <c r="E30" s="9" t="str">
        <f t="shared" ca="1" si="19"/>
        <v>うま</v>
      </c>
      <c r="F30" s="6" t="str">
        <f ca="1">IF(F38=0,"",F38)</f>
        <v>時</v>
      </c>
      <c r="G30" s="9" t="str">
        <f t="shared" ca="1" si="19"/>
        <v>じ</v>
      </c>
      <c r="H30" s="6" t="str">
        <f ca="1">IF(H38=0,"",H38)</f>
        <v/>
      </c>
      <c r="I30" s="9" t="str">
        <f t="shared" ca="1" si="19"/>
        <v/>
      </c>
      <c r="J30" s="6" t="str">
        <f ca="1">IF(J38=0,"",J38)</f>
        <v>本</v>
      </c>
      <c r="K30" s="9" t="str">
        <f t="shared" ca="1" si="19"/>
        <v>ほん</v>
      </c>
      <c r="L30" s="6" t="str">
        <f ca="1">IF(L38=0,"",L38)</f>
        <v>話</v>
      </c>
      <c r="M30" s="9" t="str">
        <f t="shared" ca="1" si="19"/>
        <v>はなし</v>
      </c>
      <c r="N30" s="6" t="str">
        <f ca="1">IF(N38=0,"",N38)</f>
        <v/>
      </c>
      <c r="O30" s="9" t="str">
        <f t="shared" ca="1" si="19"/>
        <v/>
      </c>
      <c r="P30" s="6" t="str">
        <f ca="1">IF(P38=0,"",P38)</f>
        <v>めい</v>
      </c>
      <c r="Q30" s="9" t="str">
        <f t="shared" ca="1" si="19"/>
        <v/>
      </c>
      <c r="R30" s="6" t="str">
        <f ca="1">IF(R38=0,"",R38)</f>
        <v>原</v>
      </c>
      <c r="S30" s="9" t="str">
        <f t="shared" ca="1" si="19"/>
        <v>げん</v>
      </c>
      <c r="T30" s="6" t="str">
        <f ca="1">IF(T38=0,"",T38)</f>
        <v/>
      </c>
      <c r="U30" s="9" t="str">
        <f t="shared" ca="1" si="19"/>
        <v/>
      </c>
    </row>
    <row r="31" spans="2:22" ht="48" hidden="1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  <c r="U31" s="9" t="str">
        <f t="shared" si="19"/>
        <v/>
      </c>
    </row>
    <row r="32" spans="2:22" ht="48" hidden="1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1" hidden="1"/>
    <row r="34" spans="2:21" ht="26.4" hidden="1" customHeight="1">
      <c r="B34" s="3" t="s">
        <v>17</v>
      </c>
      <c r="C34" s="3"/>
      <c r="D34" s="3" t="s">
        <v>16</v>
      </c>
      <c r="E34" s="3"/>
      <c r="F34" s="3" t="s">
        <v>15</v>
      </c>
      <c r="G34" s="3"/>
      <c r="H34" s="3" t="s">
        <v>14</v>
      </c>
      <c r="I34" s="3"/>
      <c r="J34" s="3" t="s">
        <v>13</v>
      </c>
      <c r="K34" s="3"/>
      <c r="L34" s="3" t="s">
        <v>12</v>
      </c>
      <c r="M34" s="3"/>
      <c r="N34" s="3" t="s">
        <v>11</v>
      </c>
      <c r="O34" s="3"/>
      <c r="P34" s="3" t="s">
        <v>10</v>
      </c>
      <c r="Q34" s="3"/>
      <c r="R34" s="3" t="s">
        <v>9</v>
      </c>
      <c r="S34" s="3"/>
      <c r="T34" s="3" t="s">
        <v>8</v>
      </c>
    </row>
    <row r="35" spans="2:21" ht="48" hidden="1" customHeight="1">
      <c r="B35" s="4" t="str">
        <f ca="1">VLOOKUP(10,問題原文３学期!$C$3:$I$201,3,FALSE)</f>
        <v>はやく</v>
      </c>
      <c r="C35" s="7">
        <f ca="1">VLOOKUP(1010,問題原文３学期!$C$2:$I$201,3,FALSE)</f>
        <v>0</v>
      </c>
      <c r="D35" s="4" t="str">
        <f ca="1">VLOOKUP(9,問題原文３学期!$C$3:$I$201,3,FALSE)</f>
        <v>三</v>
      </c>
      <c r="E35" s="7" t="str">
        <f ca="1">VLOOKUP(1009,問題原文３学期!$C$2:$I$201,3,FALSE)</f>
        <v>さん</v>
      </c>
      <c r="F35" s="4" t="str">
        <f ca="1">VLOOKUP(8,問題原文３学期!$C$3:$I$201,3,FALSE)</f>
        <v>午</v>
      </c>
      <c r="G35" s="7" t="str">
        <f ca="1">VLOOKUP(1008,問題原文３学期!$C$2:$I$201,3,FALSE)</f>
        <v>ご</v>
      </c>
      <c r="H35" s="4" t="str">
        <f ca="1">VLOOKUP(7,問題原文３学期!$C$3:$I$201,3,FALSE)</f>
        <v>父</v>
      </c>
      <c r="I35" s="7" t="str">
        <f ca="1">VLOOKUP(1007,問題原文３学期!$C$2:$I$201,3,FALSE)</f>
        <v>ちち</v>
      </c>
      <c r="J35" s="4" t="str">
        <f ca="1">VLOOKUP(6,問題原文３学期!$C$3:$I$201,3,FALSE)</f>
        <v>算</v>
      </c>
      <c r="K35" s="7" t="str">
        <f ca="1">VLOOKUP(1006,問題原文３学期!$C$2:$I$201,3,FALSE)</f>
        <v>さん</v>
      </c>
      <c r="L35" s="4" t="str">
        <f ca="1">VLOOKUP(5,問題原文３学期!$C$3:$I$201,3,FALSE)</f>
        <v>本</v>
      </c>
      <c r="M35" s="7" t="str">
        <f ca="1">VLOOKUP(1005,問題原文３学期!$C$2:$I$201,3,FALSE)</f>
        <v>ほん</v>
      </c>
      <c r="N35" s="4" t="str">
        <f ca="1">VLOOKUP(4,問題原文３学期!$C$3:$I$201,3,FALSE)</f>
        <v>三</v>
      </c>
      <c r="O35" s="7" t="str">
        <f ca="1">VLOOKUP(1004,問題原文３学期!$C$2:$I$201,3,FALSE)</f>
        <v>さん</v>
      </c>
      <c r="P35" s="4" t="str">
        <f ca="1">VLOOKUP(3,問題原文３学期!$C$3:$I$201,3,FALSE)</f>
        <v>一</v>
      </c>
      <c r="Q35" s="7" t="str">
        <f ca="1">VLOOKUP(1003,問題原文３学期!$C$2:$I$201,3,FALSE)</f>
        <v>いっ</v>
      </c>
      <c r="R35" s="4" t="str">
        <f ca="1">VLOOKUP(2,問題原文３学期!$C$3:$I$201,3,FALSE)</f>
        <v>広</v>
      </c>
      <c r="S35" s="7" t="str">
        <f ca="1">VLOOKUP(1002,問題原文３学期!$C$2:$I$201,3,FALSE)</f>
        <v>ひろ</v>
      </c>
      <c r="T35" s="4" t="str">
        <f ca="1">VLOOKUP(1,問題原文３学期!$C$3:$I$201,3,FALSE)</f>
        <v>交</v>
      </c>
      <c r="U35" s="7" t="str">
        <f ca="1">VLOOKUP(1001,問題原文３学期!$C$2:$I$201,3,FALSE)</f>
        <v>こう</v>
      </c>
    </row>
    <row r="36" spans="2:21" ht="48" hidden="1" customHeight="1">
      <c r="B36" s="5" t="str">
        <f ca="1">VLOOKUP(10,問題原文３学期!$C$3:$I$201,4,FALSE)</f>
        <v>走</v>
      </c>
      <c r="C36" s="8" t="str">
        <f ca="1">VLOOKUP(1010,問題原文３学期!$C$2:$I$201,4,FALSE)</f>
        <v>はし</v>
      </c>
      <c r="D36" s="5" t="str">
        <f ca="1">VLOOKUP(9,問題原文３学期!$C$3:$I$201,4,FALSE)</f>
        <v>頭</v>
      </c>
      <c r="E36" s="8" t="str">
        <f ca="1">VLOOKUP(1009,問題原文３学期!$C$2:$I$201,4,FALSE)</f>
        <v>とう</v>
      </c>
      <c r="F36" s="5" t="str">
        <f ca="1">VLOOKUP(8,問題原文３学期!$C$3:$I$201,4,FALSE)</f>
        <v>後</v>
      </c>
      <c r="G36" s="8" t="str">
        <f ca="1">VLOOKUP(1008,問題原文３学期!$C$2:$I$201,4,FALSE)</f>
        <v>ご</v>
      </c>
      <c r="H36" s="5" t="str">
        <f ca="1">VLOOKUP(7,問題原文３学期!$C$3:$I$201,4,FALSE)</f>
        <v>と　</v>
      </c>
      <c r="I36" s="8">
        <f ca="1">VLOOKUP(1007,問題原文３学期!$C$2:$I$201,4,FALSE)</f>
        <v>0</v>
      </c>
      <c r="J36" s="5" t="str">
        <f ca="1">VLOOKUP(6,問題原文３学期!$C$3:$I$201,4,FALSE)</f>
        <v>数</v>
      </c>
      <c r="K36" s="8" t="str">
        <f ca="1">VLOOKUP(1006,問題原文３学期!$C$2:$I$201,4,FALSE)</f>
        <v>すう</v>
      </c>
      <c r="L36" s="5" t="str">
        <f ca="1">VLOOKUP(5,問題原文３学期!$C$3:$I$201,4,FALSE)</f>
        <v>当</v>
      </c>
      <c r="M36" s="8" t="str">
        <f ca="1">VLOOKUP(1005,問題原文３学期!$C$2:$I$201,4,FALSE)</f>
        <v>とう</v>
      </c>
      <c r="N36" s="5" t="str">
        <f ca="1">VLOOKUP(4,問題原文３学期!$C$3:$I$201,4,FALSE)</f>
        <v>角</v>
      </c>
      <c r="O36" s="8" t="str">
        <f ca="1">VLOOKUP(1004,問題原文３学期!$C$2:$I$201,4,FALSE)</f>
        <v>かく</v>
      </c>
      <c r="P36" s="5" t="str">
        <f ca="1">VLOOKUP(3,問題原文３学期!$C$3:$I$201,4,FALSE)</f>
        <v>生</v>
      </c>
      <c r="Q36" s="8" t="str">
        <f ca="1">VLOOKUP(1003,問題原文３学期!$C$2:$I$201,4,FALSE)</f>
        <v>しょう</v>
      </c>
      <c r="R36" s="5" t="str">
        <f ca="1">VLOOKUP(2,問題原文３学期!$C$3:$I$201,4,FALSE)</f>
        <v>い　</v>
      </c>
      <c r="S36" s="8">
        <f ca="1">VLOOKUP(1002,問題原文３学期!$C$2:$I$201,4,FALSE)</f>
        <v>0</v>
      </c>
      <c r="T36" s="5" t="str">
        <f ca="1">VLOOKUP(1,問題原文３学期!$C$3:$I$201,4,FALSE)</f>
        <v>通</v>
      </c>
      <c r="U36" s="8" t="str">
        <f ca="1">VLOOKUP(1001,問題原文３学期!$C$2:$I$201,4,FALSE)</f>
        <v>つう</v>
      </c>
    </row>
    <row r="37" spans="2:21" ht="48" hidden="1" customHeight="1">
      <c r="B37" s="5" t="str">
        <f ca="1">VLOOKUP(10,問題原文３学期!$C$3:$I$201,5,FALSE)</f>
        <v>る　</v>
      </c>
      <c r="C37" s="8">
        <f ca="1">VLOOKUP(1010,問題原文３学期!$C$2:$I$201,5,FALSE)</f>
        <v>0</v>
      </c>
      <c r="D37" s="5" t="str">
        <f ca="1">VLOOKUP(9,問題原文３学期!$C$3:$I$201,5,FALSE)</f>
        <v>の　</v>
      </c>
      <c r="E37" s="8">
        <f ca="1">VLOOKUP(1009,問題原文３学期!$C$2:$I$201,5,FALSE)</f>
        <v>0</v>
      </c>
      <c r="F37" s="5" t="str">
        <f ca="1">VLOOKUP(8,問題原文３学期!$C$3:$I$201,5,FALSE)</f>
        <v>三</v>
      </c>
      <c r="G37" s="8" t="str">
        <f ca="1">VLOOKUP(1008,問題原文３学期!$C$2:$I$201,5,FALSE)</f>
        <v>さん</v>
      </c>
      <c r="H37" s="5" t="str">
        <f ca="1">VLOOKUP(7,問題原文３学期!$C$3:$I$201,5,FALSE)</f>
        <v>母</v>
      </c>
      <c r="I37" s="8" t="str">
        <f ca="1">VLOOKUP(1007,問題原文３学期!$C$2:$I$201,5,FALSE)</f>
        <v>はは</v>
      </c>
      <c r="J37" s="5" t="str">
        <f ca="1">VLOOKUP(6,問題原文３学期!$C$3:$I$201,5,FALSE)</f>
        <v>の　</v>
      </c>
      <c r="K37" s="8">
        <f ca="1">VLOOKUP(1006,問題原文３学期!$C$2:$I$201,5,FALSE)</f>
        <v>0</v>
      </c>
      <c r="L37" s="5" t="str">
        <f ca="1">VLOOKUP(5,問題原文３学期!$C$3:$I$201,5,FALSE)</f>
        <v>の　</v>
      </c>
      <c r="M37" s="8">
        <f ca="1">VLOOKUP(1005,問題原文３学期!$C$2:$I$201,5,FALSE)</f>
        <v>0</v>
      </c>
      <c r="N37" s="5" t="str">
        <f ca="1">VLOOKUP(4,問題原文３学期!$C$3:$I$201,5,FALSE)</f>
        <v>形</v>
      </c>
      <c r="O37" s="8" t="str">
        <f ca="1">VLOOKUP(1004,問題原文３学期!$C$2:$I$201,5,FALSE)</f>
        <v>けい</v>
      </c>
      <c r="P37" s="5" t="str">
        <f ca="1">VLOOKUP(3,問題原文３学期!$C$3:$I$201,5,FALSE)</f>
        <v>けん</v>
      </c>
      <c r="Q37" s="8">
        <f ca="1">VLOOKUP(1003,問題原文３学期!$C$2:$I$201,5,FALSE)</f>
        <v>0</v>
      </c>
      <c r="R37" s="5" t="str">
        <f ca="1">VLOOKUP(2,問題原文３学期!$C$3:$I$201,5,FALSE)</f>
        <v>草</v>
      </c>
      <c r="S37" s="8" t="str">
        <f ca="1">VLOOKUP(1002,問題原文３学期!$C$2:$I$201,5,FALSE)</f>
        <v>そう</v>
      </c>
      <c r="T37" s="5" t="str">
        <f ca="1">VLOOKUP(1,問題原文３学期!$C$3:$I$201,5,FALSE)</f>
        <v>ルール</v>
      </c>
      <c r="U37" s="8">
        <f ca="1">VLOOKUP(1001,問題原文３学期!$C$2:$I$201,5,FALSE)</f>
        <v>0</v>
      </c>
    </row>
    <row r="38" spans="2:21" ht="48" hidden="1" customHeight="1">
      <c r="B38" s="5">
        <f ca="1">VLOOKUP(10,問題原文３学期!$C$3:$I$201,6,FALSE)</f>
        <v>0</v>
      </c>
      <c r="C38" s="8">
        <f ca="1">VLOOKUP(1010,問題原文３学期!$C$2:$I$201,6,FALSE)</f>
        <v>0</v>
      </c>
      <c r="D38" s="5" t="str">
        <f ca="1">VLOOKUP(9,問題原文３学期!$C$3:$I$201,6,FALSE)</f>
        <v>馬</v>
      </c>
      <c r="E38" s="8" t="str">
        <f ca="1">VLOOKUP(1009,問題原文３学期!$C$2:$I$201,6,FALSE)</f>
        <v>うま</v>
      </c>
      <c r="F38" s="5" t="str">
        <f ca="1">VLOOKUP(8,問題原文３学期!$C$3:$I$201,6,FALSE)</f>
        <v>時</v>
      </c>
      <c r="G38" s="8" t="str">
        <f ca="1">VLOOKUP(1008,問題原文３学期!$C$2:$I$201,6,FALSE)</f>
        <v>じ</v>
      </c>
      <c r="H38" s="5">
        <f ca="1">VLOOKUP(7,問題原文３学期!$C$3:$I$201,6,FALSE)</f>
        <v>0</v>
      </c>
      <c r="I38" s="8">
        <f ca="1">VLOOKUP(1007,問題原文３学期!$C$2:$I$201,6,FALSE)</f>
        <v>0</v>
      </c>
      <c r="J38" s="5" t="str">
        <f ca="1">VLOOKUP(6,問題原文３学期!$C$3:$I$201,6,FALSE)</f>
        <v>本</v>
      </c>
      <c r="K38" s="8" t="str">
        <f ca="1">VLOOKUP(1006,問題原文３学期!$C$2:$I$201,6,FALSE)</f>
        <v>ほん</v>
      </c>
      <c r="L38" s="5" t="str">
        <f ca="1">VLOOKUP(5,問題原文３学期!$C$3:$I$201,6,FALSE)</f>
        <v>話</v>
      </c>
      <c r="M38" s="8" t="str">
        <f ca="1">VLOOKUP(1005,問題原文３学期!$C$2:$I$201,6,FALSE)</f>
        <v>はなし</v>
      </c>
      <c r="N38" s="5">
        <f ca="1">VLOOKUP(4,問題原文３学期!$C$3:$I$201,6,FALSE)</f>
        <v>0</v>
      </c>
      <c r="O38" s="8">
        <f ca="1">VLOOKUP(1004,問題原文３学期!$C$2:$I$201,6,FALSE)</f>
        <v>0</v>
      </c>
      <c r="P38" s="5" t="str">
        <f ca="1">VLOOKUP(3,問題原文３学期!$C$3:$I$201,6,FALSE)</f>
        <v>めい</v>
      </c>
      <c r="Q38" s="8">
        <f ca="1">VLOOKUP(1003,問題原文３学期!$C$2:$I$201,6,FALSE)</f>
        <v>0</v>
      </c>
      <c r="R38" s="5" t="str">
        <f ca="1">VLOOKUP(2,問題原文３学期!$C$3:$I$201,6,FALSE)</f>
        <v>原</v>
      </c>
      <c r="S38" s="8" t="str">
        <f ca="1">VLOOKUP(1002,問題原文３学期!$C$2:$I$201,6,FALSE)</f>
        <v>げん</v>
      </c>
      <c r="T38" s="5">
        <f ca="1">VLOOKUP(1,問題原文３学期!$C$3:$I$201,6,FALSE)</f>
        <v>0</v>
      </c>
      <c r="U38" s="8">
        <f ca="1">VLOOKUP(1001,問題原文３学期!$C$2:$I$201,6,FALSE)</f>
        <v>0</v>
      </c>
    </row>
    <row r="39" spans="2:21" ht="48" hidden="1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8"/>
    </row>
  </sheetData>
  <sheetProtection sheet="1" objects="1" scenarios="1" selectLockedCells="1" selectUnlockedCells="1"/>
  <mergeCells count="6">
    <mergeCell ref="V22:V24"/>
    <mergeCell ref="V2:V5"/>
    <mergeCell ref="V6:V8"/>
    <mergeCell ref="V10:V13"/>
    <mergeCell ref="V14:V16"/>
    <mergeCell ref="V18:V21"/>
  </mergeCells>
  <phoneticPr fontId="1"/>
  <conditionalFormatting sqref="R19">
    <cfRule type="expression" dxfId="199" priority="19">
      <formula>LEN(S19)&gt;0</formula>
    </cfRule>
  </conditionalFormatting>
  <conditionalFormatting sqref="P19">
    <cfRule type="expression" dxfId="198" priority="18">
      <formula>LEN(Q19)&gt;0</formula>
    </cfRule>
  </conditionalFormatting>
  <conditionalFormatting sqref="N19">
    <cfRule type="expression" dxfId="197" priority="17">
      <formula>LEN(O19)&gt;0</formula>
    </cfRule>
  </conditionalFormatting>
  <conditionalFormatting sqref="L19">
    <cfRule type="expression" dxfId="196" priority="16">
      <formula>LEN(M19)&gt;0</formula>
    </cfRule>
  </conditionalFormatting>
  <conditionalFormatting sqref="J19">
    <cfRule type="expression" dxfId="195" priority="15">
      <formula>LEN(K19)&gt;0</formula>
    </cfRule>
  </conditionalFormatting>
  <conditionalFormatting sqref="H19">
    <cfRule type="expression" dxfId="194" priority="14">
      <formula>LEN(I19)&gt;0</formula>
    </cfRule>
  </conditionalFormatting>
  <conditionalFormatting sqref="F19">
    <cfRule type="expression" dxfId="193" priority="13">
      <formula>LEN(G19)&gt;0</formula>
    </cfRule>
  </conditionalFormatting>
  <conditionalFormatting sqref="D19">
    <cfRule type="expression" dxfId="192" priority="12">
      <formula>LEN(E19)&gt;0</formula>
    </cfRule>
  </conditionalFormatting>
  <conditionalFormatting sqref="B19">
    <cfRule type="expression" dxfId="191" priority="11">
      <formula>LEN(C19)&gt;0</formula>
    </cfRule>
  </conditionalFormatting>
  <conditionalFormatting sqref="T19">
    <cfRule type="expression" dxfId="190" priority="20">
      <formula>LEN(U19)&gt;0</formula>
    </cfRule>
  </conditionalFormatting>
  <conditionalFormatting sqref="T20:T22">
    <cfRule type="expression" dxfId="189" priority="10">
      <formula>LEN(U20)&gt;0</formula>
    </cfRule>
  </conditionalFormatting>
  <conditionalFormatting sqref="R20:R22">
    <cfRule type="expression" dxfId="188" priority="9">
      <formula>LEN(S20)&gt;0</formula>
    </cfRule>
  </conditionalFormatting>
  <conditionalFormatting sqref="P20:P22">
    <cfRule type="expression" dxfId="187" priority="8">
      <formula>LEN(Q20)&gt;0</formula>
    </cfRule>
  </conditionalFormatting>
  <conditionalFormatting sqref="N20:N22">
    <cfRule type="expression" dxfId="186" priority="7">
      <formula>LEN(O20)&gt;0</formula>
    </cfRule>
  </conditionalFormatting>
  <conditionalFormatting sqref="L20:L22">
    <cfRule type="expression" dxfId="185" priority="6">
      <formula>LEN(M20)&gt;0</formula>
    </cfRule>
  </conditionalFormatting>
  <conditionalFormatting sqref="J20:J22">
    <cfRule type="expression" dxfId="184" priority="5">
      <formula>LEN(K20)&gt;0</formula>
    </cfRule>
  </conditionalFormatting>
  <conditionalFormatting sqref="H20:H22">
    <cfRule type="expression" dxfId="183" priority="4">
      <formula>LEN(I20)&gt;0</formula>
    </cfRule>
  </conditionalFormatting>
  <conditionalFormatting sqref="F20:F22">
    <cfRule type="expression" dxfId="182" priority="3">
      <formula>LEN(G20)&gt;0</formula>
    </cfRule>
  </conditionalFormatting>
  <conditionalFormatting sqref="D20:D22">
    <cfRule type="expression" dxfId="181" priority="2">
      <formula>LEN(E20)&gt;0</formula>
    </cfRule>
  </conditionalFormatting>
  <conditionalFormatting sqref="B20:B22">
    <cfRule type="expression" dxfId="180" priority="1">
      <formula>LEN(C20)&gt;0</formula>
    </cfRule>
  </conditionalFormatting>
  <printOptions horizontalCentered="1"/>
  <pageMargins left="0.19685039370078741" right="0.19685039370078741" top="0.47244094488188981" bottom="0.39370078740157483" header="0.31496062992125984" footer="0.31496062992125984"/>
  <pageSetup paperSize="9" scale="99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O148"/>
  <sheetViews>
    <sheetView topLeftCell="C1" zoomScale="80" zoomScaleNormal="80" workbookViewId="0">
      <selection activeCell="C3" sqref="C3"/>
    </sheetView>
  </sheetViews>
  <sheetFormatPr defaultRowHeight="13.2"/>
  <cols>
    <col min="1" max="1" width="2.109375" hidden="1" customWidth="1"/>
    <col min="2" max="2" width="11.109375" hidden="1" customWidth="1"/>
    <col min="3" max="3" width="5.21875" customWidth="1"/>
    <col min="4" max="4" width="3.88671875" customWidth="1"/>
    <col min="9" max="9" width="4.6640625" customWidth="1"/>
    <col min="10" max="10" width="4.109375" customWidth="1"/>
  </cols>
  <sheetData>
    <row r="1" spans="2:15" ht="13.8" thickBot="1">
      <c r="C1" s="2"/>
      <c r="D1" s="18"/>
      <c r="E1" s="21">
        <v>1</v>
      </c>
      <c r="F1" s="19">
        <v>2</v>
      </c>
      <c r="G1" s="19">
        <v>3</v>
      </c>
      <c r="H1" s="20">
        <v>4</v>
      </c>
      <c r="I1" s="58"/>
      <c r="J1" s="1"/>
    </row>
    <row r="2" spans="2:15" ht="14.4" customHeight="1" thickBot="1">
      <c r="C2" s="37">
        <f>C3+1000</f>
        <v>1000</v>
      </c>
      <c r="D2" s="16"/>
      <c r="E2" s="24" t="s">
        <v>804</v>
      </c>
      <c r="F2" s="30"/>
      <c r="G2" s="30" t="s">
        <v>667</v>
      </c>
      <c r="H2" s="31"/>
      <c r="I2" s="99" t="s">
        <v>851</v>
      </c>
      <c r="K2" s="90" t="s">
        <v>99</v>
      </c>
      <c r="L2" s="91"/>
      <c r="M2" s="91"/>
      <c r="N2" s="91"/>
      <c r="O2" s="92"/>
    </row>
    <row r="3" spans="2:15" ht="18.600000000000001" customHeight="1" thickBot="1">
      <c r="B3">
        <f ca="1">RAND()</f>
        <v>3.7094952760306277E-2</v>
      </c>
      <c r="C3" s="39"/>
      <c r="D3" s="38">
        <v>1</v>
      </c>
      <c r="E3" s="26" t="s">
        <v>732</v>
      </c>
      <c r="F3" s="32" t="s">
        <v>665</v>
      </c>
      <c r="G3" s="32" t="s">
        <v>666</v>
      </c>
      <c r="H3" s="33" t="s">
        <v>761</v>
      </c>
      <c r="I3" s="100"/>
      <c r="K3" s="93"/>
      <c r="L3" s="94"/>
      <c r="M3" s="94"/>
      <c r="N3" s="94"/>
      <c r="O3" s="95"/>
    </row>
    <row r="4" spans="2:15" ht="13.8" thickBot="1">
      <c r="C4" s="37">
        <f t="shared" ref="C4:C6" si="0">C5+1000</f>
        <v>1000</v>
      </c>
      <c r="D4" s="23"/>
      <c r="E4" s="25"/>
      <c r="F4" s="34" t="s">
        <v>671</v>
      </c>
      <c r="G4" s="34"/>
      <c r="H4" s="43"/>
      <c r="I4" s="100"/>
      <c r="K4" s="93"/>
      <c r="L4" s="94"/>
      <c r="M4" s="94"/>
      <c r="N4" s="94"/>
      <c r="O4" s="95"/>
    </row>
    <row r="5" spans="2:15" ht="18.600000000000001" customHeight="1" thickBot="1">
      <c r="B5">
        <f t="shared" ref="B5:B45" ca="1" si="1">RAND()</f>
        <v>0.89118283927358388</v>
      </c>
      <c r="C5" s="39"/>
      <c r="D5" s="22">
        <v>2</v>
      </c>
      <c r="E5" s="26" t="s">
        <v>668</v>
      </c>
      <c r="F5" s="32" t="s">
        <v>669</v>
      </c>
      <c r="G5" s="32" t="s">
        <v>670</v>
      </c>
      <c r="H5" s="33"/>
      <c r="I5" s="100"/>
      <c r="K5" s="93"/>
      <c r="L5" s="94"/>
      <c r="M5" s="94"/>
      <c r="N5" s="94"/>
      <c r="O5" s="95"/>
    </row>
    <row r="6" spans="2:15" ht="16.8" thickBot="1">
      <c r="C6" s="37">
        <f t="shared" si="0"/>
        <v>1000</v>
      </c>
      <c r="D6" s="23"/>
      <c r="E6" s="25" t="s">
        <v>672</v>
      </c>
      <c r="F6" s="34" t="s">
        <v>675</v>
      </c>
      <c r="G6" s="34"/>
      <c r="H6" s="43"/>
      <c r="I6" s="100"/>
      <c r="J6" s="15"/>
      <c r="K6" s="93"/>
      <c r="L6" s="94"/>
      <c r="M6" s="94"/>
      <c r="N6" s="94"/>
      <c r="O6" s="95"/>
    </row>
    <row r="7" spans="2:15" ht="18.600000000000001" customHeight="1" thickBot="1">
      <c r="B7">
        <f t="shared" ca="1" si="1"/>
        <v>0.73987092919482178</v>
      </c>
      <c r="C7" s="39"/>
      <c r="D7" s="22">
        <v>3</v>
      </c>
      <c r="E7" s="26" t="s">
        <v>673</v>
      </c>
      <c r="F7" s="32" t="s">
        <v>674</v>
      </c>
      <c r="G7" s="32" t="s">
        <v>676</v>
      </c>
      <c r="H7" s="33"/>
      <c r="I7" s="100"/>
      <c r="K7" s="93"/>
      <c r="L7" s="94"/>
      <c r="M7" s="94"/>
      <c r="N7" s="94"/>
      <c r="O7" s="95"/>
    </row>
    <row r="8" spans="2:15" ht="13.8" thickBot="1">
      <c r="C8" s="37">
        <f t="shared" ref="C8:C10" si="2">C9+1000</f>
        <v>1000</v>
      </c>
      <c r="D8" s="23"/>
      <c r="E8" s="25" t="s">
        <v>677</v>
      </c>
      <c r="F8" s="34"/>
      <c r="G8" s="34" t="s">
        <v>682</v>
      </c>
      <c r="H8" s="43" t="s">
        <v>683</v>
      </c>
      <c r="I8" s="100"/>
      <c r="K8" s="93"/>
      <c r="L8" s="94"/>
      <c r="M8" s="94"/>
      <c r="N8" s="94"/>
      <c r="O8" s="95"/>
    </row>
    <row r="9" spans="2:15" ht="18.600000000000001" customHeight="1" thickBot="1">
      <c r="B9">
        <f t="shared" ca="1" si="1"/>
        <v>0.59973643630734008</v>
      </c>
      <c r="C9" s="39"/>
      <c r="D9" s="22">
        <v>4</v>
      </c>
      <c r="E9" s="26" t="s">
        <v>678</v>
      </c>
      <c r="F9" s="32" t="s">
        <v>679</v>
      </c>
      <c r="G9" s="32" t="s">
        <v>681</v>
      </c>
      <c r="H9" s="33" t="s">
        <v>564</v>
      </c>
      <c r="I9" s="100"/>
      <c r="K9" s="96"/>
      <c r="L9" s="97"/>
      <c r="M9" s="97"/>
      <c r="N9" s="97"/>
      <c r="O9" s="98"/>
    </row>
    <row r="10" spans="2:15" ht="13.8" thickBot="1">
      <c r="C10" s="37">
        <f t="shared" si="2"/>
        <v>1000</v>
      </c>
      <c r="D10" s="23"/>
      <c r="E10" s="25" t="s">
        <v>419</v>
      </c>
      <c r="F10" s="34" t="s">
        <v>428</v>
      </c>
      <c r="G10" s="34"/>
      <c r="H10" s="43" t="s">
        <v>685</v>
      </c>
      <c r="I10" s="100"/>
    </row>
    <row r="11" spans="2:15" ht="18.600000000000001" customHeight="1" thickBot="1">
      <c r="B11">
        <f t="shared" ca="1" si="1"/>
        <v>0.65395405203056001</v>
      </c>
      <c r="C11" s="39"/>
      <c r="D11" s="22">
        <v>5</v>
      </c>
      <c r="E11" s="26" t="s">
        <v>420</v>
      </c>
      <c r="F11" s="32" t="s">
        <v>343</v>
      </c>
      <c r="G11" s="32" t="s">
        <v>299</v>
      </c>
      <c r="H11" s="33" t="s">
        <v>680</v>
      </c>
      <c r="I11" s="100"/>
      <c r="K11" s="90" t="s">
        <v>855</v>
      </c>
      <c r="L11" s="91"/>
      <c r="M11" s="91"/>
      <c r="N11" s="91"/>
      <c r="O11" s="92"/>
    </row>
    <row r="12" spans="2:15" ht="13.8" thickBot="1">
      <c r="C12" s="37">
        <f t="shared" ref="C12" si="3">C13+1000</f>
        <v>1000</v>
      </c>
      <c r="D12" s="23"/>
      <c r="E12" s="25" t="s">
        <v>391</v>
      </c>
      <c r="F12" s="34"/>
      <c r="G12" s="34" t="s">
        <v>351</v>
      </c>
      <c r="H12" s="43"/>
      <c r="I12" s="100"/>
      <c r="K12" s="93"/>
      <c r="L12" s="94"/>
      <c r="M12" s="94"/>
      <c r="N12" s="94"/>
      <c r="O12" s="95"/>
    </row>
    <row r="13" spans="2:15" ht="18.600000000000001" customHeight="1" thickBot="1">
      <c r="B13">
        <f t="shared" ca="1" si="1"/>
        <v>0.12525524987075121</v>
      </c>
      <c r="C13" s="39"/>
      <c r="D13" s="66">
        <v>6</v>
      </c>
      <c r="E13" s="27" t="s">
        <v>392</v>
      </c>
      <c r="F13" s="35" t="s">
        <v>299</v>
      </c>
      <c r="G13" s="35" t="s">
        <v>684</v>
      </c>
      <c r="H13" s="36" t="s">
        <v>566</v>
      </c>
      <c r="I13" s="101"/>
      <c r="K13" s="93"/>
      <c r="L13" s="94"/>
      <c r="M13" s="94"/>
      <c r="N13" s="94"/>
      <c r="O13" s="95"/>
    </row>
    <row r="14" spans="2:15" ht="13.8" thickBot="1">
      <c r="C14" s="37">
        <f t="shared" ref="C14" si="4">C15+1000</f>
        <v>1000</v>
      </c>
      <c r="D14" s="17"/>
      <c r="E14" s="44" t="s">
        <v>686</v>
      </c>
      <c r="F14" s="45"/>
      <c r="G14" s="45" t="s">
        <v>690</v>
      </c>
      <c r="H14" s="43"/>
      <c r="I14" s="102" t="s">
        <v>852</v>
      </c>
      <c r="K14" s="93"/>
      <c r="L14" s="94"/>
      <c r="M14" s="94"/>
      <c r="N14" s="94"/>
      <c r="O14" s="95"/>
    </row>
    <row r="15" spans="2:15" ht="18.600000000000001" customHeight="1" thickBot="1">
      <c r="B15">
        <f t="shared" ca="1" si="1"/>
        <v>0.84755040044001284</v>
      </c>
      <c r="C15" s="39"/>
      <c r="D15" s="22">
        <v>7</v>
      </c>
      <c r="E15" s="26" t="s">
        <v>687</v>
      </c>
      <c r="F15" s="32" t="s">
        <v>688</v>
      </c>
      <c r="G15" s="32" t="s">
        <v>689</v>
      </c>
      <c r="H15" s="33"/>
      <c r="I15" s="103"/>
      <c r="K15" s="93"/>
      <c r="L15" s="94"/>
      <c r="M15" s="94"/>
      <c r="N15" s="94"/>
      <c r="O15" s="95"/>
    </row>
    <row r="16" spans="2:15" ht="13.8" thickBot="1">
      <c r="C16" s="37">
        <f t="shared" ref="C16" si="5">C17+1000</f>
        <v>1000</v>
      </c>
      <c r="D16" s="23"/>
      <c r="E16" s="25" t="s">
        <v>691</v>
      </c>
      <c r="F16" s="34"/>
      <c r="G16" s="34" t="s">
        <v>694</v>
      </c>
      <c r="H16" s="43"/>
      <c r="I16" s="103"/>
      <c r="K16" s="93"/>
      <c r="L16" s="94"/>
      <c r="M16" s="94"/>
      <c r="N16" s="94"/>
      <c r="O16" s="95"/>
    </row>
    <row r="17" spans="2:15" ht="18.600000000000001" customHeight="1" thickBot="1">
      <c r="B17">
        <f t="shared" ca="1" si="1"/>
        <v>0.89252840510708775</v>
      </c>
      <c r="C17" s="39"/>
      <c r="D17" s="22">
        <v>8</v>
      </c>
      <c r="E17" s="26" t="s">
        <v>692</v>
      </c>
      <c r="F17" s="32" t="s">
        <v>693</v>
      </c>
      <c r="G17" s="32" t="s">
        <v>643</v>
      </c>
      <c r="H17" s="33" t="s">
        <v>695</v>
      </c>
      <c r="I17" s="103"/>
      <c r="J17" s="15"/>
      <c r="K17" s="93"/>
      <c r="L17" s="94"/>
      <c r="M17" s="94"/>
      <c r="N17" s="94"/>
      <c r="O17" s="95"/>
    </row>
    <row r="18" spans="2:15" ht="13.8" thickBot="1">
      <c r="C18" s="37">
        <f t="shared" ref="C18" si="6">C19+1000</f>
        <v>1000</v>
      </c>
      <c r="D18" s="23"/>
      <c r="E18" s="25" t="s">
        <v>312</v>
      </c>
      <c r="F18" s="34" t="s">
        <v>696</v>
      </c>
      <c r="G18" s="34"/>
      <c r="H18" s="43" t="s">
        <v>698</v>
      </c>
      <c r="I18" s="103"/>
      <c r="K18" s="93"/>
      <c r="L18" s="94"/>
      <c r="M18" s="94"/>
      <c r="N18" s="94"/>
      <c r="O18" s="95"/>
    </row>
    <row r="19" spans="2:15" ht="18.600000000000001" customHeight="1" thickBot="1">
      <c r="B19">
        <f t="shared" ca="1" si="1"/>
        <v>0.19934386684892125</v>
      </c>
      <c r="C19" s="39"/>
      <c r="D19" s="22">
        <v>9</v>
      </c>
      <c r="E19" s="26" t="s">
        <v>313</v>
      </c>
      <c r="F19" s="32" t="s">
        <v>314</v>
      </c>
      <c r="G19" s="32" t="s">
        <v>316</v>
      </c>
      <c r="H19" s="33" t="s">
        <v>697</v>
      </c>
      <c r="I19" s="103"/>
      <c r="K19" s="93"/>
      <c r="L19" s="94"/>
      <c r="M19" s="94"/>
      <c r="N19" s="94"/>
      <c r="O19" s="95"/>
    </row>
    <row r="20" spans="2:15" ht="13.8" thickBot="1">
      <c r="C20" s="37">
        <f t="shared" ref="C20" si="7">C21+1000</f>
        <v>1000</v>
      </c>
      <c r="D20" s="23"/>
      <c r="E20" s="25" t="s">
        <v>699</v>
      </c>
      <c r="F20" s="34"/>
      <c r="G20" s="34" t="s">
        <v>318</v>
      </c>
      <c r="H20" s="43"/>
      <c r="I20" s="103"/>
      <c r="K20" s="93"/>
      <c r="L20" s="94"/>
      <c r="M20" s="94"/>
      <c r="N20" s="94"/>
      <c r="O20" s="95"/>
    </row>
    <row r="21" spans="2:15" ht="18.600000000000001" customHeight="1" thickBot="1">
      <c r="B21">
        <f t="shared" ca="1" si="1"/>
        <v>0.94756376281717347</v>
      </c>
      <c r="C21" s="39"/>
      <c r="D21" s="22">
        <v>10</v>
      </c>
      <c r="E21" s="26" t="s">
        <v>700</v>
      </c>
      <c r="F21" s="32" t="s">
        <v>299</v>
      </c>
      <c r="G21" s="32" t="s">
        <v>317</v>
      </c>
      <c r="H21" s="33"/>
      <c r="I21" s="103"/>
      <c r="K21" s="93"/>
      <c r="L21" s="94"/>
      <c r="M21" s="94"/>
      <c r="N21" s="94"/>
      <c r="O21" s="95"/>
    </row>
    <row r="22" spans="2:15" ht="13.8" thickBot="1">
      <c r="C22" s="37">
        <f t="shared" ref="C22" si="8">C23+1000</f>
        <v>1000</v>
      </c>
      <c r="D22" s="23"/>
      <c r="E22" s="25" t="s">
        <v>701</v>
      </c>
      <c r="F22" s="34" t="s">
        <v>703</v>
      </c>
      <c r="G22" s="34"/>
      <c r="H22" s="43"/>
      <c r="I22" s="103"/>
      <c r="K22" s="93"/>
      <c r="L22" s="94"/>
      <c r="M22" s="94"/>
      <c r="N22" s="94"/>
      <c r="O22" s="95"/>
    </row>
    <row r="23" spans="2:15" ht="18.600000000000001" customHeight="1" thickBot="1">
      <c r="B23">
        <f t="shared" ca="1" si="1"/>
        <v>0.29471633364170047</v>
      </c>
      <c r="C23" s="39"/>
      <c r="D23" s="22">
        <v>11</v>
      </c>
      <c r="E23" s="26" t="s">
        <v>416</v>
      </c>
      <c r="F23" s="32" t="s">
        <v>702</v>
      </c>
      <c r="G23" s="32" t="s">
        <v>704</v>
      </c>
      <c r="H23" s="33" t="s">
        <v>705</v>
      </c>
      <c r="I23" s="103"/>
      <c r="K23" s="93"/>
      <c r="L23" s="94"/>
      <c r="M23" s="94"/>
      <c r="N23" s="94"/>
      <c r="O23" s="95"/>
    </row>
    <row r="24" spans="2:15" ht="13.8" thickBot="1">
      <c r="C24" s="37">
        <f t="shared" ref="C24" si="9">C25+1000</f>
        <v>1000</v>
      </c>
      <c r="D24" s="23"/>
      <c r="E24" s="25" t="s">
        <v>706</v>
      </c>
      <c r="F24" s="34" t="s">
        <v>708</v>
      </c>
      <c r="G24" s="34" t="s">
        <v>709</v>
      </c>
      <c r="H24" s="43"/>
      <c r="I24" s="103"/>
      <c r="K24" s="93"/>
      <c r="L24" s="94"/>
      <c r="M24" s="94"/>
      <c r="N24" s="94"/>
      <c r="O24" s="95"/>
    </row>
    <row r="25" spans="2:15" ht="18.600000000000001" customHeight="1" thickBot="1">
      <c r="B25">
        <f t="shared" ca="1" si="1"/>
        <v>0.67204877131324869</v>
      </c>
      <c r="C25" s="39"/>
      <c r="D25" s="22">
        <v>12</v>
      </c>
      <c r="E25" s="26" t="s">
        <v>707</v>
      </c>
      <c r="F25" s="32" t="s">
        <v>303</v>
      </c>
      <c r="G25" s="32" t="s">
        <v>365</v>
      </c>
      <c r="H25" s="33"/>
      <c r="I25" s="103"/>
      <c r="K25" s="93"/>
      <c r="L25" s="94"/>
      <c r="M25" s="94"/>
      <c r="N25" s="94"/>
      <c r="O25" s="95"/>
    </row>
    <row r="26" spans="2:15" ht="13.8" thickBot="1">
      <c r="C26" s="37">
        <f t="shared" ref="C26" si="10">C27+1000</f>
        <v>1000</v>
      </c>
      <c r="D26" s="23"/>
      <c r="E26" s="25" t="s">
        <v>422</v>
      </c>
      <c r="F26" s="34" t="s">
        <v>711</v>
      </c>
      <c r="G26" s="34" t="s">
        <v>386</v>
      </c>
      <c r="H26" s="43" t="s">
        <v>713</v>
      </c>
      <c r="I26" s="103"/>
      <c r="K26" s="93"/>
      <c r="L26" s="94"/>
      <c r="M26" s="94"/>
      <c r="N26" s="94"/>
      <c r="O26" s="95"/>
    </row>
    <row r="27" spans="2:15" ht="18" customHeight="1" thickBot="1">
      <c r="B27">
        <f t="shared" ca="1" si="1"/>
        <v>0.7494891981380406</v>
      </c>
      <c r="C27" s="39"/>
      <c r="D27" s="22">
        <v>13</v>
      </c>
      <c r="E27" s="26" t="s">
        <v>707</v>
      </c>
      <c r="F27" s="32" t="s">
        <v>710</v>
      </c>
      <c r="G27" s="32" t="s">
        <v>387</v>
      </c>
      <c r="H27" s="33" t="s">
        <v>712</v>
      </c>
      <c r="I27" s="103"/>
      <c r="K27" s="93"/>
      <c r="L27" s="94"/>
      <c r="M27" s="94"/>
      <c r="N27" s="94"/>
      <c r="O27" s="95"/>
    </row>
    <row r="28" spans="2:15" ht="13.8" thickBot="1">
      <c r="C28" s="37">
        <f t="shared" ref="C28" si="11">C29+1000</f>
        <v>1000</v>
      </c>
      <c r="D28" s="23"/>
      <c r="E28" s="25" t="s">
        <v>714</v>
      </c>
      <c r="F28" s="34" t="s">
        <v>717</v>
      </c>
      <c r="G28" s="34"/>
      <c r="H28" s="43" t="s">
        <v>718</v>
      </c>
      <c r="I28" s="103"/>
      <c r="K28" s="93"/>
      <c r="L28" s="94"/>
      <c r="M28" s="94"/>
      <c r="N28" s="94"/>
      <c r="O28" s="95"/>
    </row>
    <row r="29" spans="2:15" ht="18" customHeight="1" thickBot="1">
      <c r="B29">
        <f t="shared" ca="1" si="1"/>
        <v>4.4164006340652429E-2</v>
      </c>
      <c r="C29" s="39"/>
      <c r="D29" s="22">
        <v>14</v>
      </c>
      <c r="E29" s="26" t="s">
        <v>715</v>
      </c>
      <c r="F29" s="32" t="s">
        <v>716</v>
      </c>
      <c r="G29" s="32" t="s">
        <v>704</v>
      </c>
      <c r="H29" s="33" t="s">
        <v>420</v>
      </c>
      <c r="I29" s="103"/>
      <c r="K29" s="96"/>
      <c r="L29" s="97"/>
      <c r="M29" s="97"/>
      <c r="N29" s="97"/>
      <c r="O29" s="98"/>
    </row>
    <row r="30" spans="2:15" ht="13.8" thickBot="1">
      <c r="C30" s="37">
        <f t="shared" ref="C30" si="12">C31+1000</f>
        <v>1000</v>
      </c>
      <c r="D30" s="23"/>
      <c r="E30" s="25" t="s">
        <v>719</v>
      </c>
      <c r="F30" s="34"/>
      <c r="G30" s="34" t="s">
        <v>722</v>
      </c>
      <c r="H30" s="43"/>
      <c r="I30" s="103"/>
    </row>
    <row r="31" spans="2:15" ht="18" customHeight="1" thickBot="1">
      <c r="B31">
        <f t="shared" ca="1" si="1"/>
        <v>7.2797728305195264E-2</v>
      </c>
      <c r="C31" s="39"/>
      <c r="D31" s="22">
        <v>15</v>
      </c>
      <c r="E31" s="26" t="s">
        <v>720</v>
      </c>
      <c r="F31" s="32" t="s">
        <v>721</v>
      </c>
      <c r="G31" s="32" t="s">
        <v>568</v>
      </c>
      <c r="H31" s="33"/>
      <c r="I31" s="103"/>
    </row>
    <row r="32" spans="2:15" ht="13.8" thickBot="1">
      <c r="C32" s="37">
        <f t="shared" ref="C32" si="13">C33+1000</f>
        <v>1000</v>
      </c>
      <c r="D32" s="23"/>
      <c r="E32" s="25" t="s">
        <v>723</v>
      </c>
      <c r="F32" s="34" t="s">
        <v>726</v>
      </c>
      <c r="G32" s="34"/>
      <c r="H32" s="43" t="s">
        <v>728</v>
      </c>
      <c r="I32" s="103"/>
    </row>
    <row r="33" spans="2:9" ht="18" customHeight="1" thickBot="1">
      <c r="B33">
        <f t="shared" ca="1" si="1"/>
        <v>0.49077925206682183</v>
      </c>
      <c r="C33" s="39"/>
      <c r="D33" s="22">
        <v>16</v>
      </c>
      <c r="E33" s="26" t="s">
        <v>724</v>
      </c>
      <c r="F33" s="32" t="s">
        <v>725</v>
      </c>
      <c r="G33" s="32" t="s">
        <v>721</v>
      </c>
      <c r="H33" s="33" t="s">
        <v>727</v>
      </c>
      <c r="I33" s="103"/>
    </row>
    <row r="34" spans="2:9" ht="13.8" thickBot="1">
      <c r="C34" s="37">
        <f t="shared" ref="C34" si="14">C35+1000</f>
        <v>1000</v>
      </c>
      <c r="D34" s="23"/>
      <c r="E34" s="25" t="s">
        <v>729</v>
      </c>
      <c r="F34" s="34"/>
      <c r="G34" s="34" t="s">
        <v>730</v>
      </c>
      <c r="H34" s="43"/>
      <c r="I34" s="103"/>
    </row>
    <row r="35" spans="2:9" ht="18" customHeight="1" thickBot="1">
      <c r="B35">
        <f t="shared" ca="1" si="1"/>
        <v>9.8532585170626907E-2</v>
      </c>
      <c r="C35" s="39"/>
      <c r="D35" s="22">
        <v>17</v>
      </c>
      <c r="E35" s="26" t="s">
        <v>326</v>
      </c>
      <c r="F35" s="32" t="s">
        <v>436</v>
      </c>
      <c r="G35" s="32" t="s">
        <v>454</v>
      </c>
      <c r="H35" s="33"/>
      <c r="I35" s="103"/>
    </row>
    <row r="36" spans="2:9" ht="13.8" thickBot="1">
      <c r="C36" s="37">
        <f t="shared" ref="C36" si="15">C37+1000</f>
        <v>1000</v>
      </c>
      <c r="D36" s="23"/>
      <c r="E36" s="25" t="s">
        <v>731</v>
      </c>
      <c r="F36" s="34" t="s">
        <v>734</v>
      </c>
      <c r="G36" s="34"/>
      <c r="H36" s="43"/>
      <c r="I36" s="103"/>
    </row>
    <row r="37" spans="2:9" ht="18" customHeight="1" thickBot="1">
      <c r="B37">
        <f t="shared" ca="1" si="1"/>
        <v>0.72072673750362737</v>
      </c>
      <c r="C37" s="39"/>
      <c r="D37" s="17">
        <v>18</v>
      </c>
      <c r="E37" s="63" t="s">
        <v>732</v>
      </c>
      <c r="F37" s="64" t="s">
        <v>733</v>
      </c>
      <c r="G37" s="64" t="s">
        <v>735</v>
      </c>
      <c r="H37" s="65" t="s">
        <v>736</v>
      </c>
      <c r="I37" s="103"/>
    </row>
    <row r="38" spans="2:9" ht="13.8" thickBot="1">
      <c r="C38" s="68">
        <f t="shared" ref="C38" si="16">C39+1000</f>
        <v>1000</v>
      </c>
      <c r="D38" s="16"/>
      <c r="E38" s="24" t="s">
        <v>737</v>
      </c>
      <c r="F38" s="30"/>
      <c r="G38" s="30" t="s">
        <v>739</v>
      </c>
      <c r="H38" s="31"/>
      <c r="I38" s="105" t="s">
        <v>853</v>
      </c>
    </row>
    <row r="39" spans="2:9" ht="18" customHeight="1" thickBot="1">
      <c r="B39">
        <f t="shared" ca="1" si="1"/>
        <v>0.19337775217206388</v>
      </c>
      <c r="C39" s="69"/>
      <c r="D39" s="22">
        <v>19</v>
      </c>
      <c r="E39" s="26" t="s">
        <v>619</v>
      </c>
      <c r="F39" s="32" t="s">
        <v>721</v>
      </c>
      <c r="G39" s="32" t="s">
        <v>738</v>
      </c>
      <c r="H39" s="33"/>
      <c r="I39" s="106"/>
    </row>
    <row r="40" spans="2:9" ht="13.8" thickBot="1">
      <c r="C40" s="68">
        <f t="shared" ref="C40" si="17">C41+1000</f>
        <v>1000</v>
      </c>
      <c r="D40" s="23"/>
      <c r="E40" s="25" t="s">
        <v>741</v>
      </c>
      <c r="F40" s="34" t="s">
        <v>744</v>
      </c>
      <c r="G40" s="34"/>
      <c r="H40" s="43"/>
      <c r="I40" s="106"/>
    </row>
    <row r="41" spans="2:9" ht="18" customHeight="1" thickBot="1">
      <c r="B41">
        <f t="shared" ca="1" si="1"/>
        <v>0.32989375691910316</v>
      </c>
      <c r="C41" s="69"/>
      <c r="D41" s="22">
        <v>20</v>
      </c>
      <c r="E41" s="26" t="s">
        <v>738</v>
      </c>
      <c r="F41" s="32" t="s">
        <v>745</v>
      </c>
      <c r="G41" s="32" t="s">
        <v>310</v>
      </c>
      <c r="H41" s="33" t="s">
        <v>746</v>
      </c>
      <c r="I41" s="106"/>
    </row>
    <row r="42" spans="2:9" ht="13.8" thickBot="1">
      <c r="C42" s="68">
        <f t="shared" ref="C42" si="18">C43+1000</f>
        <v>1000</v>
      </c>
      <c r="D42" s="23"/>
      <c r="E42" s="25" t="s">
        <v>742</v>
      </c>
      <c r="F42" s="34"/>
      <c r="G42" s="34"/>
      <c r="H42" s="43"/>
      <c r="I42" s="106"/>
    </row>
    <row r="43" spans="2:9" ht="18" customHeight="1" thickBot="1">
      <c r="B43">
        <f t="shared" ca="1" si="1"/>
        <v>5.8507696149359134E-2</v>
      </c>
      <c r="C43" s="69"/>
      <c r="D43" s="22">
        <v>21</v>
      </c>
      <c r="E43" s="26" t="s">
        <v>743</v>
      </c>
      <c r="F43" s="32" t="s">
        <v>854</v>
      </c>
      <c r="G43" s="32" t="s">
        <v>747</v>
      </c>
      <c r="H43" s="33"/>
      <c r="I43" s="106"/>
    </row>
    <row r="44" spans="2:9" ht="13.8" thickBot="1">
      <c r="C44" s="68">
        <f t="shared" ref="C44" si="19">C45+1000</f>
        <v>1000</v>
      </c>
      <c r="D44" s="23"/>
      <c r="E44" s="25" t="s">
        <v>748</v>
      </c>
      <c r="F44" s="34"/>
      <c r="G44" s="34" t="s">
        <v>751</v>
      </c>
      <c r="H44" s="43"/>
      <c r="I44" s="106"/>
    </row>
    <row r="45" spans="2:9" ht="18" customHeight="1" thickBot="1">
      <c r="B45">
        <f t="shared" ca="1" si="1"/>
        <v>0.25262831913334394</v>
      </c>
      <c r="C45" s="69"/>
      <c r="D45" s="22">
        <v>22</v>
      </c>
      <c r="E45" s="26" t="s">
        <v>749</v>
      </c>
      <c r="F45" s="32" t="s">
        <v>750</v>
      </c>
      <c r="G45" s="32" t="s">
        <v>738</v>
      </c>
      <c r="H45" s="33"/>
      <c r="I45" s="106"/>
    </row>
    <row r="46" spans="2:9" ht="13.8" thickBot="1">
      <c r="C46" s="68">
        <f t="shared" ref="C46" si="20">C47+1000</f>
        <v>1000</v>
      </c>
      <c r="D46" s="23"/>
      <c r="E46" s="25" t="s">
        <v>485</v>
      </c>
      <c r="F46" s="34"/>
      <c r="G46" s="34" t="s">
        <v>645</v>
      </c>
      <c r="H46" s="43" t="s">
        <v>753</v>
      </c>
      <c r="I46" s="106"/>
    </row>
    <row r="47" spans="2:9" ht="18" customHeight="1" thickBot="1">
      <c r="B47">
        <f ca="1">RAND()</f>
        <v>0.35370178716972178</v>
      </c>
      <c r="C47" s="69"/>
      <c r="D47" s="22">
        <v>23</v>
      </c>
      <c r="E47" s="26" t="s">
        <v>486</v>
      </c>
      <c r="F47" s="32" t="s">
        <v>299</v>
      </c>
      <c r="G47" s="32" t="s">
        <v>752</v>
      </c>
      <c r="H47" s="33" t="s">
        <v>754</v>
      </c>
      <c r="I47" s="106"/>
    </row>
    <row r="48" spans="2:9" ht="13.8" thickBot="1">
      <c r="C48" s="68">
        <f t="shared" ref="C48" si="21">C49+1000</f>
        <v>1000</v>
      </c>
      <c r="D48" s="23"/>
      <c r="E48" s="25" t="s">
        <v>361</v>
      </c>
      <c r="F48" s="34"/>
      <c r="G48" s="34" t="s">
        <v>756</v>
      </c>
      <c r="H48" s="43"/>
      <c r="I48" s="106"/>
    </row>
    <row r="49" spans="2:9" ht="18" customHeight="1" thickBot="1">
      <c r="B49">
        <f t="shared" ref="B49:B111" ca="1" si="22">RAND()</f>
        <v>0.54034765231429793</v>
      </c>
      <c r="C49" s="69"/>
      <c r="D49" s="22">
        <v>24</v>
      </c>
      <c r="E49" s="26" t="s">
        <v>755</v>
      </c>
      <c r="F49" s="32" t="s">
        <v>438</v>
      </c>
      <c r="G49" s="32" t="s">
        <v>528</v>
      </c>
      <c r="H49" s="33"/>
      <c r="I49" s="106"/>
    </row>
    <row r="50" spans="2:9" ht="13.8" thickBot="1">
      <c r="C50" s="68">
        <f t="shared" ref="C50" si="23">C51+1000</f>
        <v>1000</v>
      </c>
      <c r="D50" s="23"/>
      <c r="E50" s="25" t="s">
        <v>757</v>
      </c>
      <c r="F50" s="34"/>
      <c r="G50" s="34" t="s">
        <v>760</v>
      </c>
      <c r="H50" s="43"/>
      <c r="I50" s="106"/>
    </row>
    <row r="51" spans="2:9" ht="18" customHeight="1" thickBot="1">
      <c r="B51">
        <f t="shared" ca="1" si="22"/>
        <v>0.70590406957364926</v>
      </c>
      <c r="C51" s="69"/>
      <c r="D51" s="22">
        <v>25</v>
      </c>
      <c r="E51" s="26" t="s">
        <v>503</v>
      </c>
      <c r="F51" s="32" t="s">
        <v>758</v>
      </c>
      <c r="G51" s="32" t="s">
        <v>759</v>
      </c>
      <c r="H51" s="33" t="s">
        <v>761</v>
      </c>
      <c r="I51" s="106"/>
    </row>
    <row r="52" spans="2:9" ht="13.8" thickBot="1">
      <c r="C52" s="68">
        <f t="shared" ref="C52" si="24">C53+1000</f>
        <v>1000</v>
      </c>
      <c r="D52" s="23"/>
      <c r="E52" s="25" t="s">
        <v>762</v>
      </c>
      <c r="F52" s="34"/>
      <c r="G52" s="34" t="s">
        <v>766</v>
      </c>
      <c r="H52" s="43"/>
      <c r="I52" s="106"/>
    </row>
    <row r="53" spans="2:9" ht="18" customHeight="1" thickBot="1">
      <c r="B53">
        <f t="shared" ca="1" si="22"/>
        <v>0.245223681134912</v>
      </c>
      <c r="C53" s="69"/>
      <c r="D53" s="22">
        <v>26</v>
      </c>
      <c r="E53" s="26" t="s">
        <v>763</v>
      </c>
      <c r="F53" s="32" t="s">
        <v>764</v>
      </c>
      <c r="G53" s="32" t="s">
        <v>765</v>
      </c>
      <c r="H53" s="33"/>
      <c r="I53" s="106"/>
    </row>
    <row r="54" spans="2:9" ht="13.8" thickBot="1">
      <c r="C54" s="68">
        <f t="shared" ref="C54" si="25">C55+1000</f>
        <v>1000</v>
      </c>
      <c r="D54" s="23"/>
      <c r="E54" s="25" t="s">
        <v>767</v>
      </c>
      <c r="F54" s="34"/>
      <c r="G54" s="34" t="s">
        <v>769</v>
      </c>
      <c r="H54" s="43"/>
      <c r="I54" s="106"/>
    </row>
    <row r="55" spans="2:9" ht="18" customHeight="1" thickBot="1">
      <c r="B55">
        <f t="shared" ca="1" si="22"/>
        <v>0.8212267476249947</v>
      </c>
      <c r="C55" s="69"/>
      <c r="D55" s="22">
        <v>27</v>
      </c>
      <c r="E55" s="26" t="s">
        <v>768</v>
      </c>
      <c r="F55" s="32" t="s">
        <v>721</v>
      </c>
      <c r="G55" s="32" t="s">
        <v>487</v>
      </c>
      <c r="H55" s="33"/>
      <c r="I55" s="106"/>
    </row>
    <row r="56" spans="2:9" ht="13.8" thickBot="1">
      <c r="C56" s="68">
        <f t="shared" ref="C56" si="26">C57+1000</f>
        <v>1000</v>
      </c>
      <c r="D56" s="23"/>
      <c r="E56" s="25" t="s">
        <v>770</v>
      </c>
      <c r="F56" s="34"/>
      <c r="G56" s="34"/>
      <c r="H56" s="43"/>
      <c r="I56" s="106"/>
    </row>
    <row r="57" spans="2:9" ht="18" customHeight="1" thickBot="1">
      <c r="B57">
        <f t="shared" ca="1" si="22"/>
        <v>0.74715692562150171</v>
      </c>
      <c r="C57" s="69"/>
      <c r="D57" s="22">
        <v>28</v>
      </c>
      <c r="E57" s="26" t="s">
        <v>771</v>
      </c>
      <c r="F57" s="32" t="s">
        <v>772</v>
      </c>
      <c r="G57" s="32" t="s">
        <v>327</v>
      </c>
      <c r="H57" s="33" t="s">
        <v>773</v>
      </c>
      <c r="I57" s="106"/>
    </row>
    <row r="58" spans="2:9" ht="13.8" thickBot="1">
      <c r="C58" s="68">
        <f t="shared" ref="C58" si="27">C59+1000</f>
        <v>1000</v>
      </c>
      <c r="D58" s="23"/>
      <c r="E58" s="25" t="s">
        <v>774</v>
      </c>
      <c r="F58" s="34"/>
      <c r="G58" s="34" t="s">
        <v>776</v>
      </c>
      <c r="H58" s="43" t="s">
        <v>777</v>
      </c>
      <c r="I58" s="106"/>
    </row>
    <row r="59" spans="2:9" ht="18" customHeight="1" thickBot="1">
      <c r="B59">
        <f t="shared" ca="1" si="22"/>
        <v>8.1891526359414435E-2</v>
      </c>
      <c r="C59" s="69"/>
      <c r="D59" s="22">
        <v>29</v>
      </c>
      <c r="E59" s="26" t="s">
        <v>508</v>
      </c>
      <c r="F59" s="32" t="s">
        <v>721</v>
      </c>
      <c r="G59" s="32" t="s">
        <v>775</v>
      </c>
      <c r="H59" s="33" t="s">
        <v>513</v>
      </c>
      <c r="I59" s="106"/>
    </row>
    <row r="60" spans="2:9" ht="13.8" thickBot="1">
      <c r="C60" s="68">
        <f t="shared" ref="C60" si="28">C61+1000</f>
        <v>1000</v>
      </c>
      <c r="D60" s="23"/>
      <c r="E60" s="25" t="s">
        <v>714</v>
      </c>
      <c r="F60" s="34" t="s">
        <v>779</v>
      </c>
      <c r="G60" s="34" t="s">
        <v>740</v>
      </c>
      <c r="H60" s="43"/>
      <c r="I60" s="106"/>
    </row>
    <row r="61" spans="2:9" ht="18" customHeight="1" thickBot="1">
      <c r="B61">
        <f t="shared" ca="1" si="22"/>
        <v>0.80843818396105993</v>
      </c>
      <c r="C61" s="69"/>
      <c r="D61" s="22">
        <v>30</v>
      </c>
      <c r="E61" s="26" t="s">
        <v>387</v>
      </c>
      <c r="F61" s="32" t="s">
        <v>778</v>
      </c>
      <c r="G61" s="32" t="s">
        <v>780</v>
      </c>
      <c r="H61" s="33"/>
      <c r="I61" s="106"/>
    </row>
    <row r="62" spans="2:9" ht="13.8" thickBot="1">
      <c r="C62" s="68">
        <f t="shared" ref="C62" si="29">C63+1000</f>
        <v>1000</v>
      </c>
      <c r="D62" s="23"/>
      <c r="E62" s="25"/>
      <c r="F62" s="34" t="s">
        <v>786</v>
      </c>
      <c r="G62" s="34" t="s">
        <v>787</v>
      </c>
      <c r="H62" s="43"/>
      <c r="I62" s="106"/>
    </row>
    <row r="63" spans="2:9" ht="18" customHeight="1" thickBot="1">
      <c r="B63">
        <f t="shared" ca="1" si="22"/>
        <v>0.55955797323466105</v>
      </c>
      <c r="C63" s="69"/>
      <c r="D63" s="22">
        <v>31</v>
      </c>
      <c r="E63" s="26" t="s">
        <v>784</v>
      </c>
      <c r="F63" s="32" t="s">
        <v>785</v>
      </c>
      <c r="G63" s="32" t="s">
        <v>783</v>
      </c>
      <c r="H63" s="33"/>
      <c r="I63" s="106"/>
    </row>
    <row r="64" spans="2:9" ht="13.8" thickBot="1">
      <c r="C64" s="68">
        <f t="shared" ref="C64" si="30">C65+1000</f>
        <v>1000</v>
      </c>
      <c r="D64" s="23"/>
      <c r="E64" s="25" t="s">
        <v>788</v>
      </c>
      <c r="F64" s="34"/>
      <c r="G64" s="34" t="s">
        <v>792</v>
      </c>
      <c r="H64" s="43"/>
      <c r="I64" s="106"/>
    </row>
    <row r="65" spans="2:9" ht="18" customHeight="1" thickBot="1">
      <c r="B65">
        <f t="shared" ca="1" si="22"/>
        <v>0.26079730907786824</v>
      </c>
      <c r="C65" s="69"/>
      <c r="D65" s="22">
        <v>32</v>
      </c>
      <c r="E65" s="26" t="s">
        <v>789</v>
      </c>
      <c r="F65" s="32" t="s">
        <v>790</v>
      </c>
      <c r="G65" s="32" t="s">
        <v>791</v>
      </c>
      <c r="H65" s="33" t="s">
        <v>793</v>
      </c>
      <c r="I65" s="106"/>
    </row>
    <row r="66" spans="2:9" ht="13.8" thickBot="1">
      <c r="C66" s="68">
        <f t="shared" ref="C66" si="31">C67+1000</f>
        <v>1000</v>
      </c>
      <c r="D66" s="23"/>
      <c r="E66" s="25" t="s">
        <v>800</v>
      </c>
      <c r="F66" s="34" t="s">
        <v>802</v>
      </c>
      <c r="G66" s="34"/>
      <c r="H66" s="43" t="s">
        <v>803</v>
      </c>
      <c r="I66" s="106"/>
    </row>
    <row r="67" spans="2:9" ht="18" customHeight="1" thickBot="1">
      <c r="B67">
        <f t="shared" ca="1" si="22"/>
        <v>0.89211922280058709</v>
      </c>
      <c r="C67" s="69"/>
      <c r="D67" s="22">
        <v>33</v>
      </c>
      <c r="E67" s="26" t="s">
        <v>794</v>
      </c>
      <c r="F67" s="32" t="s">
        <v>801</v>
      </c>
      <c r="G67" s="32" t="s">
        <v>704</v>
      </c>
      <c r="H67" s="33" t="s">
        <v>689</v>
      </c>
      <c r="I67" s="106"/>
    </row>
    <row r="68" spans="2:9" ht="13.8" thickBot="1">
      <c r="C68" s="68">
        <f t="shared" ref="C68" si="32">C69+1000</f>
        <v>1000</v>
      </c>
      <c r="D68" s="23"/>
      <c r="E68" s="25" t="s">
        <v>796</v>
      </c>
      <c r="F68" s="34"/>
      <c r="G68" s="34" t="s">
        <v>798</v>
      </c>
      <c r="H68" s="43"/>
      <c r="I68" s="106"/>
    </row>
    <row r="69" spans="2:9" ht="18" customHeight="1" thickBot="1">
      <c r="B69">
        <f t="shared" ca="1" si="22"/>
        <v>3.5324776256698831E-3</v>
      </c>
      <c r="C69" s="69"/>
      <c r="D69" s="22">
        <v>34</v>
      </c>
      <c r="E69" s="26" t="s">
        <v>749</v>
      </c>
      <c r="F69" s="32" t="s">
        <v>758</v>
      </c>
      <c r="G69" s="32" t="s">
        <v>797</v>
      </c>
      <c r="H69" s="33" t="s">
        <v>799</v>
      </c>
      <c r="I69" s="106"/>
    </row>
    <row r="70" spans="2:9" ht="13.8" thickBot="1">
      <c r="C70" s="68">
        <f t="shared" ref="C70" si="33">C71+1000</f>
        <v>1000</v>
      </c>
      <c r="D70" s="23"/>
      <c r="E70" s="25" t="s">
        <v>714</v>
      </c>
      <c r="F70" s="34" t="s">
        <v>786</v>
      </c>
      <c r="G70" s="34"/>
      <c r="H70" s="43" t="s">
        <v>739</v>
      </c>
      <c r="I70" s="106"/>
    </row>
    <row r="71" spans="2:9" ht="18" customHeight="1" thickBot="1">
      <c r="B71">
        <f t="shared" ca="1" si="22"/>
        <v>0.56453148310160239</v>
      </c>
      <c r="C71" s="69"/>
      <c r="D71" s="22">
        <v>35</v>
      </c>
      <c r="E71" s="26" t="s">
        <v>387</v>
      </c>
      <c r="F71" s="32" t="s">
        <v>400</v>
      </c>
      <c r="G71" s="32" t="s">
        <v>704</v>
      </c>
      <c r="H71" s="33" t="s">
        <v>738</v>
      </c>
      <c r="I71" s="106"/>
    </row>
    <row r="72" spans="2:9" ht="13.8" thickBot="1">
      <c r="C72" s="68">
        <f t="shared" ref="C72" si="34">C73+1000</f>
        <v>1000</v>
      </c>
      <c r="D72" s="23"/>
      <c r="E72" s="25" t="s">
        <v>805</v>
      </c>
      <c r="F72" s="34"/>
      <c r="G72" s="34" t="s">
        <v>806</v>
      </c>
      <c r="H72" s="43"/>
      <c r="I72" s="106"/>
    </row>
    <row r="73" spans="2:9" ht="18" customHeight="1" thickBot="1">
      <c r="B73">
        <f t="shared" ca="1" si="22"/>
        <v>0.70366352929316689</v>
      </c>
      <c r="C73" s="69"/>
      <c r="D73" s="22">
        <v>36</v>
      </c>
      <c r="E73" s="26" t="s">
        <v>666</v>
      </c>
      <c r="F73" s="32" t="s">
        <v>790</v>
      </c>
      <c r="G73" s="32" t="s">
        <v>317</v>
      </c>
      <c r="H73" s="33"/>
      <c r="I73" s="106"/>
    </row>
    <row r="74" spans="2:9" ht="13.8" thickBot="1">
      <c r="C74" s="68">
        <f t="shared" ref="C74" si="35">C75+1000</f>
        <v>1000</v>
      </c>
      <c r="D74" s="23"/>
      <c r="E74" s="25" t="s">
        <v>766</v>
      </c>
      <c r="F74" s="34" t="s">
        <v>807</v>
      </c>
      <c r="G74" s="34"/>
      <c r="H74" s="43"/>
      <c r="I74" s="106"/>
    </row>
    <row r="75" spans="2:9" ht="18" customHeight="1" thickBot="1">
      <c r="B75">
        <f t="shared" ca="1" si="22"/>
        <v>0.82985571511537315</v>
      </c>
      <c r="C75" s="69"/>
      <c r="D75" s="22">
        <v>37</v>
      </c>
      <c r="E75" s="26" t="s">
        <v>765</v>
      </c>
      <c r="F75" s="32" t="s">
        <v>365</v>
      </c>
      <c r="G75" s="32" t="s">
        <v>735</v>
      </c>
      <c r="H75" s="33" t="s">
        <v>808</v>
      </c>
      <c r="I75" s="106"/>
    </row>
    <row r="76" spans="2:9" ht="13.8" thickBot="1">
      <c r="C76" s="68">
        <f t="shared" ref="C76" si="36">C77+1000</f>
        <v>1000</v>
      </c>
      <c r="D76" s="23"/>
      <c r="E76" s="25" t="s">
        <v>809</v>
      </c>
      <c r="F76" s="34" t="s">
        <v>810</v>
      </c>
      <c r="G76" s="34"/>
      <c r="H76" s="43"/>
      <c r="I76" s="106"/>
    </row>
    <row r="77" spans="2:9" ht="18" customHeight="1" thickBot="1">
      <c r="B77">
        <f t="shared" ca="1" si="22"/>
        <v>3.8301505398930624E-2</v>
      </c>
      <c r="C77" s="69"/>
      <c r="D77" s="22">
        <v>38</v>
      </c>
      <c r="E77" s="26" t="s">
        <v>692</v>
      </c>
      <c r="F77" s="32" t="s">
        <v>700</v>
      </c>
      <c r="G77" s="32" t="s">
        <v>811</v>
      </c>
      <c r="H77" s="33"/>
      <c r="I77" s="106"/>
    </row>
    <row r="78" spans="2:9" ht="13.8" thickBot="1">
      <c r="C78" s="68">
        <f t="shared" ref="C78" si="37">C79+1000</f>
        <v>1000</v>
      </c>
      <c r="D78" s="23"/>
      <c r="E78" s="25" t="s">
        <v>812</v>
      </c>
      <c r="F78" s="34"/>
      <c r="G78" s="34" t="s">
        <v>815</v>
      </c>
      <c r="H78" s="43" t="s">
        <v>816</v>
      </c>
      <c r="I78" s="106"/>
    </row>
    <row r="79" spans="2:9" ht="18" customHeight="1" thickBot="1">
      <c r="B79">
        <f t="shared" ca="1" si="22"/>
        <v>0.31193169521549358</v>
      </c>
      <c r="C79" s="69"/>
      <c r="D79" s="22">
        <v>39</v>
      </c>
      <c r="E79" s="26" t="s">
        <v>813</v>
      </c>
      <c r="F79" s="32" t="s">
        <v>814</v>
      </c>
      <c r="G79" s="32" t="s">
        <v>364</v>
      </c>
      <c r="H79" s="33" t="s">
        <v>817</v>
      </c>
      <c r="I79" s="106"/>
    </row>
    <row r="80" spans="2:9" ht="13.8" thickBot="1">
      <c r="C80" s="68">
        <f t="shared" ref="C80" si="38">C81+1000</f>
        <v>1000</v>
      </c>
      <c r="D80" s="23"/>
      <c r="E80" s="25"/>
      <c r="F80" s="34"/>
      <c r="G80" s="34" t="s">
        <v>819</v>
      </c>
      <c r="H80" s="43" t="s">
        <v>726</v>
      </c>
      <c r="I80" s="106"/>
    </row>
    <row r="81" spans="2:10" ht="18" customHeight="1" thickBot="1">
      <c r="B81">
        <f t="shared" ca="1" si="22"/>
        <v>0.6889795427087243</v>
      </c>
      <c r="C81" s="69"/>
      <c r="D81" s="22">
        <v>40</v>
      </c>
      <c r="E81" s="26" t="s">
        <v>818</v>
      </c>
      <c r="F81" s="32" t="s">
        <v>704</v>
      </c>
      <c r="G81" s="32" t="s">
        <v>732</v>
      </c>
      <c r="H81" s="33" t="s">
        <v>725</v>
      </c>
      <c r="I81" s="106"/>
    </row>
    <row r="82" spans="2:10" ht="13.8" thickBot="1">
      <c r="C82" s="68">
        <f t="shared" ref="C82" si="39">C83+1000</f>
        <v>1000</v>
      </c>
      <c r="D82" s="23"/>
      <c r="E82" s="25" t="s">
        <v>820</v>
      </c>
      <c r="F82" s="34"/>
      <c r="G82" s="34" t="s">
        <v>821</v>
      </c>
      <c r="H82" s="43"/>
      <c r="I82" s="106"/>
    </row>
    <row r="83" spans="2:10" ht="18" customHeight="1" thickBot="1">
      <c r="B83">
        <f t="shared" ca="1" si="22"/>
        <v>0.24724235073523604</v>
      </c>
      <c r="C83" s="69"/>
      <c r="D83" s="22">
        <v>41</v>
      </c>
      <c r="E83" s="26" t="s">
        <v>303</v>
      </c>
      <c r="F83" s="32" t="s">
        <v>704</v>
      </c>
      <c r="G83" s="32" t="s">
        <v>720</v>
      </c>
      <c r="H83" s="33" t="s">
        <v>782</v>
      </c>
      <c r="I83" s="106"/>
    </row>
    <row r="84" spans="2:10" ht="13.8" thickBot="1">
      <c r="C84" s="68">
        <f t="shared" ref="C84" si="40">C85+1000</f>
        <v>1000</v>
      </c>
      <c r="D84" s="23"/>
      <c r="E84" s="25" t="s">
        <v>418</v>
      </c>
      <c r="F84" s="34" t="s">
        <v>824</v>
      </c>
      <c r="G84" s="34" t="s">
        <v>786</v>
      </c>
      <c r="H84" s="43"/>
      <c r="I84" s="106"/>
    </row>
    <row r="85" spans="2:10" ht="18" customHeight="1" thickBot="1">
      <c r="B85">
        <f t="shared" ca="1" si="22"/>
        <v>0.69619710860767936</v>
      </c>
      <c r="C85" s="69"/>
      <c r="D85" s="22">
        <v>42</v>
      </c>
      <c r="E85" s="26" t="s">
        <v>822</v>
      </c>
      <c r="F85" s="32" t="s">
        <v>823</v>
      </c>
      <c r="G85" s="32" t="s">
        <v>400</v>
      </c>
      <c r="H85" s="33"/>
      <c r="I85" s="106"/>
    </row>
    <row r="86" spans="2:10" ht="13.8" thickBot="1">
      <c r="C86" s="68">
        <f t="shared" ref="C86" si="41">C87+1000</f>
        <v>1000</v>
      </c>
      <c r="D86" s="23"/>
      <c r="E86" s="25" t="s">
        <v>825</v>
      </c>
      <c r="F86" s="34"/>
      <c r="G86" s="34" t="s">
        <v>828</v>
      </c>
      <c r="H86" s="43"/>
      <c r="I86" s="106"/>
    </row>
    <row r="87" spans="2:10" ht="18" customHeight="1" thickBot="1">
      <c r="B87">
        <f t="shared" ca="1" si="22"/>
        <v>0.22611205589788863</v>
      </c>
      <c r="C87" s="69"/>
      <c r="D87" s="22">
        <v>43</v>
      </c>
      <c r="E87" s="26" t="s">
        <v>826</v>
      </c>
      <c r="F87" s="32" t="s">
        <v>827</v>
      </c>
      <c r="G87" s="32" t="s">
        <v>755</v>
      </c>
      <c r="H87" s="33" t="s">
        <v>721</v>
      </c>
      <c r="I87" s="106"/>
    </row>
    <row r="88" spans="2:10" ht="13.8" thickBot="1">
      <c r="C88" s="68">
        <f t="shared" ref="C88" si="42">C89+1000</f>
        <v>1000</v>
      </c>
      <c r="D88" s="23"/>
      <c r="E88" s="25" t="s">
        <v>829</v>
      </c>
      <c r="F88" s="34" t="s">
        <v>795</v>
      </c>
      <c r="G88" s="34"/>
      <c r="H88" s="43"/>
      <c r="I88" s="106"/>
    </row>
    <row r="89" spans="2:10" ht="18" customHeight="1" thickBot="1">
      <c r="B89">
        <f t="shared" ca="1" si="22"/>
        <v>0.74931542135904028</v>
      </c>
      <c r="C89" s="69"/>
      <c r="D89" s="66">
        <v>44</v>
      </c>
      <c r="E89" s="27" t="s">
        <v>781</v>
      </c>
      <c r="F89" s="35" t="s">
        <v>830</v>
      </c>
      <c r="G89" s="35" t="s">
        <v>831</v>
      </c>
      <c r="H89" s="36" t="s">
        <v>832</v>
      </c>
      <c r="I89" s="107"/>
    </row>
    <row r="90" spans="2:10" ht="13.8" hidden="1" thickBot="1">
      <c r="C90" s="68">
        <f t="shared" ref="C90" si="43">C91+1000</f>
        <v>1000</v>
      </c>
      <c r="D90" s="17"/>
      <c r="E90" s="44"/>
      <c r="F90" s="45"/>
      <c r="G90" s="45"/>
      <c r="H90" s="43"/>
      <c r="I90" s="61"/>
      <c r="J90" s="29"/>
    </row>
    <row r="91" spans="2:10" ht="18" hidden="1" customHeight="1" thickBot="1">
      <c r="B91">
        <f t="shared" ca="1" si="22"/>
        <v>0.55517449650051998</v>
      </c>
      <c r="C91" s="69"/>
      <c r="D91" s="22">
        <v>45</v>
      </c>
      <c r="E91" s="26"/>
      <c r="F91" s="32"/>
      <c r="G91" s="32"/>
      <c r="H91" s="33"/>
      <c r="I91" s="61"/>
      <c r="J91" s="28"/>
    </row>
    <row r="92" spans="2:10" ht="13.8" hidden="1" thickBot="1">
      <c r="C92" s="68">
        <f t="shared" ref="C92" si="44">C93+1000</f>
        <v>1000</v>
      </c>
      <c r="D92" s="23"/>
      <c r="E92" s="25"/>
      <c r="F92" s="34"/>
      <c r="G92" s="34"/>
      <c r="H92" s="43"/>
      <c r="I92" s="61"/>
    </row>
    <row r="93" spans="2:10" ht="18" hidden="1" customHeight="1" thickBot="1">
      <c r="B93">
        <f t="shared" ca="1" si="22"/>
        <v>0.92148523654244752</v>
      </c>
      <c r="C93" s="69"/>
      <c r="D93" s="22">
        <v>46</v>
      </c>
      <c r="E93" s="26"/>
      <c r="F93" s="32"/>
      <c r="G93" s="32"/>
      <c r="H93" s="33"/>
      <c r="I93" s="61"/>
    </row>
    <row r="94" spans="2:10" ht="13.8" hidden="1" thickBot="1">
      <c r="C94" s="68">
        <f t="shared" ref="C94" si="45">C95+1000</f>
        <v>1000</v>
      </c>
      <c r="D94" s="23"/>
      <c r="E94" s="25"/>
      <c r="F94" s="34"/>
      <c r="G94" s="34"/>
      <c r="H94" s="43"/>
      <c r="I94" s="61"/>
    </row>
    <row r="95" spans="2:10" ht="18" hidden="1" customHeight="1" thickBot="1">
      <c r="B95">
        <f t="shared" ca="1" si="22"/>
        <v>0.61384928438657749</v>
      </c>
      <c r="C95" s="69"/>
      <c r="D95" s="22">
        <v>47</v>
      </c>
      <c r="E95" s="26"/>
      <c r="F95" s="32"/>
      <c r="G95" s="32"/>
      <c r="H95" s="33"/>
      <c r="I95" s="61"/>
    </row>
    <row r="96" spans="2:10" ht="13.8" hidden="1" thickBot="1">
      <c r="C96" s="68">
        <f t="shared" ref="C96" si="46">C97+1000</f>
        <v>1000</v>
      </c>
      <c r="D96" s="23"/>
      <c r="E96" s="25"/>
      <c r="F96" s="34"/>
      <c r="G96" s="34"/>
      <c r="H96" s="43"/>
      <c r="I96" s="61"/>
    </row>
    <row r="97" spans="2:14" ht="18" hidden="1" customHeight="1" thickBot="1">
      <c r="B97">
        <f t="shared" ca="1" si="22"/>
        <v>0.65022875168281746</v>
      </c>
      <c r="C97" s="69"/>
      <c r="D97" s="22">
        <v>48</v>
      </c>
      <c r="E97" s="26"/>
      <c r="F97" s="32"/>
      <c r="G97" s="32"/>
      <c r="H97" s="33"/>
      <c r="I97" s="61"/>
    </row>
    <row r="98" spans="2:14" ht="13.8" hidden="1" thickBot="1">
      <c r="C98" s="68">
        <f t="shared" ref="C98" si="47">C99+1000</f>
        <v>1000</v>
      </c>
      <c r="D98" s="23"/>
      <c r="E98" s="25"/>
      <c r="F98" s="34"/>
      <c r="G98" s="34"/>
      <c r="H98" s="43"/>
      <c r="I98" s="61"/>
    </row>
    <row r="99" spans="2:14" ht="18" hidden="1" customHeight="1" thickBot="1">
      <c r="B99">
        <f t="shared" ca="1" si="22"/>
        <v>0.19378163728624398</v>
      </c>
      <c r="C99" s="69"/>
      <c r="D99" s="22">
        <v>49</v>
      </c>
      <c r="E99" s="26"/>
      <c r="F99" s="32"/>
      <c r="G99" s="32"/>
      <c r="H99" s="33"/>
      <c r="I99" s="61"/>
    </row>
    <row r="100" spans="2:14" ht="13.8" hidden="1" thickBot="1">
      <c r="C100" s="68">
        <f t="shared" ref="C100" si="48">C101+1000</f>
        <v>1000</v>
      </c>
      <c r="D100" s="23"/>
      <c r="E100" s="25"/>
      <c r="F100" s="34"/>
      <c r="G100" s="34"/>
      <c r="H100" s="43"/>
      <c r="I100" s="61"/>
    </row>
    <row r="101" spans="2:14" ht="18" hidden="1" customHeight="1" thickBot="1">
      <c r="B101">
        <f t="shared" ca="1" si="22"/>
        <v>0.79461433377170776</v>
      </c>
      <c r="C101" s="69"/>
      <c r="D101" s="22">
        <v>50</v>
      </c>
      <c r="E101" s="26"/>
      <c r="F101" s="32"/>
      <c r="G101" s="32"/>
      <c r="H101" s="33"/>
      <c r="I101" s="62"/>
    </row>
    <row r="102" spans="2:14" ht="13.8" hidden="1" thickBot="1">
      <c r="C102" s="68">
        <f t="shared" ref="C102" si="49">C103+1000</f>
        <v>1000</v>
      </c>
      <c r="D102" s="23"/>
      <c r="E102" s="25"/>
      <c r="F102" s="34"/>
      <c r="G102" s="34"/>
      <c r="H102" s="43"/>
      <c r="I102" s="59"/>
    </row>
    <row r="103" spans="2:14" ht="18" hidden="1" customHeight="1" thickBot="1">
      <c r="B103">
        <f t="shared" ca="1" si="22"/>
        <v>0.98153660436658918</v>
      </c>
      <c r="C103" s="69"/>
      <c r="D103" s="22">
        <v>51</v>
      </c>
      <c r="E103" s="26"/>
      <c r="F103" s="32"/>
      <c r="G103" s="32"/>
      <c r="H103" s="33"/>
      <c r="I103" s="60"/>
    </row>
    <row r="104" spans="2:14" ht="13.8" hidden="1" thickBot="1">
      <c r="C104" s="68">
        <f t="shared" ref="C104" si="50">C105+1000</f>
        <v>1000</v>
      </c>
      <c r="D104" s="23"/>
      <c r="E104" s="25"/>
      <c r="F104" s="34"/>
      <c r="G104" s="34"/>
      <c r="H104" s="43"/>
      <c r="I104" s="60"/>
    </row>
    <row r="105" spans="2:14" ht="18" hidden="1" customHeight="1" thickBot="1">
      <c r="B105">
        <f t="shared" ca="1" si="22"/>
        <v>0.17158008515257606</v>
      </c>
      <c r="C105" s="69"/>
      <c r="D105" s="22">
        <v>52</v>
      </c>
      <c r="E105" s="26"/>
      <c r="F105" s="32"/>
      <c r="G105" s="32"/>
      <c r="H105" s="33"/>
      <c r="I105" s="60"/>
    </row>
    <row r="106" spans="2:14" ht="13.8" hidden="1" thickBot="1">
      <c r="C106" s="68">
        <f t="shared" ref="C106" si="51">C107+1000</f>
        <v>1000</v>
      </c>
      <c r="D106" s="23"/>
      <c r="E106" s="25"/>
      <c r="F106" s="34"/>
      <c r="G106" s="34"/>
      <c r="H106" s="43"/>
      <c r="I106" s="60"/>
    </row>
    <row r="107" spans="2:14" ht="18" hidden="1" customHeight="1" thickBot="1">
      <c r="B107">
        <f t="shared" ca="1" si="22"/>
        <v>0.21638928150782522</v>
      </c>
      <c r="C107" s="69"/>
      <c r="D107" s="22">
        <v>53</v>
      </c>
      <c r="E107" s="26"/>
      <c r="F107" s="32"/>
      <c r="G107" s="32"/>
      <c r="H107" s="33"/>
      <c r="I107" s="60"/>
    </row>
    <row r="108" spans="2:14" ht="13.8" hidden="1" thickBot="1">
      <c r="C108" s="68">
        <f t="shared" ref="C108:C146" si="52">C109+1000</f>
        <v>1000</v>
      </c>
      <c r="D108" s="23"/>
      <c r="E108" s="25"/>
      <c r="F108" s="34"/>
      <c r="G108" s="34"/>
      <c r="H108" s="43"/>
      <c r="I108" s="60"/>
      <c r="K108" s="13"/>
      <c r="L108" s="13"/>
      <c r="M108" s="13"/>
      <c r="N108" s="13"/>
    </row>
    <row r="109" spans="2:14" ht="18" hidden="1" customHeight="1" thickBot="1">
      <c r="B109">
        <f t="shared" ca="1" si="22"/>
        <v>2.7555641564194544E-2</v>
      </c>
      <c r="C109" s="69"/>
      <c r="D109" s="22">
        <v>54</v>
      </c>
      <c r="E109" s="26"/>
      <c r="F109" s="32"/>
      <c r="G109" s="32"/>
      <c r="H109" s="33"/>
      <c r="I109" s="60"/>
      <c r="K109" s="14"/>
      <c r="L109" s="15"/>
      <c r="M109" s="15"/>
      <c r="N109" s="15"/>
    </row>
    <row r="110" spans="2:14" ht="16.8" hidden="1" thickBot="1">
      <c r="C110" s="68">
        <f t="shared" si="52"/>
        <v>1000</v>
      </c>
      <c r="D110" s="23"/>
      <c r="E110" s="25"/>
      <c r="F110" s="34"/>
      <c r="G110" s="34"/>
      <c r="H110" s="43"/>
      <c r="I110" s="60"/>
      <c r="K110" s="13"/>
      <c r="L110" s="13"/>
      <c r="M110" s="13"/>
      <c r="N110" s="15"/>
    </row>
    <row r="111" spans="2:14" ht="18" hidden="1" customHeight="1" thickBot="1">
      <c r="B111">
        <f t="shared" ca="1" si="22"/>
        <v>0.22457272025893449</v>
      </c>
      <c r="C111" s="69"/>
      <c r="D111" s="22">
        <v>55</v>
      </c>
      <c r="E111" s="26"/>
      <c r="F111" s="32"/>
      <c r="G111" s="32"/>
      <c r="H111" s="33"/>
      <c r="I111" s="60"/>
      <c r="K111" s="14"/>
      <c r="L111" s="15"/>
      <c r="M111" s="15"/>
      <c r="N111" s="15"/>
    </row>
    <row r="112" spans="2:14" ht="11.4" hidden="1" customHeight="1" thickBot="1">
      <c r="C112" s="68">
        <f t="shared" si="52"/>
        <v>1000</v>
      </c>
      <c r="D112" s="23"/>
      <c r="E112" s="44"/>
      <c r="F112" s="45"/>
      <c r="G112" s="45"/>
      <c r="H112" s="43"/>
      <c r="I112" s="60"/>
    </row>
    <row r="113" spans="2:9" ht="16.8" hidden="1" thickBot="1">
      <c r="B113">
        <f t="shared" ref="B113:B147" ca="1" si="53">RAND()</f>
        <v>0.81688795671482184</v>
      </c>
      <c r="C113" s="69"/>
      <c r="D113" s="22">
        <v>56</v>
      </c>
      <c r="E113" s="26"/>
      <c r="F113" s="32"/>
      <c r="G113" s="32"/>
      <c r="H113" s="33"/>
      <c r="I113" s="60"/>
    </row>
    <row r="114" spans="2:9" ht="13.8" hidden="1" thickBot="1">
      <c r="C114" s="68">
        <f t="shared" si="52"/>
        <v>1000</v>
      </c>
      <c r="D114" s="23"/>
      <c r="E114" s="44"/>
      <c r="F114" s="45"/>
      <c r="G114" s="45"/>
      <c r="H114" s="43"/>
      <c r="I114" s="60"/>
    </row>
    <row r="115" spans="2:9" ht="16.8" hidden="1" thickBot="1">
      <c r="B115">
        <f t="shared" ca="1" si="53"/>
        <v>0.16910668970794673</v>
      </c>
      <c r="C115" s="69"/>
      <c r="D115" s="22">
        <v>57</v>
      </c>
      <c r="E115" s="26"/>
      <c r="F115" s="32"/>
      <c r="G115" s="32"/>
      <c r="H115" s="33"/>
      <c r="I115" s="60"/>
    </row>
    <row r="116" spans="2:9" ht="13.8" hidden="1" thickBot="1">
      <c r="C116" s="68">
        <f t="shared" si="52"/>
        <v>1000</v>
      </c>
      <c r="D116" s="23"/>
      <c r="E116" s="44"/>
      <c r="F116" s="45"/>
      <c r="G116" s="45"/>
      <c r="H116" s="43"/>
      <c r="I116" s="60"/>
    </row>
    <row r="117" spans="2:9" ht="16.8" hidden="1" thickBot="1">
      <c r="B117">
        <f t="shared" ca="1" si="53"/>
        <v>5.7320573339513792E-2</v>
      </c>
      <c r="C117" s="69"/>
      <c r="D117" s="22">
        <v>58</v>
      </c>
      <c r="E117" s="26"/>
      <c r="F117" s="32"/>
      <c r="G117" s="32"/>
      <c r="H117" s="33"/>
      <c r="I117" s="60"/>
    </row>
    <row r="118" spans="2:9" ht="13.8" hidden="1" thickBot="1">
      <c r="C118" s="68">
        <f t="shared" si="52"/>
        <v>1000</v>
      </c>
      <c r="D118" s="23"/>
      <c r="E118" s="44"/>
      <c r="F118" s="45"/>
      <c r="G118" s="45"/>
      <c r="H118" s="43"/>
      <c r="I118" s="60"/>
    </row>
    <row r="119" spans="2:9" ht="16.8" hidden="1" thickBot="1">
      <c r="B119">
        <f t="shared" ca="1" si="53"/>
        <v>0.29495080162684573</v>
      </c>
      <c r="C119" s="69"/>
      <c r="D119" s="22">
        <v>59</v>
      </c>
      <c r="E119" s="26"/>
      <c r="F119" s="32"/>
      <c r="G119" s="32"/>
      <c r="H119" s="33"/>
      <c r="I119" s="60"/>
    </row>
    <row r="120" spans="2:9" ht="13.8" hidden="1" thickBot="1">
      <c r="C120" s="68">
        <f t="shared" si="52"/>
        <v>1000</v>
      </c>
      <c r="D120" s="23"/>
      <c r="E120" s="44"/>
      <c r="F120" s="45"/>
      <c r="G120" s="45"/>
      <c r="H120" s="43"/>
      <c r="I120" s="60"/>
    </row>
    <row r="121" spans="2:9" ht="16.8" hidden="1" thickBot="1">
      <c r="B121">
        <f t="shared" ca="1" si="53"/>
        <v>0.34806371306605211</v>
      </c>
      <c r="C121" s="69"/>
      <c r="D121" s="22">
        <v>60</v>
      </c>
      <c r="E121" s="26"/>
      <c r="F121" s="32"/>
      <c r="G121" s="32"/>
      <c r="H121" s="33"/>
      <c r="I121" s="60"/>
    </row>
    <row r="122" spans="2:9" ht="13.8" hidden="1" thickBot="1">
      <c r="C122" s="68">
        <f t="shared" si="52"/>
        <v>1000</v>
      </c>
      <c r="D122" s="23"/>
      <c r="E122" s="44"/>
      <c r="F122" s="45"/>
      <c r="G122" s="45"/>
      <c r="H122" s="43"/>
      <c r="I122" s="60"/>
    </row>
    <row r="123" spans="2:9" ht="16.8" hidden="1" thickBot="1">
      <c r="B123">
        <f t="shared" ca="1" si="53"/>
        <v>0.1735567236308142</v>
      </c>
      <c r="C123" s="69"/>
      <c r="D123" s="22">
        <v>61</v>
      </c>
      <c r="E123" s="26"/>
      <c r="F123" s="32"/>
      <c r="G123" s="32"/>
      <c r="H123" s="33"/>
      <c r="I123" s="60"/>
    </row>
    <row r="124" spans="2:9" ht="13.8" hidden="1" thickBot="1">
      <c r="C124" s="68">
        <f t="shared" si="52"/>
        <v>1000</v>
      </c>
      <c r="D124" s="23"/>
      <c r="E124" s="44"/>
      <c r="F124" s="45"/>
      <c r="G124" s="45"/>
      <c r="H124" s="43"/>
      <c r="I124" s="60"/>
    </row>
    <row r="125" spans="2:9" ht="16.8" hidden="1" thickBot="1">
      <c r="B125">
        <f t="shared" ca="1" si="53"/>
        <v>0.94093049947192331</v>
      </c>
      <c r="C125" s="69"/>
      <c r="D125" s="22">
        <v>62</v>
      </c>
      <c r="E125" s="26"/>
      <c r="F125" s="32"/>
      <c r="G125" s="32"/>
      <c r="H125" s="33"/>
      <c r="I125" s="60"/>
    </row>
    <row r="126" spans="2:9" ht="13.8" hidden="1" thickBot="1">
      <c r="C126" s="68">
        <f t="shared" si="52"/>
        <v>1000</v>
      </c>
      <c r="D126" s="23"/>
      <c r="E126" s="44"/>
      <c r="F126" s="45"/>
      <c r="G126" s="45"/>
      <c r="H126" s="43"/>
      <c r="I126" s="60"/>
    </row>
    <row r="127" spans="2:9" ht="16.8" hidden="1" thickBot="1">
      <c r="B127">
        <f t="shared" ca="1" si="53"/>
        <v>0.34157314378726222</v>
      </c>
      <c r="C127" s="69"/>
      <c r="D127" s="22">
        <v>63</v>
      </c>
      <c r="E127" s="26"/>
      <c r="F127" s="32"/>
      <c r="G127" s="32"/>
      <c r="H127" s="33"/>
      <c r="I127" s="60"/>
    </row>
    <row r="128" spans="2:9" ht="13.8" hidden="1" thickBot="1">
      <c r="C128" s="68">
        <f t="shared" si="52"/>
        <v>1000</v>
      </c>
      <c r="D128" s="23"/>
      <c r="E128" s="44"/>
      <c r="F128" s="45"/>
      <c r="G128" s="45"/>
      <c r="H128" s="43"/>
      <c r="I128" s="60"/>
    </row>
    <row r="129" spans="2:9" ht="16.8" hidden="1" thickBot="1">
      <c r="B129">
        <f t="shared" ca="1" si="53"/>
        <v>0.2864417822781562</v>
      </c>
      <c r="C129" s="69"/>
      <c r="D129" s="22">
        <v>64</v>
      </c>
      <c r="E129" s="26"/>
      <c r="F129" s="32"/>
      <c r="G129" s="32"/>
      <c r="H129" s="33"/>
      <c r="I129" s="60"/>
    </row>
    <row r="130" spans="2:9" ht="13.8" hidden="1" thickBot="1">
      <c r="C130" s="68">
        <f t="shared" si="52"/>
        <v>1000</v>
      </c>
      <c r="D130" s="23"/>
      <c r="E130" s="44"/>
      <c r="F130" s="45"/>
      <c r="G130" s="45"/>
      <c r="H130" s="43"/>
      <c r="I130" s="60"/>
    </row>
    <row r="131" spans="2:9" ht="16.8" hidden="1" thickBot="1">
      <c r="B131">
        <f t="shared" ca="1" si="53"/>
        <v>0.46166544035425428</v>
      </c>
      <c r="C131" s="69"/>
      <c r="D131" s="22">
        <v>65</v>
      </c>
      <c r="E131" s="26"/>
      <c r="F131" s="32"/>
      <c r="G131" s="32"/>
      <c r="H131" s="33"/>
      <c r="I131" s="60"/>
    </row>
    <row r="132" spans="2:9" ht="13.8" hidden="1" thickBot="1">
      <c r="C132" s="68">
        <f t="shared" si="52"/>
        <v>1000</v>
      </c>
      <c r="D132" s="23"/>
      <c r="E132" s="44"/>
      <c r="F132" s="45"/>
      <c r="G132" s="45"/>
      <c r="H132" s="43"/>
      <c r="I132" s="60"/>
    </row>
    <row r="133" spans="2:9" ht="16.8" hidden="1" thickBot="1">
      <c r="B133">
        <f t="shared" ca="1" si="53"/>
        <v>0.48810745972507852</v>
      </c>
      <c r="C133" s="69"/>
      <c r="D133" s="22">
        <v>66</v>
      </c>
      <c r="E133" s="26"/>
      <c r="F133" s="32"/>
      <c r="G133" s="32"/>
      <c r="H133" s="33"/>
      <c r="I133" s="60"/>
    </row>
    <row r="134" spans="2:9" ht="13.8" hidden="1" thickBot="1">
      <c r="C134" s="68">
        <f t="shared" si="52"/>
        <v>1000</v>
      </c>
      <c r="D134" s="23"/>
      <c r="E134" s="44"/>
      <c r="F134" s="45"/>
      <c r="G134" s="45"/>
      <c r="H134" s="43"/>
      <c r="I134" s="60"/>
    </row>
    <row r="135" spans="2:9" ht="16.8" hidden="1" thickBot="1">
      <c r="B135">
        <f t="shared" ca="1" si="53"/>
        <v>0.21797316479316498</v>
      </c>
      <c r="C135" s="69"/>
      <c r="D135" s="22">
        <v>67</v>
      </c>
      <c r="E135" s="26"/>
      <c r="F135" s="32"/>
      <c r="G135" s="32"/>
      <c r="H135" s="33"/>
      <c r="I135" s="60"/>
    </row>
    <row r="136" spans="2:9" ht="13.8" hidden="1" thickBot="1">
      <c r="C136" s="68">
        <f t="shared" si="52"/>
        <v>1000</v>
      </c>
      <c r="D136" s="23"/>
      <c r="E136" s="44"/>
      <c r="F136" s="45"/>
      <c r="G136" s="45"/>
      <c r="H136" s="43"/>
      <c r="I136" s="60"/>
    </row>
    <row r="137" spans="2:9" ht="16.8" hidden="1" thickBot="1">
      <c r="B137">
        <f t="shared" ca="1" si="53"/>
        <v>0.35671759765330158</v>
      </c>
      <c r="C137" s="69"/>
      <c r="D137" s="22">
        <v>68</v>
      </c>
      <c r="E137" s="26"/>
      <c r="F137" s="32"/>
      <c r="G137" s="32"/>
      <c r="H137" s="33"/>
      <c r="I137" s="60"/>
    </row>
    <row r="138" spans="2:9" ht="13.8" hidden="1" thickBot="1">
      <c r="C138" s="68">
        <f t="shared" si="52"/>
        <v>1000</v>
      </c>
      <c r="D138" s="23"/>
      <c r="E138" s="44"/>
      <c r="F138" s="45"/>
      <c r="G138" s="45"/>
      <c r="H138" s="43"/>
      <c r="I138" s="60"/>
    </row>
    <row r="139" spans="2:9" ht="16.8" hidden="1" thickBot="1">
      <c r="B139">
        <f t="shared" ca="1" si="53"/>
        <v>0.31213002097766063</v>
      </c>
      <c r="C139" s="69"/>
      <c r="D139" s="22">
        <v>69</v>
      </c>
      <c r="E139" s="26"/>
      <c r="F139" s="32"/>
      <c r="G139" s="32"/>
      <c r="H139" s="33"/>
      <c r="I139" s="60"/>
    </row>
    <row r="140" spans="2:9" ht="13.8" hidden="1" thickBot="1">
      <c r="C140" s="68">
        <f t="shared" si="52"/>
        <v>1000</v>
      </c>
      <c r="D140" s="23"/>
      <c r="E140" s="44"/>
      <c r="F140" s="45"/>
      <c r="G140" s="45"/>
      <c r="H140" s="43"/>
      <c r="I140" s="60"/>
    </row>
    <row r="141" spans="2:9" ht="16.8" hidden="1" thickBot="1">
      <c r="B141">
        <f t="shared" ca="1" si="53"/>
        <v>0.16793659440070263</v>
      </c>
      <c r="C141" s="69"/>
      <c r="D141" s="22">
        <v>70</v>
      </c>
      <c r="E141" s="26"/>
      <c r="F141" s="32"/>
      <c r="G141" s="32"/>
      <c r="H141" s="33"/>
      <c r="I141" s="60"/>
    </row>
    <row r="142" spans="2:9" ht="13.8" hidden="1" thickBot="1">
      <c r="C142" s="68">
        <f t="shared" si="52"/>
        <v>1000</v>
      </c>
      <c r="D142" s="23"/>
      <c r="E142" s="44"/>
      <c r="F142" s="45"/>
      <c r="G142" s="45"/>
      <c r="H142" s="43"/>
      <c r="I142" s="60"/>
    </row>
    <row r="143" spans="2:9" ht="16.8" hidden="1" thickBot="1">
      <c r="B143">
        <f t="shared" ca="1" si="53"/>
        <v>0.91450320283195374</v>
      </c>
      <c r="C143" s="69"/>
      <c r="D143" s="22">
        <v>71</v>
      </c>
      <c r="E143" s="26"/>
      <c r="F143" s="32"/>
      <c r="G143" s="32"/>
      <c r="H143" s="33"/>
      <c r="I143" s="60"/>
    </row>
    <row r="144" spans="2:9" ht="13.8" hidden="1" thickBot="1">
      <c r="C144" s="68">
        <f t="shared" si="52"/>
        <v>1000</v>
      </c>
      <c r="D144" s="23"/>
      <c r="E144" s="44"/>
      <c r="F144" s="45"/>
      <c r="G144" s="45"/>
      <c r="H144" s="43"/>
      <c r="I144" s="60"/>
    </row>
    <row r="145" spans="2:9" ht="16.8" hidden="1" thickBot="1">
      <c r="B145">
        <f t="shared" ca="1" si="53"/>
        <v>0.22389264650973772</v>
      </c>
      <c r="C145" s="69"/>
      <c r="D145" s="22">
        <v>72</v>
      </c>
      <c r="E145" s="26"/>
      <c r="F145" s="32"/>
      <c r="G145" s="32"/>
      <c r="H145" s="33"/>
      <c r="I145" s="60"/>
    </row>
    <row r="146" spans="2:9" ht="13.8" hidden="1" thickBot="1">
      <c r="C146" s="68">
        <f t="shared" si="52"/>
        <v>1000</v>
      </c>
      <c r="D146" s="23"/>
      <c r="E146" s="44"/>
      <c r="F146" s="45"/>
      <c r="G146" s="45"/>
      <c r="H146" s="43"/>
      <c r="I146" s="60"/>
    </row>
    <row r="147" spans="2:9" ht="16.8" hidden="1" thickBot="1">
      <c r="B147">
        <f t="shared" ca="1" si="53"/>
        <v>0.79271395205743334</v>
      </c>
      <c r="C147" s="69"/>
      <c r="D147" s="66">
        <v>73</v>
      </c>
      <c r="E147" s="27"/>
      <c r="F147" s="35"/>
      <c r="G147" s="35"/>
      <c r="H147" s="36"/>
      <c r="I147" s="72"/>
    </row>
    <row r="148" spans="2:9" hidden="1"/>
  </sheetData>
  <sheetProtection sheet="1" objects="1" scenarios="1" selectLockedCells="1"/>
  <mergeCells count="5">
    <mergeCell ref="I2:I13"/>
    <mergeCell ref="I14:I37"/>
    <mergeCell ref="I38:I89"/>
    <mergeCell ref="K2:O9"/>
    <mergeCell ref="K11:O2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B1:N309"/>
  <sheetViews>
    <sheetView workbookViewId="0">
      <selection activeCell="E3" sqref="E3"/>
    </sheetView>
  </sheetViews>
  <sheetFormatPr defaultRowHeight="13.2"/>
  <cols>
    <col min="1" max="1" width="2.109375" customWidth="1"/>
    <col min="2" max="2" width="11.109375" customWidth="1"/>
    <col min="3" max="3" width="5.21875" customWidth="1"/>
    <col min="4" max="4" width="3.88671875" customWidth="1"/>
  </cols>
  <sheetData>
    <row r="1" spans="2:11" ht="13.8" thickBot="1">
      <c r="C1" s="2"/>
      <c r="D1" s="18"/>
      <c r="E1" s="21">
        <v>1</v>
      </c>
      <c r="F1" s="19">
        <v>2</v>
      </c>
      <c r="G1" s="19">
        <v>3</v>
      </c>
      <c r="H1" s="20">
        <v>4</v>
      </c>
      <c r="I1" s="1"/>
      <c r="J1" s="1"/>
    </row>
    <row r="2" spans="2:11">
      <c r="C2" s="2">
        <f ca="1">C3+1000</f>
        <v>1048</v>
      </c>
      <c r="D2" s="47"/>
      <c r="E2" s="24" t="s">
        <v>105</v>
      </c>
      <c r="F2" s="30" t="s">
        <v>106</v>
      </c>
      <c r="G2" s="30"/>
      <c r="H2" s="31"/>
      <c r="I2" s="12"/>
    </row>
    <row r="3" spans="2:11" ht="18.600000000000001" customHeight="1">
      <c r="B3">
        <f ca="1">RAND()</f>
        <v>0.67476019112646379</v>
      </c>
      <c r="C3" s="2">
        <f ca="1">RANK(B3,$B$3:$B$309)</f>
        <v>48</v>
      </c>
      <c r="D3" s="70">
        <v>1</v>
      </c>
      <c r="E3" s="26" t="s">
        <v>102</v>
      </c>
      <c r="F3" s="32" t="s">
        <v>103</v>
      </c>
      <c r="G3" s="32" t="s">
        <v>104</v>
      </c>
      <c r="H3" s="33"/>
    </row>
    <row r="4" spans="2:11">
      <c r="C4" s="2">
        <f t="shared" ref="C4" ca="1" si="0">C5+1000</f>
        <v>1035</v>
      </c>
      <c r="D4" s="49"/>
      <c r="E4" s="25" t="s">
        <v>107</v>
      </c>
      <c r="F4" s="34"/>
      <c r="G4" s="34"/>
      <c r="H4" s="43"/>
      <c r="I4" s="12"/>
    </row>
    <row r="5" spans="2:11" ht="18.600000000000001" customHeight="1">
      <c r="B5">
        <f t="shared" ref="B5:B45" ca="1" si="1">RAND()</f>
        <v>0.740204836714206</v>
      </c>
      <c r="C5" s="2">
        <f t="shared" ref="C5" ca="1" si="2">RANK(B5,$B$3:$B$309)</f>
        <v>35</v>
      </c>
      <c r="D5" s="48">
        <v>2</v>
      </c>
      <c r="E5" s="26" t="s">
        <v>108</v>
      </c>
      <c r="F5" s="32" t="s">
        <v>49</v>
      </c>
      <c r="G5" s="32" t="s">
        <v>109</v>
      </c>
      <c r="H5" s="33"/>
    </row>
    <row r="6" spans="2:11" ht="16.2">
      <c r="C6" s="2">
        <f t="shared" ref="C6" ca="1" si="3">C7+1000</f>
        <v>1025</v>
      </c>
      <c r="D6" s="49"/>
      <c r="E6" s="25"/>
      <c r="F6" s="34"/>
      <c r="G6" s="34" t="s">
        <v>95</v>
      </c>
      <c r="H6" s="43"/>
      <c r="I6" s="14"/>
      <c r="J6" s="15"/>
      <c r="K6" s="15"/>
    </row>
    <row r="7" spans="2:11" ht="18.600000000000001" customHeight="1">
      <c r="B7">
        <f t="shared" ca="1" si="1"/>
        <v>0.84535495947052619</v>
      </c>
      <c r="C7" s="2">
        <f t="shared" ref="C7" ca="1" si="4">RANK(B7,$B$3:$B$309)</f>
        <v>25</v>
      </c>
      <c r="D7" s="48">
        <v>3</v>
      </c>
      <c r="E7" s="26" t="s">
        <v>110</v>
      </c>
      <c r="F7" s="32" t="s">
        <v>24</v>
      </c>
      <c r="G7" s="32" t="s">
        <v>111</v>
      </c>
      <c r="H7" s="33" t="s">
        <v>112</v>
      </c>
    </row>
    <row r="8" spans="2:11">
      <c r="C8" s="2">
        <f t="shared" ref="C8" ca="1" si="5">C9+1000</f>
        <v>1010</v>
      </c>
      <c r="D8" s="49"/>
      <c r="E8" s="25" t="s">
        <v>114</v>
      </c>
      <c r="F8" s="34" t="s">
        <v>115</v>
      </c>
      <c r="G8" s="34"/>
      <c r="H8" s="43"/>
      <c r="I8" s="12"/>
    </row>
    <row r="9" spans="2:11" ht="18.600000000000001" customHeight="1">
      <c r="B9">
        <f t="shared" ca="1" si="1"/>
        <v>0.93012280902452549</v>
      </c>
      <c r="C9" s="2">
        <f t="shared" ref="C9" ca="1" si="6">RANK(B9,$B$3:$B$309)</f>
        <v>10</v>
      </c>
      <c r="D9" s="48">
        <v>4</v>
      </c>
      <c r="E9" s="26" t="s">
        <v>113</v>
      </c>
      <c r="F9" s="32" t="s">
        <v>84</v>
      </c>
      <c r="G9" s="32" t="s">
        <v>47</v>
      </c>
      <c r="H9" s="33" t="s">
        <v>116</v>
      </c>
    </row>
    <row r="10" spans="2:11">
      <c r="C10" s="2">
        <f t="shared" ref="C10" ca="1" si="7">C11+1000</f>
        <v>1077</v>
      </c>
      <c r="D10" s="49"/>
      <c r="E10" s="25" t="s">
        <v>44</v>
      </c>
      <c r="F10" s="34"/>
      <c r="G10" s="34" t="s">
        <v>119</v>
      </c>
      <c r="H10" s="43"/>
      <c r="I10" s="12"/>
    </row>
    <row r="11" spans="2:11" ht="18.600000000000001" customHeight="1">
      <c r="B11">
        <f t="shared" ca="1" si="1"/>
        <v>0.49758241435993811</v>
      </c>
      <c r="C11" s="2">
        <f t="shared" ref="C11" ca="1" si="8">RANK(B11,$B$3:$B$309)</f>
        <v>77</v>
      </c>
      <c r="D11" s="48">
        <v>5</v>
      </c>
      <c r="E11" s="26" t="s">
        <v>63</v>
      </c>
      <c r="F11" s="32" t="s">
        <v>24</v>
      </c>
      <c r="G11" s="32" t="s">
        <v>117</v>
      </c>
      <c r="H11" s="33" t="s">
        <v>118</v>
      </c>
    </row>
    <row r="12" spans="2:11">
      <c r="C12" s="2">
        <f t="shared" ref="C12" ca="1" si="9">C13+1000</f>
        <v>1073</v>
      </c>
      <c r="D12" s="49"/>
      <c r="E12" s="25" t="s">
        <v>25</v>
      </c>
      <c r="F12" s="34"/>
      <c r="G12" s="34" t="s">
        <v>66</v>
      </c>
      <c r="H12" s="43"/>
      <c r="I12" s="12"/>
    </row>
    <row r="13" spans="2:11" ht="18.600000000000001" customHeight="1">
      <c r="B13">
        <f t="shared" ca="1" si="1"/>
        <v>0.5517369268386767</v>
      </c>
      <c r="C13" s="2">
        <f t="shared" ref="C13" ca="1" si="10">RANK(B13,$B$3:$B$309)</f>
        <v>73</v>
      </c>
      <c r="D13" s="48">
        <v>6</v>
      </c>
      <c r="E13" s="26" t="s">
        <v>7</v>
      </c>
      <c r="F13" s="32" t="s">
        <v>24</v>
      </c>
      <c r="G13" s="32" t="s">
        <v>120</v>
      </c>
      <c r="H13" s="33" t="s">
        <v>65</v>
      </c>
    </row>
    <row r="14" spans="2:11">
      <c r="C14" s="2">
        <f t="shared" ref="C14" ca="1" si="11">C15+1000</f>
        <v>1039</v>
      </c>
      <c r="D14" s="49"/>
      <c r="E14" s="25" t="s">
        <v>121</v>
      </c>
      <c r="F14" s="34"/>
      <c r="G14" s="34" t="s">
        <v>19</v>
      </c>
      <c r="H14" s="43"/>
      <c r="I14" s="12"/>
    </row>
    <row r="15" spans="2:11" ht="18.600000000000001" customHeight="1">
      <c r="B15">
        <f t="shared" ca="1" si="1"/>
        <v>0.7202499414218958</v>
      </c>
      <c r="C15" s="2">
        <f t="shared" ref="C15" ca="1" si="12">RANK(B15,$B$3:$B$309)</f>
        <v>39</v>
      </c>
      <c r="D15" s="48">
        <v>7</v>
      </c>
      <c r="E15" s="26" t="s">
        <v>122</v>
      </c>
      <c r="F15" s="32" t="s">
        <v>24</v>
      </c>
      <c r="G15" s="32" t="s">
        <v>6</v>
      </c>
      <c r="H15" s="33" t="s">
        <v>123</v>
      </c>
    </row>
    <row r="16" spans="2:11">
      <c r="C16" s="2">
        <f t="shared" ref="C16" ca="1" si="13">C17+1000</f>
        <v>1135</v>
      </c>
      <c r="D16" s="49"/>
      <c r="E16" s="25" t="s">
        <v>124</v>
      </c>
      <c r="F16" s="34"/>
      <c r="G16" s="34"/>
      <c r="H16" s="43"/>
      <c r="I16" s="12"/>
    </row>
    <row r="17" spans="2:10" ht="18.600000000000001" customHeight="1">
      <c r="B17">
        <f t="shared" ca="1" si="1"/>
        <v>0.13503428887019719</v>
      </c>
      <c r="C17" s="2">
        <f t="shared" ref="C17" ca="1" si="14">RANK(B17,$B$3:$B$309)</f>
        <v>135</v>
      </c>
      <c r="D17" s="48">
        <v>8</v>
      </c>
      <c r="E17" s="26" t="s">
        <v>125</v>
      </c>
      <c r="F17" s="32" t="s">
        <v>47</v>
      </c>
      <c r="G17" s="32" t="s">
        <v>126</v>
      </c>
      <c r="H17" s="33"/>
      <c r="J17" s="15"/>
    </row>
    <row r="18" spans="2:10">
      <c r="C18" s="2">
        <f t="shared" ref="C18" ca="1" si="15">C19+1000</f>
        <v>1107</v>
      </c>
      <c r="D18" s="49"/>
      <c r="E18" s="25" t="s">
        <v>127</v>
      </c>
      <c r="F18" s="34" t="s">
        <v>128</v>
      </c>
      <c r="G18" s="34"/>
      <c r="H18" s="43"/>
      <c r="I18" s="12"/>
    </row>
    <row r="19" spans="2:10" ht="18.600000000000001" customHeight="1">
      <c r="B19">
        <f t="shared" ca="1" si="1"/>
        <v>0.28970736299070887</v>
      </c>
      <c r="C19" s="2">
        <f t="shared" ref="C19" ca="1" si="16">RANK(B19,$B$3:$B$309)</f>
        <v>107</v>
      </c>
      <c r="D19" s="48">
        <v>9</v>
      </c>
      <c r="E19" s="26" t="s">
        <v>129</v>
      </c>
      <c r="F19" s="32" t="s">
        <v>130</v>
      </c>
      <c r="G19" s="32" t="s">
        <v>47</v>
      </c>
      <c r="H19" s="33" t="s">
        <v>131</v>
      </c>
    </row>
    <row r="20" spans="2:10">
      <c r="C20" s="2">
        <f t="shared" ref="C20" ca="1" si="17">C21+1000</f>
        <v>1019</v>
      </c>
      <c r="D20" s="49"/>
      <c r="E20" s="25" t="s">
        <v>133</v>
      </c>
      <c r="F20" s="34"/>
      <c r="G20" s="34" t="s">
        <v>66</v>
      </c>
      <c r="H20" s="43"/>
      <c r="I20" s="12"/>
    </row>
    <row r="21" spans="2:10" ht="18.600000000000001" customHeight="1">
      <c r="B21">
        <f t="shared" ca="1" si="1"/>
        <v>0.88627429535560642</v>
      </c>
      <c r="C21" s="2">
        <f t="shared" ref="C21" ca="1" si="18">RANK(B21,$B$3:$B$309)</f>
        <v>19</v>
      </c>
      <c r="D21" s="48">
        <v>10</v>
      </c>
      <c r="E21" s="26" t="s">
        <v>132</v>
      </c>
      <c r="F21" s="32" t="s">
        <v>46</v>
      </c>
      <c r="G21" s="32" t="s">
        <v>120</v>
      </c>
      <c r="H21" s="33" t="s">
        <v>65</v>
      </c>
    </row>
    <row r="22" spans="2:10">
      <c r="C22" s="2">
        <f t="shared" ref="C22" ca="1" si="19">C23+1000</f>
        <v>1090</v>
      </c>
      <c r="D22" s="49"/>
      <c r="E22" s="25" t="s">
        <v>96</v>
      </c>
      <c r="F22" s="34" t="s">
        <v>134</v>
      </c>
      <c r="G22" s="34"/>
      <c r="H22" s="43"/>
      <c r="I22" s="12"/>
    </row>
    <row r="23" spans="2:10" ht="18.600000000000001" customHeight="1" thickBot="1">
      <c r="B23">
        <f t="shared" ca="1" si="1"/>
        <v>0.3687811340324002</v>
      </c>
      <c r="C23" s="2">
        <f t="shared" ref="C23" ca="1" si="20">RANK(B23,$B$3:$B$309)</f>
        <v>90</v>
      </c>
      <c r="D23" s="71">
        <v>11</v>
      </c>
      <c r="E23" s="27" t="s">
        <v>135</v>
      </c>
      <c r="F23" s="35" t="s">
        <v>136</v>
      </c>
      <c r="G23" s="35" t="s">
        <v>137</v>
      </c>
      <c r="H23" s="36" t="s">
        <v>138</v>
      </c>
    </row>
    <row r="24" spans="2:10">
      <c r="C24" s="2">
        <f t="shared" ref="C24" ca="1" si="21">C25+1000</f>
        <v>1149</v>
      </c>
      <c r="D24" s="50"/>
      <c r="E24" s="44" t="s">
        <v>29</v>
      </c>
      <c r="F24" s="45" t="s">
        <v>140</v>
      </c>
      <c r="G24" s="45"/>
      <c r="H24" s="43" t="s">
        <v>94</v>
      </c>
      <c r="I24" s="12"/>
    </row>
    <row r="25" spans="2:10" ht="18.600000000000001" customHeight="1">
      <c r="B25">
        <f t="shared" ca="1" si="1"/>
        <v>5.1641448127876854E-2</v>
      </c>
      <c r="C25" s="2">
        <f t="shared" ref="C25" ca="1" si="22">RANK(B25,$B$3:$B$309)</f>
        <v>149</v>
      </c>
      <c r="D25" s="48">
        <v>12</v>
      </c>
      <c r="E25" s="26" t="s">
        <v>139</v>
      </c>
      <c r="F25" s="32" t="s">
        <v>141</v>
      </c>
      <c r="G25" s="32" t="s">
        <v>47</v>
      </c>
      <c r="H25" s="33" t="s">
        <v>93</v>
      </c>
    </row>
    <row r="26" spans="2:10">
      <c r="C26" s="2">
        <f t="shared" ref="C26" ca="1" si="23">C27+1000</f>
        <v>1083</v>
      </c>
      <c r="D26" s="49"/>
      <c r="E26" s="25" t="s">
        <v>45</v>
      </c>
      <c r="F26" s="34"/>
      <c r="G26" s="34" t="s">
        <v>143</v>
      </c>
      <c r="H26" s="43"/>
      <c r="I26" s="12"/>
    </row>
    <row r="27" spans="2:10" ht="18" customHeight="1">
      <c r="B27">
        <f t="shared" ca="1" si="1"/>
        <v>0.43585478899435892</v>
      </c>
      <c r="C27" s="2">
        <f t="shared" ref="C27" ca="1" si="24">RANK(B27,$B$3:$B$309)</f>
        <v>83</v>
      </c>
      <c r="D27" s="48">
        <v>13</v>
      </c>
      <c r="E27" s="26" t="s">
        <v>64</v>
      </c>
      <c r="F27" s="32" t="s">
        <v>49</v>
      </c>
      <c r="G27" s="32" t="s">
        <v>142</v>
      </c>
      <c r="H27" s="33" t="s">
        <v>60</v>
      </c>
    </row>
    <row r="28" spans="2:10">
      <c r="C28" s="2">
        <f t="shared" ref="C28" ca="1" si="25">C29+1000</f>
        <v>1108</v>
      </c>
      <c r="D28" s="49"/>
      <c r="E28" s="25" t="s">
        <v>144</v>
      </c>
      <c r="F28" s="34" t="s">
        <v>83</v>
      </c>
      <c r="G28" s="34"/>
      <c r="H28" s="43"/>
      <c r="I28" s="12"/>
    </row>
    <row r="29" spans="2:10" ht="18" customHeight="1">
      <c r="B29">
        <f t="shared" ca="1" si="1"/>
        <v>0.28686725422745896</v>
      </c>
      <c r="C29" s="2">
        <f t="shared" ref="C29" ca="1" si="26">RANK(B29,$B$3:$B$309)</f>
        <v>108</v>
      </c>
      <c r="D29" s="48">
        <v>14</v>
      </c>
      <c r="E29" s="26" t="s">
        <v>145</v>
      </c>
      <c r="F29" s="32" t="s">
        <v>82</v>
      </c>
      <c r="G29" s="32" t="s">
        <v>31</v>
      </c>
      <c r="H29" s="33" t="s">
        <v>146</v>
      </c>
    </row>
    <row r="30" spans="2:10">
      <c r="C30" s="2">
        <f t="shared" ref="C30" ca="1" si="27">C31+1000</f>
        <v>1121</v>
      </c>
      <c r="D30" s="49"/>
      <c r="E30" s="25" t="s">
        <v>147</v>
      </c>
      <c r="F30" s="34"/>
      <c r="G30" s="34" t="s">
        <v>41</v>
      </c>
      <c r="H30" s="43"/>
      <c r="I30" s="12"/>
    </row>
    <row r="31" spans="2:10" ht="18" customHeight="1">
      <c r="B31">
        <f t="shared" ca="1" si="1"/>
        <v>0.1979610108333838</v>
      </c>
      <c r="C31" s="2">
        <f t="shared" ref="C31" ca="1" si="28">RANK(B31,$B$3:$B$309)</f>
        <v>121</v>
      </c>
      <c r="D31" s="48">
        <v>15</v>
      </c>
      <c r="E31" s="26" t="s">
        <v>148</v>
      </c>
      <c r="F31" s="32" t="s">
        <v>48</v>
      </c>
      <c r="G31" s="32" t="s">
        <v>27</v>
      </c>
      <c r="H31" s="33"/>
    </row>
    <row r="32" spans="2:10">
      <c r="C32" s="2">
        <f t="shared" ref="C32" ca="1" si="29">C33+1000</f>
        <v>1088</v>
      </c>
      <c r="D32" s="49"/>
      <c r="E32" s="25"/>
      <c r="F32" s="34" t="s">
        <v>126</v>
      </c>
      <c r="G32" s="34"/>
      <c r="H32" s="43"/>
      <c r="I32" s="12"/>
    </row>
    <row r="33" spans="2:9" ht="18" customHeight="1">
      <c r="B33">
        <f t="shared" ca="1" si="1"/>
        <v>0.38338812712376014</v>
      </c>
      <c r="C33" s="2">
        <f t="shared" ref="C33" ca="1" si="30">RANK(B33,$B$3:$B$309)</f>
        <v>88</v>
      </c>
      <c r="D33" s="48">
        <v>16</v>
      </c>
      <c r="E33" s="26" t="s">
        <v>149</v>
      </c>
      <c r="F33" s="32" t="s">
        <v>150</v>
      </c>
      <c r="G33" s="32"/>
      <c r="H33" s="33"/>
    </row>
    <row r="34" spans="2:9">
      <c r="C34" s="2">
        <f t="shared" ref="C34" ca="1" si="31">C35+1000</f>
        <v>1117</v>
      </c>
      <c r="D34" s="49"/>
      <c r="E34" s="25" t="s">
        <v>151</v>
      </c>
      <c r="F34" s="34"/>
      <c r="G34" s="34" t="s">
        <v>18</v>
      </c>
      <c r="H34" s="43"/>
      <c r="I34" s="12"/>
    </row>
    <row r="35" spans="2:9" ht="18" customHeight="1">
      <c r="B35">
        <f t="shared" ca="1" si="1"/>
        <v>0.20796256893642873</v>
      </c>
      <c r="C35" s="2">
        <f t="shared" ref="C35" ca="1" si="32">RANK(B35,$B$3:$B$309)</f>
        <v>117</v>
      </c>
      <c r="D35" s="48">
        <v>17</v>
      </c>
      <c r="E35" s="26" t="s">
        <v>152</v>
      </c>
      <c r="F35" s="32" t="s">
        <v>153</v>
      </c>
      <c r="G35" s="32" t="s">
        <v>5</v>
      </c>
      <c r="H35" s="33"/>
    </row>
    <row r="36" spans="2:9">
      <c r="C36" s="2">
        <f t="shared" ref="C36" ca="1" si="33">C37+1000</f>
        <v>1062</v>
      </c>
      <c r="D36" s="49"/>
      <c r="E36" s="25" t="s">
        <v>40</v>
      </c>
      <c r="F36" s="34"/>
      <c r="G36" s="34" t="s">
        <v>18</v>
      </c>
      <c r="H36" s="43"/>
      <c r="I36" s="12"/>
    </row>
    <row r="37" spans="2:9" ht="18" customHeight="1">
      <c r="B37">
        <f t="shared" ca="1" si="1"/>
        <v>0.63832347791133359</v>
      </c>
      <c r="C37" s="2">
        <f t="shared" ref="C37" ca="1" si="34">RANK(B37,$B$3:$B$309)</f>
        <v>62</v>
      </c>
      <c r="D37" s="48">
        <v>18</v>
      </c>
      <c r="E37" s="26" t="s">
        <v>4</v>
      </c>
      <c r="F37" s="32" t="s">
        <v>48</v>
      </c>
      <c r="G37" s="32" t="s">
        <v>5</v>
      </c>
      <c r="H37" s="33"/>
    </row>
    <row r="38" spans="2:9">
      <c r="C38" s="2">
        <f t="shared" ref="C38" ca="1" si="35">C39+1000</f>
        <v>1138</v>
      </c>
      <c r="D38" s="49"/>
      <c r="E38" s="25" t="s">
        <v>22</v>
      </c>
      <c r="F38" s="34"/>
      <c r="G38" s="34"/>
      <c r="H38" s="43" t="s">
        <v>44</v>
      </c>
      <c r="I38" s="12"/>
    </row>
    <row r="39" spans="2:9" ht="18" customHeight="1">
      <c r="B39">
        <f t="shared" ca="1" si="1"/>
        <v>0.12554544007869717</v>
      </c>
      <c r="C39" s="2">
        <f t="shared" ref="C39" ca="1" si="36">RANK(B39,$B$3:$B$309)</f>
        <v>138</v>
      </c>
      <c r="D39" s="48">
        <v>19</v>
      </c>
      <c r="E39" s="26" t="s">
        <v>155</v>
      </c>
      <c r="F39" s="32" t="s">
        <v>65</v>
      </c>
      <c r="G39" s="32" t="s">
        <v>47</v>
      </c>
      <c r="H39" s="33" t="s">
        <v>63</v>
      </c>
    </row>
    <row r="40" spans="2:9">
      <c r="C40" s="2">
        <f t="shared" ref="C40" ca="1" si="37">C41+1000</f>
        <v>1069</v>
      </c>
      <c r="D40" s="49"/>
      <c r="E40" s="25" t="s">
        <v>38</v>
      </c>
      <c r="F40" s="34"/>
      <c r="G40" s="34" t="s">
        <v>43</v>
      </c>
      <c r="H40" s="43"/>
      <c r="I40" s="12"/>
    </row>
    <row r="41" spans="2:9" ht="18" customHeight="1">
      <c r="B41">
        <f t="shared" ca="1" si="1"/>
        <v>0.5831792439551523</v>
      </c>
      <c r="C41" s="2">
        <f t="shared" ref="C41" ca="1" si="38">RANK(B41,$B$3:$B$309)</f>
        <v>69</v>
      </c>
      <c r="D41" s="48">
        <v>20</v>
      </c>
      <c r="E41" s="26" t="s">
        <v>158</v>
      </c>
      <c r="F41" s="32" t="s">
        <v>159</v>
      </c>
      <c r="G41" s="32" t="s">
        <v>56</v>
      </c>
      <c r="H41" s="33"/>
    </row>
    <row r="42" spans="2:9">
      <c r="C42" s="2">
        <f t="shared" ref="C42" ca="1" si="39">C43+1000</f>
        <v>1007</v>
      </c>
      <c r="D42" s="49"/>
      <c r="E42" s="25"/>
      <c r="F42" s="34" t="s">
        <v>144</v>
      </c>
      <c r="G42" s="34"/>
      <c r="H42" s="43"/>
      <c r="I42" s="12"/>
    </row>
    <row r="43" spans="2:9" ht="18" customHeight="1" thickBot="1">
      <c r="B43">
        <f t="shared" ca="1" si="1"/>
        <v>0.94703369323725117</v>
      </c>
      <c r="C43" s="2">
        <f t="shared" ref="C43" ca="1" si="40">RANK(B43,$B$3:$B$309)</f>
        <v>7</v>
      </c>
      <c r="D43" s="71">
        <v>21</v>
      </c>
      <c r="E43" s="27" t="s">
        <v>156</v>
      </c>
      <c r="F43" s="35" t="s">
        <v>77</v>
      </c>
      <c r="G43" s="35" t="s">
        <v>49</v>
      </c>
      <c r="H43" s="36" t="s">
        <v>157</v>
      </c>
    </row>
    <row r="44" spans="2:9">
      <c r="C44" s="2">
        <f t="shared" ref="C44" ca="1" si="41">C45+1000</f>
        <v>1005</v>
      </c>
      <c r="D44" s="50"/>
      <c r="E44" s="44"/>
      <c r="F44" s="45"/>
      <c r="G44" s="45" t="s">
        <v>167</v>
      </c>
      <c r="H44" s="43"/>
      <c r="I44" s="12"/>
    </row>
    <row r="45" spans="2:9" ht="18" customHeight="1">
      <c r="B45">
        <f t="shared" ca="1" si="1"/>
        <v>0.97128625404216962</v>
      </c>
      <c r="C45" s="2">
        <f t="shared" ref="C45" ca="1" si="42">RANK(B45,$B$3:$B$309)</f>
        <v>5</v>
      </c>
      <c r="D45" s="48">
        <v>22</v>
      </c>
      <c r="E45" s="26" t="s">
        <v>165</v>
      </c>
      <c r="F45" s="32" t="s">
        <v>47</v>
      </c>
      <c r="G45" s="32" t="s">
        <v>166</v>
      </c>
      <c r="H45" s="33"/>
    </row>
    <row r="46" spans="2:9">
      <c r="C46" s="2">
        <f t="shared" ref="C46" ca="1" si="43">C47+1000</f>
        <v>1028</v>
      </c>
      <c r="D46" s="49"/>
      <c r="E46" s="25" t="s">
        <v>168</v>
      </c>
      <c r="F46" s="34"/>
      <c r="G46" s="34" t="s">
        <v>36</v>
      </c>
      <c r="H46" s="43"/>
      <c r="I46" s="12"/>
    </row>
    <row r="47" spans="2:9" ht="18" customHeight="1">
      <c r="B47">
        <f ca="1">RAND()</f>
        <v>0.82130886679687332</v>
      </c>
      <c r="C47" s="2">
        <f t="shared" ref="C47" ca="1" si="44">RANK(B47,$B$3:$B$309)</f>
        <v>28</v>
      </c>
      <c r="D47" s="48">
        <v>23</v>
      </c>
      <c r="E47" s="26" t="s">
        <v>169</v>
      </c>
      <c r="F47" s="32" t="s">
        <v>48</v>
      </c>
      <c r="G47" s="32" t="s">
        <v>58</v>
      </c>
      <c r="H47" s="33" t="s">
        <v>35</v>
      </c>
    </row>
    <row r="48" spans="2:9">
      <c r="C48" s="2">
        <f t="shared" ref="C48" ca="1" si="45">C49+1000</f>
        <v>1042</v>
      </c>
      <c r="D48" s="49"/>
      <c r="E48" s="25" t="s">
        <v>170</v>
      </c>
      <c r="F48" s="34"/>
      <c r="G48" s="34" t="s">
        <v>172</v>
      </c>
      <c r="H48" s="43"/>
      <c r="I48" s="12"/>
    </row>
    <row r="49" spans="2:9" ht="18" customHeight="1">
      <c r="B49">
        <f t="shared" ref="B49:B89" ca="1" si="46">RAND()</f>
        <v>0.70637913573272115</v>
      </c>
      <c r="C49" s="2">
        <f t="shared" ref="C49" ca="1" si="47">RANK(B49,$B$3:$B$309)</f>
        <v>42</v>
      </c>
      <c r="D49" s="48">
        <v>24</v>
      </c>
      <c r="E49" s="26" t="s">
        <v>171</v>
      </c>
      <c r="F49" s="32" t="s">
        <v>24</v>
      </c>
      <c r="G49" s="32" t="s">
        <v>171</v>
      </c>
      <c r="H49" s="33" t="s">
        <v>173</v>
      </c>
    </row>
    <row r="50" spans="2:9">
      <c r="C50" s="2">
        <f t="shared" ref="C50" ca="1" si="48">C51+1000</f>
        <v>1040</v>
      </c>
      <c r="D50" s="49"/>
      <c r="E50" s="25" t="s">
        <v>22</v>
      </c>
      <c r="F50" s="34"/>
      <c r="G50" s="34" t="s">
        <v>175</v>
      </c>
      <c r="H50" s="43"/>
      <c r="I50" s="12"/>
    </row>
    <row r="51" spans="2:9" ht="18" customHeight="1">
      <c r="B51">
        <f t="shared" ca="1" si="46"/>
        <v>0.71500263382407026</v>
      </c>
      <c r="C51" s="2">
        <f t="shared" ref="C51" ca="1" si="49">RANK(B51,$B$3:$B$309)</f>
        <v>40</v>
      </c>
      <c r="D51" s="48">
        <v>25</v>
      </c>
      <c r="E51" s="26" t="s">
        <v>62</v>
      </c>
      <c r="F51" s="32" t="s">
        <v>53</v>
      </c>
      <c r="G51" s="32" t="s">
        <v>174</v>
      </c>
      <c r="H51" s="33"/>
    </row>
    <row r="52" spans="2:9">
      <c r="C52" s="2">
        <f t="shared" ref="C52" ca="1" si="50">C53+1000</f>
        <v>1074</v>
      </c>
      <c r="D52" s="49"/>
      <c r="E52" s="25" t="s">
        <v>176</v>
      </c>
      <c r="F52" s="34" t="s">
        <v>37</v>
      </c>
      <c r="G52" s="34" t="s">
        <v>179</v>
      </c>
      <c r="H52" s="43"/>
      <c r="I52" s="12"/>
    </row>
    <row r="53" spans="2:9" ht="18" customHeight="1">
      <c r="B53">
        <f t="shared" ca="1" si="46"/>
        <v>0.54962466071185923</v>
      </c>
      <c r="C53" s="2">
        <f t="shared" ref="C53" ca="1" si="51">RANK(B53,$B$3:$B$309)</f>
        <v>74</v>
      </c>
      <c r="D53" s="48">
        <v>26</v>
      </c>
      <c r="E53" s="26" t="s">
        <v>177</v>
      </c>
      <c r="F53" s="32" t="s">
        <v>178</v>
      </c>
      <c r="G53" s="32" t="s">
        <v>28</v>
      </c>
      <c r="H53" s="33"/>
    </row>
    <row r="54" spans="2:9">
      <c r="C54" s="2">
        <f t="shared" ref="C54" ca="1" si="52">C55+1000</f>
        <v>1152</v>
      </c>
      <c r="D54" s="49"/>
      <c r="E54" s="25" t="s">
        <v>181</v>
      </c>
      <c r="F54" s="34" t="s">
        <v>168</v>
      </c>
      <c r="G54" s="34"/>
      <c r="H54" s="43"/>
      <c r="I54" s="12"/>
    </row>
    <row r="55" spans="2:9" ht="18" customHeight="1">
      <c r="B55">
        <f t="shared" ca="1" si="46"/>
        <v>2.5729268110455061E-2</v>
      </c>
      <c r="C55" s="2">
        <f t="shared" ref="C55" ca="1" si="53">RANK(B55,$B$3:$B$309)</f>
        <v>152</v>
      </c>
      <c r="D55" s="48">
        <v>27</v>
      </c>
      <c r="E55" s="26" t="s">
        <v>180</v>
      </c>
      <c r="F55" s="32" t="s">
        <v>169</v>
      </c>
      <c r="G55" s="32" t="s">
        <v>48</v>
      </c>
      <c r="H55" s="33" t="s">
        <v>182</v>
      </c>
    </row>
    <row r="56" spans="2:9">
      <c r="C56" s="2">
        <f t="shared" ref="C56" ca="1" si="54">C57+1000</f>
        <v>1146</v>
      </c>
      <c r="D56" s="49"/>
      <c r="E56" s="25"/>
      <c r="F56" s="34"/>
      <c r="G56" s="34" t="s">
        <v>185</v>
      </c>
      <c r="H56" s="43"/>
      <c r="I56" s="12"/>
    </row>
    <row r="57" spans="2:9" ht="18" customHeight="1">
      <c r="B57">
        <f t="shared" ca="1" si="46"/>
        <v>7.7450137516831274E-2</v>
      </c>
      <c r="C57" s="2">
        <f t="shared" ref="C57" ca="1" si="55">RANK(B57,$B$3:$B$309)</f>
        <v>146</v>
      </c>
      <c r="D57" s="48">
        <v>28</v>
      </c>
      <c r="E57" s="26" t="s">
        <v>183</v>
      </c>
      <c r="F57" s="32" t="s">
        <v>47</v>
      </c>
      <c r="G57" s="32" t="s">
        <v>184</v>
      </c>
      <c r="H57" s="33"/>
    </row>
    <row r="58" spans="2:9">
      <c r="C58" s="2">
        <f t="shared" ref="C58" ca="1" si="56">C59+1000</f>
        <v>1079</v>
      </c>
      <c r="D58" s="49"/>
      <c r="E58" s="25"/>
      <c r="F58" s="34"/>
      <c r="G58" s="34" t="s">
        <v>186</v>
      </c>
      <c r="H58" s="43"/>
      <c r="I58" s="12"/>
    </row>
    <row r="59" spans="2:9" ht="18" customHeight="1">
      <c r="B59">
        <f t="shared" ca="1" si="46"/>
        <v>0.47030333595241258</v>
      </c>
      <c r="C59" s="2">
        <f t="shared" ref="C59" ca="1" si="57">RANK(B59,$B$3:$B$309)</f>
        <v>79</v>
      </c>
      <c r="D59" s="48">
        <v>29</v>
      </c>
      <c r="E59" s="26" t="s">
        <v>59</v>
      </c>
      <c r="F59" s="32" t="s">
        <v>47</v>
      </c>
      <c r="G59" s="32" t="s">
        <v>187</v>
      </c>
      <c r="H59" s="33" t="s">
        <v>65</v>
      </c>
    </row>
    <row r="60" spans="2:9">
      <c r="C60" s="2">
        <f t="shared" ref="C60" ca="1" si="58">C61+1000</f>
        <v>1067</v>
      </c>
      <c r="D60" s="49"/>
      <c r="E60" s="25" t="s">
        <v>188</v>
      </c>
      <c r="F60" s="34"/>
      <c r="G60" s="34"/>
      <c r="H60" s="43"/>
      <c r="I60" s="12"/>
    </row>
    <row r="61" spans="2:9" ht="18" customHeight="1">
      <c r="B61">
        <f t="shared" ca="1" si="46"/>
        <v>0.59015819326559482</v>
      </c>
      <c r="C61" s="2">
        <f t="shared" ref="C61" ca="1" si="59">RANK(B61,$B$3:$B$309)</f>
        <v>67</v>
      </c>
      <c r="D61" s="48">
        <v>30</v>
      </c>
      <c r="E61" s="26" t="s">
        <v>189</v>
      </c>
      <c r="F61" s="32" t="s">
        <v>190</v>
      </c>
      <c r="G61" s="32" t="s">
        <v>191</v>
      </c>
      <c r="H61" s="33"/>
    </row>
    <row r="62" spans="2:9">
      <c r="C62" s="2">
        <f t="shared" ref="C62" ca="1" si="60">C63+1000</f>
        <v>1071</v>
      </c>
      <c r="D62" s="49"/>
      <c r="E62" s="25"/>
      <c r="F62" s="34" t="s">
        <v>79</v>
      </c>
      <c r="G62" s="34" t="s">
        <v>161</v>
      </c>
      <c r="H62" s="43" t="s">
        <v>163</v>
      </c>
      <c r="I62" s="12"/>
    </row>
    <row r="63" spans="2:9" ht="18" customHeight="1">
      <c r="B63">
        <f t="shared" ca="1" si="46"/>
        <v>0.58098662789025179</v>
      </c>
      <c r="C63" s="2">
        <f t="shared" ref="C63" ca="1" si="61">RANK(B63,$B$3:$B$309)</f>
        <v>71</v>
      </c>
      <c r="D63" s="48">
        <v>31</v>
      </c>
      <c r="E63" s="26" t="s">
        <v>160</v>
      </c>
      <c r="F63" s="32" t="s">
        <v>80</v>
      </c>
      <c r="G63" s="32" t="s">
        <v>162</v>
      </c>
      <c r="H63" s="33" t="s">
        <v>56</v>
      </c>
    </row>
    <row r="64" spans="2:9">
      <c r="C64" s="2">
        <f t="shared" ref="C64" ca="1" si="62">C65+1000</f>
        <v>1004</v>
      </c>
      <c r="D64" s="49"/>
      <c r="E64" s="25" t="s">
        <v>95</v>
      </c>
      <c r="F64" s="34"/>
      <c r="G64" s="34"/>
      <c r="H64" s="43"/>
      <c r="I64" s="12"/>
    </row>
    <row r="65" spans="2:9" ht="18" customHeight="1">
      <c r="B65">
        <f t="shared" ca="1" si="46"/>
        <v>0.97879911705429623</v>
      </c>
      <c r="C65" s="2">
        <f t="shared" ref="C65" ca="1" si="63">RANK(B65,$B$3:$B$309)</f>
        <v>4</v>
      </c>
      <c r="D65" s="48">
        <v>32</v>
      </c>
      <c r="E65" s="26" t="s">
        <v>229</v>
      </c>
      <c r="F65" s="32" t="s">
        <v>291</v>
      </c>
      <c r="G65" s="32" t="s">
        <v>24</v>
      </c>
      <c r="H65" s="33" t="s">
        <v>55</v>
      </c>
    </row>
    <row r="66" spans="2:9">
      <c r="C66" s="2">
        <f t="shared" ref="C66" ca="1" si="64">C67+1000</f>
        <v>1044</v>
      </c>
      <c r="D66" s="49"/>
      <c r="E66" s="25"/>
      <c r="F66" s="34"/>
      <c r="G66" s="34" t="s">
        <v>94</v>
      </c>
      <c r="H66" s="43"/>
      <c r="I66" s="12"/>
    </row>
    <row r="67" spans="2:9" ht="18" customHeight="1">
      <c r="B67">
        <f t="shared" ca="1" si="46"/>
        <v>0.70041412475323339</v>
      </c>
      <c r="C67" s="2">
        <f t="shared" ref="C67" ca="1" si="65">RANK(B67,$B$3:$B$309)</f>
        <v>44</v>
      </c>
      <c r="D67" s="48">
        <v>33</v>
      </c>
      <c r="E67" s="26" t="s">
        <v>193</v>
      </c>
      <c r="F67" s="32" t="s">
        <v>46</v>
      </c>
      <c r="G67" s="32" t="s">
        <v>192</v>
      </c>
      <c r="H67" s="33" t="s">
        <v>73</v>
      </c>
    </row>
    <row r="68" spans="2:9">
      <c r="C68" s="2">
        <f t="shared" ref="C68" ca="1" si="66">C69+1000</f>
        <v>1027</v>
      </c>
      <c r="D68" s="49"/>
      <c r="E68" s="25"/>
      <c r="F68" s="34"/>
      <c r="G68" s="34" t="s">
        <v>29</v>
      </c>
      <c r="H68" s="43"/>
      <c r="I68" s="12"/>
    </row>
    <row r="69" spans="2:9" ht="18" customHeight="1">
      <c r="B69">
        <f t="shared" ca="1" si="46"/>
        <v>0.84032971421502012</v>
      </c>
      <c r="C69" s="2">
        <f t="shared" ref="C69" ca="1" si="67">RANK(B69,$B$3:$B$309)</f>
        <v>27</v>
      </c>
      <c r="D69" s="48">
        <v>34</v>
      </c>
      <c r="E69" s="26" t="s">
        <v>194</v>
      </c>
      <c r="F69" s="32" t="s">
        <v>46</v>
      </c>
      <c r="G69" s="32" t="s">
        <v>195</v>
      </c>
      <c r="H69" s="33" t="s">
        <v>65</v>
      </c>
    </row>
    <row r="70" spans="2:9">
      <c r="C70" s="2">
        <f t="shared" ref="C70" ca="1" si="68">C71+1000</f>
        <v>1110</v>
      </c>
      <c r="D70" s="49"/>
      <c r="E70" s="25" t="s">
        <v>196</v>
      </c>
      <c r="F70" s="34"/>
      <c r="G70" s="34" t="s">
        <v>29</v>
      </c>
      <c r="H70" s="43"/>
      <c r="I70" s="12"/>
    </row>
    <row r="71" spans="2:9" ht="18" customHeight="1" thickBot="1">
      <c r="B71">
        <f t="shared" ca="1" si="46"/>
        <v>0.26199798649560913</v>
      </c>
      <c r="C71" s="2">
        <f t="shared" ref="C71" ca="1" si="69">RANK(B71,$B$3:$B$309)</f>
        <v>110</v>
      </c>
      <c r="D71" s="71">
        <v>35</v>
      </c>
      <c r="E71" s="27" t="s">
        <v>129</v>
      </c>
      <c r="F71" s="35" t="s">
        <v>197</v>
      </c>
      <c r="G71" s="35" t="s">
        <v>195</v>
      </c>
      <c r="H71" s="36" t="s">
        <v>198</v>
      </c>
    </row>
    <row r="72" spans="2:9">
      <c r="C72" s="2">
        <f t="shared" ref="C72" ca="1" si="70">C73+1000</f>
        <v>1047</v>
      </c>
      <c r="D72" s="50"/>
      <c r="E72" s="44" t="s">
        <v>88</v>
      </c>
      <c r="F72" s="45" t="s">
        <v>33</v>
      </c>
      <c r="G72" s="45"/>
      <c r="H72" s="43"/>
      <c r="I72" s="12"/>
    </row>
    <row r="73" spans="2:9" ht="18" customHeight="1">
      <c r="B73">
        <f t="shared" ca="1" si="46"/>
        <v>0.68339215985993307</v>
      </c>
      <c r="C73" s="2">
        <f t="shared" ref="C73" ca="1" si="71">RANK(B73,$B$3:$B$309)</f>
        <v>47</v>
      </c>
      <c r="D73" s="48">
        <v>36</v>
      </c>
      <c r="E73" s="26" t="s">
        <v>199</v>
      </c>
      <c r="F73" s="32" t="s">
        <v>200</v>
      </c>
      <c r="G73" s="32" t="s">
        <v>47</v>
      </c>
      <c r="H73" s="33" t="s">
        <v>201</v>
      </c>
    </row>
    <row r="74" spans="2:9">
      <c r="C74" s="2">
        <f t="shared" ref="C74" ca="1" si="72">C75+1000</f>
        <v>1134</v>
      </c>
      <c r="D74" s="49"/>
      <c r="E74" s="25" t="s">
        <v>202</v>
      </c>
      <c r="F74" s="34"/>
      <c r="G74" s="34" t="s">
        <v>29</v>
      </c>
      <c r="H74" s="43"/>
      <c r="I74" s="12"/>
    </row>
    <row r="75" spans="2:9" ht="18" customHeight="1">
      <c r="B75">
        <f t="shared" ca="1" si="46"/>
        <v>0.13648448671747837</v>
      </c>
      <c r="C75" s="2">
        <f t="shared" ref="C75" ca="1" si="73">RANK(B75,$B$3:$B$309)</f>
        <v>134</v>
      </c>
      <c r="D75" s="48">
        <v>37</v>
      </c>
      <c r="E75" s="26" t="s">
        <v>203</v>
      </c>
      <c r="F75" s="32" t="s">
        <v>31</v>
      </c>
      <c r="G75" s="32" t="s">
        <v>204</v>
      </c>
      <c r="H75" s="33" t="s">
        <v>60</v>
      </c>
    </row>
    <row r="76" spans="2:9">
      <c r="C76" s="2">
        <f t="shared" ref="C76" ca="1" si="74">C77+1000</f>
        <v>1151</v>
      </c>
      <c r="D76" s="49"/>
      <c r="E76" s="25" t="s">
        <v>269</v>
      </c>
      <c r="F76" s="34" t="s">
        <v>407</v>
      </c>
      <c r="G76" s="34"/>
      <c r="H76" s="43" t="s">
        <v>838</v>
      </c>
      <c r="I76" s="12"/>
    </row>
    <row r="77" spans="2:9" ht="18" customHeight="1">
      <c r="B77">
        <f t="shared" ca="1" si="46"/>
        <v>3.1021072640277203E-2</v>
      </c>
      <c r="C77" s="2">
        <f t="shared" ref="C77" ca="1" si="75">RANK(B77,$B$3:$B$309)</f>
        <v>151</v>
      </c>
      <c r="D77" s="48">
        <v>38</v>
      </c>
      <c r="E77" s="26" t="s">
        <v>836</v>
      </c>
      <c r="F77" s="32" t="s">
        <v>837</v>
      </c>
      <c r="G77" s="32" t="s">
        <v>47</v>
      </c>
      <c r="H77" s="33" t="s">
        <v>56</v>
      </c>
    </row>
    <row r="78" spans="2:9">
      <c r="C78" s="2">
        <f t="shared" ref="C78" ca="1" si="76">C79+1000</f>
        <v>1054</v>
      </c>
      <c r="D78" s="49"/>
      <c r="E78" s="25" t="s">
        <v>839</v>
      </c>
      <c r="F78" s="34"/>
      <c r="G78" s="34"/>
      <c r="H78" s="43"/>
      <c r="I78" s="12"/>
    </row>
    <row r="79" spans="2:9" ht="18" customHeight="1">
      <c r="B79">
        <f t="shared" ca="1" si="46"/>
        <v>0.65620237469903941</v>
      </c>
      <c r="C79" s="2">
        <f t="shared" ref="C79" ca="1" si="77">RANK(B79,$B$3:$B$309)</f>
        <v>54</v>
      </c>
      <c r="D79" s="48">
        <v>39</v>
      </c>
      <c r="E79" s="26" t="s">
        <v>508</v>
      </c>
      <c r="F79" s="32" t="s">
        <v>48</v>
      </c>
      <c r="G79" s="32" t="s">
        <v>840</v>
      </c>
      <c r="H79" s="33"/>
    </row>
    <row r="80" spans="2:9">
      <c r="C80" s="2">
        <f t="shared" ref="C80" ca="1" si="78">C81+1000</f>
        <v>1126</v>
      </c>
      <c r="D80" s="49"/>
      <c r="E80" s="25" t="s">
        <v>206</v>
      </c>
      <c r="F80" s="34" t="s">
        <v>90</v>
      </c>
      <c r="G80" s="34"/>
      <c r="H80" s="43"/>
      <c r="I80" s="12"/>
    </row>
    <row r="81" spans="2:10" ht="18" customHeight="1">
      <c r="B81">
        <f t="shared" ca="1" si="46"/>
        <v>0.18141977861435399</v>
      </c>
      <c r="C81" s="2">
        <f t="shared" ref="C81" ca="1" si="79">RANK(B81,$B$3:$B$309)</f>
        <v>126</v>
      </c>
      <c r="D81" s="48">
        <v>40</v>
      </c>
      <c r="E81" s="26" t="s">
        <v>205</v>
      </c>
      <c r="F81" s="32" t="s">
        <v>91</v>
      </c>
      <c r="G81" s="32" t="s">
        <v>24</v>
      </c>
      <c r="H81" s="33" t="s">
        <v>92</v>
      </c>
    </row>
    <row r="82" spans="2:10">
      <c r="C82" s="2">
        <f t="shared" ref="C82" ca="1" si="80">C83+1000</f>
        <v>1034</v>
      </c>
      <c r="D82" s="49"/>
      <c r="E82" s="25"/>
      <c r="F82" s="34" t="s">
        <v>208</v>
      </c>
      <c r="G82" s="34"/>
      <c r="H82" s="43" t="s">
        <v>210</v>
      </c>
      <c r="I82" s="12"/>
    </row>
    <row r="83" spans="2:10" ht="18" customHeight="1">
      <c r="B83">
        <f t="shared" ca="1" si="46"/>
        <v>0.75306064316002119</v>
      </c>
      <c r="C83" s="2">
        <f t="shared" ref="C83" ca="1" si="81">RANK(B83,$B$3:$B$309)</f>
        <v>34</v>
      </c>
      <c r="D83" s="48">
        <v>41</v>
      </c>
      <c r="E83" s="26" t="s">
        <v>61</v>
      </c>
      <c r="F83" s="32" t="s">
        <v>207</v>
      </c>
      <c r="G83" s="32" t="s">
        <v>47</v>
      </c>
      <c r="H83" s="33" t="s">
        <v>209</v>
      </c>
    </row>
    <row r="84" spans="2:10">
      <c r="C84" s="2">
        <f t="shared" ref="C84" ca="1" si="82">C85+1000</f>
        <v>1100</v>
      </c>
      <c r="D84" s="49"/>
      <c r="E84" s="25" t="s">
        <v>211</v>
      </c>
      <c r="F84" s="34"/>
      <c r="G84" s="34" t="s">
        <v>95</v>
      </c>
      <c r="H84" s="43"/>
      <c r="I84" s="12"/>
    </row>
    <row r="85" spans="2:10" ht="18" customHeight="1">
      <c r="B85">
        <f t="shared" ca="1" si="46"/>
        <v>0.34522850505237079</v>
      </c>
      <c r="C85" s="2">
        <f t="shared" ref="C85" ca="1" si="83">RANK(B85,$B$3:$B$309)</f>
        <v>100</v>
      </c>
      <c r="D85" s="48">
        <v>42</v>
      </c>
      <c r="E85" s="26" t="s">
        <v>212</v>
      </c>
      <c r="F85" s="32" t="s">
        <v>81</v>
      </c>
      <c r="G85" s="32" t="s">
        <v>213</v>
      </c>
      <c r="H85" s="33" t="s">
        <v>65</v>
      </c>
    </row>
    <row r="86" spans="2:10">
      <c r="C86" s="2">
        <f t="shared" ref="C86" ca="1" si="84">C87+1000</f>
        <v>1120</v>
      </c>
      <c r="D86" s="49"/>
      <c r="E86" s="25" t="s">
        <v>29</v>
      </c>
      <c r="F86" s="34" t="s">
        <v>33</v>
      </c>
      <c r="G86" s="34"/>
      <c r="H86" s="43"/>
      <c r="I86" s="12"/>
    </row>
    <row r="87" spans="2:10" ht="18" customHeight="1">
      <c r="B87">
        <f t="shared" ca="1" si="46"/>
        <v>0.20108589701280144</v>
      </c>
      <c r="C87" s="2">
        <f t="shared" ref="C87" ca="1" si="85">RANK(B87,$B$3:$B$309)</f>
        <v>120</v>
      </c>
      <c r="D87" s="48">
        <v>43</v>
      </c>
      <c r="E87" s="26" t="s">
        <v>214</v>
      </c>
      <c r="F87" s="32" t="s">
        <v>76</v>
      </c>
      <c r="G87" s="32" t="s">
        <v>46</v>
      </c>
      <c r="H87" s="33" t="s">
        <v>215</v>
      </c>
      <c r="I87" s="17"/>
    </row>
    <row r="88" spans="2:10">
      <c r="C88" s="2">
        <f t="shared" ref="C88" ca="1" si="86">C89+1000</f>
        <v>1128</v>
      </c>
      <c r="D88" s="49"/>
      <c r="E88" s="25"/>
      <c r="F88" s="34" t="s">
        <v>97</v>
      </c>
      <c r="G88" s="34"/>
      <c r="H88" s="43"/>
      <c r="I88" s="28"/>
    </row>
    <row r="89" spans="2:10" ht="18" customHeight="1" thickBot="1">
      <c r="B89">
        <f t="shared" ca="1" si="46"/>
        <v>0.15691092749367441</v>
      </c>
      <c r="C89" s="2">
        <f t="shared" ref="C89" ca="1" si="87">RANK(B89,$B$3:$B$309)</f>
        <v>128</v>
      </c>
      <c r="D89" s="71">
        <v>44</v>
      </c>
      <c r="E89" s="27" t="s">
        <v>61</v>
      </c>
      <c r="F89" s="35" t="s">
        <v>192</v>
      </c>
      <c r="G89" s="35" t="s">
        <v>24</v>
      </c>
      <c r="H89" s="36" t="s">
        <v>104</v>
      </c>
    </row>
    <row r="90" spans="2:10">
      <c r="C90" s="2">
        <f t="shared" ref="C90" ca="1" si="88">C91+1000</f>
        <v>1041</v>
      </c>
      <c r="D90" s="50"/>
      <c r="E90" s="44" t="s">
        <v>95</v>
      </c>
      <c r="F90" s="45"/>
      <c r="G90" s="45" t="s">
        <v>218</v>
      </c>
      <c r="H90" s="43"/>
      <c r="I90" s="12"/>
      <c r="J90" s="29"/>
    </row>
    <row r="91" spans="2:10" ht="18" customHeight="1">
      <c r="B91">
        <f ca="1">RAND()</f>
        <v>0.70917972991052403</v>
      </c>
      <c r="C91" s="2">
        <f t="shared" ref="C91" ca="1" si="89">RANK(B91,$B$3:$B$309)</f>
        <v>41</v>
      </c>
      <c r="D91" s="48">
        <v>45</v>
      </c>
      <c r="E91" s="26" t="s">
        <v>164</v>
      </c>
      <c r="F91" s="32" t="s">
        <v>216</v>
      </c>
      <c r="G91" s="32" t="s">
        <v>217</v>
      </c>
      <c r="H91" s="33"/>
      <c r="J91" s="28"/>
    </row>
    <row r="92" spans="2:10">
      <c r="C92" s="2">
        <f t="shared" ref="C92" ca="1" si="90">C93+1000</f>
        <v>1017</v>
      </c>
      <c r="D92" s="49"/>
      <c r="E92" s="25"/>
      <c r="F92" s="34"/>
      <c r="G92" s="34" t="s">
        <v>72</v>
      </c>
      <c r="H92" s="43" t="s">
        <v>71</v>
      </c>
      <c r="I92" s="12"/>
    </row>
    <row r="93" spans="2:10" ht="18" customHeight="1">
      <c r="B93">
        <f t="shared" ref="B93:B159" ca="1" si="91">RAND()</f>
        <v>0.89935552617359593</v>
      </c>
      <c r="C93" s="2">
        <f t="shared" ref="C93" ca="1" si="92">RANK(B93,$B$3:$B$309)</f>
        <v>17</v>
      </c>
      <c r="D93" s="48">
        <v>46</v>
      </c>
      <c r="E93" s="26" t="s">
        <v>219</v>
      </c>
      <c r="F93" s="32" t="s">
        <v>47</v>
      </c>
      <c r="G93" s="32" t="s">
        <v>70</v>
      </c>
      <c r="H93" s="33" t="s">
        <v>220</v>
      </c>
    </row>
    <row r="94" spans="2:10">
      <c r="C94" s="2">
        <f t="shared" ref="C94" ca="1" si="93">C95+1000</f>
        <v>1147</v>
      </c>
      <c r="D94" s="49"/>
      <c r="E94" s="25" t="s">
        <v>222</v>
      </c>
      <c r="F94" s="34" t="s">
        <v>29</v>
      </c>
      <c r="G94" s="34"/>
      <c r="H94" s="43" t="s">
        <v>206</v>
      </c>
      <c r="I94" s="12"/>
    </row>
    <row r="95" spans="2:10" ht="18" customHeight="1">
      <c r="B95">
        <f t="shared" ca="1" si="91"/>
        <v>7.6818025894846764E-2</v>
      </c>
      <c r="C95" s="2">
        <f t="shared" ref="C95" ca="1" si="94">RANK(B95,$B$3:$B$309)</f>
        <v>147</v>
      </c>
      <c r="D95" s="48">
        <v>47</v>
      </c>
      <c r="E95" s="26" t="s">
        <v>221</v>
      </c>
      <c r="F95" s="32" t="s">
        <v>77</v>
      </c>
      <c r="G95" s="32" t="s">
        <v>223</v>
      </c>
      <c r="H95" s="33" t="s">
        <v>2</v>
      </c>
    </row>
    <row r="96" spans="2:10">
      <c r="C96" s="2">
        <f t="shared" ref="C96" ca="1" si="95">C97+1000</f>
        <v>1045</v>
      </c>
      <c r="D96" s="49"/>
      <c r="E96" s="25" t="s">
        <v>224</v>
      </c>
      <c r="F96" s="34" t="s">
        <v>225</v>
      </c>
      <c r="G96" s="34"/>
      <c r="H96" s="43" t="s">
        <v>218</v>
      </c>
      <c r="I96" s="12"/>
    </row>
    <row r="97" spans="2:14" ht="18" customHeight="1">
      <c r="B97">
        <f t="shared" ca="1" si="91"/>
        <v>0.69957033826190673</v>
      </c>
      <c r="C97" s="2">
        <f t="shared" ref="C97" ca="1" si="96">RANK(B97,$B$3:$B$309)</f>
        <v>45</v>
      </c>
      <c r="D97" s="48">
        <v>48</v>
      </c>
      <c r="E97" s="26" t="s">
        <v>26</v>
      </c>
      <c r="F97" s="32" t="s">
        <v>57</v>
      </c>
      <c r="G97" s="32" t="s">
        <v>47</v>
      </c>
      <c r="H97" s="33" t="s">
        <v>217</v>
      </c>
    </row>
    <row r="98" spans="2:14">
      <c r="C98" s="2">
        <f t="shared" ref="C98" ca="1" si="97">C99+1000</f>
        <v>1153</v>
      </c>
      <c r="D98" s="49"/>
      <c r="E98" s="25" t="s">
        <v>226</v>
      </c>
      <c r="F98" s="34"/>
      <c r="G98" s="34"/>
      <c r="H98" s="43"/>
      <c r="I98" s="12"/>
    </row>
    <row r="99" spans="2:14" ht="18" customHeight="1">
      <c r="B99">
        <f t="shared" ca="1" si="91"/>
        <v>1.4188005595225595E-2</v>
      </c>
      <c r="C99" s="2">
        <f t="shared" ref="C99" ca="1" si="98">RANK(B99,$B$3:$B$309)</f>
        <v>153</v>
      </c>
      <c r="D99" s="48">
        <v>49</v>
      </c>
      <c r="E99" s="26" t="s">
        <v>227</v>
      </c>
      <c r="F99" s="32" t="s">
        <v>24</v>
      </c>
      <c r="G99" s="32" t="s">
        <v>228</v>
      </c>
      <c r="H99" s="33"/>
    </row>
    <row r="100" spans="2:14">
      <c r="C100" s="2">
        <f t="shared" ref="C100" ca="1" si="99">C101+1000</f>
        <v>1118</v>
      </c>
      <c r="D100" s="49"/>
      <c r="E100" s="25" t="s">
        <v>86</v>
      </c>
      <c r="F100" s="34"/>
      <c r="G100" s="34" t="s">
        <v>151</v>
      </c>
      <c r="H100" s="43"/>
      <c r="I100" s="12"/>
    </row>
    <row r="101" spans="2:14" ht="18" customHeight="1">
      <c r="B101">
        <f t="shared" ca="1" si="91"/>
        <v>0.2039660696957285</v>
      </c>
      <c r="C101" s="2">
        <f t="shared" ref="C101" ca="1" si="100">RANK(B101,$B$3:$B$309)</f>
        <v>118</v>
      </c>
      <c r="D101" s="48">
        <v>50</v>
      </c>
      <c r="E101" s="26" t="s">
        <v>87</v>
      </c>
      <c r="F101" s="32" t="s">
        <v>49</v>
      </c>
      <c r="G101" s="32" t="s">
        <v>229</v>
      </c>
      <c r="H101" s="33" t="s">
        <v>173</v>
      </c>
    </row>
    <row r="102" spans="2:14">
      <c r="C102" s="2">
        <f t="shared" ref="C102" ca="1" si="101">C103+1000</f>
        <v>1096</v>
      </c>
      <c r="D102" s="49"/>
      <c r="E102" s="25"/>
      <c r="F102" s="34"/>
      <c r="G102" s="34" t="s">
        <v>232</v>
      </c>
      <c r="H102" s="43"/>
      <c r="I102" s="12"/>
    </row>
    <row r="103" spans="2:14" ht="18" customHeight="1">
      <c r="B103">
        <f t="shared" ca="1" si="91"/>
        <v>0.35491998309457917</v>
      </c>
      <c r="C103" s="2">
        <f t="shared" ref="C103" ca="1" si="102">RANK(B103,$B$3:$B$309)</f>
        <v>96</v>
      </c>
      <c r="D103" s="48">
        <v>51</v>
      </c>
      <c r="E103" s="26" t="s">
        <v>230</v>
      </c>
      <c r="F103" s="32" t="s">
        <v>24</v>
      </c>
      <c r="G103" s="32" t="s">
        <v>231</v>
      </c>
      <c r="H103" s="33" t="s">
        <v>173</v>
      </c>
    </row>
    <row r="104" spans="2:14">
      <c r="C104" s="2">
        <f t="shared" ref="C104" ca="1" si="103">C105+1000</f>
        <v>1052</v>
      </c>
      <c r="D104" s="49"/>
      <c r="E104" s="25" t="s">
        <v>42</v>
      </c>
      <c r="F104" s="34"/>
      <c r="G104" s="34" t="s">
        <v>234</v>
      </c>
      <c r="H104" s="43"/>
      <c r="I104" s="12"/>
    </row>
    <row r="105" spans="2:14" ht="18" customHeight="1">
      <c r="B105">
        <f t="shared" ca="1" si="91"/>
        <v>0.66188632770506384</v>
      </c>
      <c r="C105" s="2">
        <f t="shared" ref="C105" ca="1" si="104">RANK(B105,$B$3:$B$309)</f>
        <v>52</v>
      </c>
      <c r="D105" s="48">
        <v>52</v>
      </c>
      <c r="E105" s="26" t="s">
        <v>32</v>
      </c>
      <c r="F105" s="32" t="s">
        <v>47</v>
      </c>
      <c r="G105" s="32" t="s">
        <v>233</v>
      </c>
      <c r="H105" s="33"/>
    </row>
    <row r="106" spans="2:14">
      <c r="C106" s="2">
        <f t="shared" ref="C106" ca="1" si="105">C107+1000</f>
        <v>1130</v>
      </c>
      <c r="D106" s="49"/>
      <c r="E106" s="25"/>
      <c r="F106" s="34" t="s">
        <v>237</v>
      </c>
      <c r="G106" s="34"/>
      <c r="H106" s="43"/>
      <c r="I106" s="12"/>
    </row>
    <row r="107" spans="2:14" ht="18" customHeight="1">
      <c r="B107">
        <f t="shared" ca="1" si="91"/>
        <v>0.15245625520882888</v>
      </c>
      <c r="C107" s="2">
        <f t="shared" ref="C107" ca="1" si="106">RANK(B107,$B$3:$B$309)</f>
        <v>130</v>
      </c>
      <c r="D107" s="48">
        <v>53</v>
      </c>
      <c r="E107" s="26" t="s">
        <v>235</v>
      </c>
      <c r="F107" s="32" t="s">
        <v>236</v>
      </c>
      <c r="G107" s="32" t="s">
        <v>173</v>
      </c>
      <c r="H107" s="33"/>
    </row>
    <row r="108" spans="2:14">
      <c r="C108" s="2">
        <f t="shared" ref="C108" ca="1" si="107">C109+1000</f>
        <v>1022</v>
      </c>
      <c r="D108" s="49"/>
      <c r="E108" s="25" t="s">
        <v>43</v>
      </c>
      <c r="F108" s="34"/>
      <c r="G108" s="34" t="s">
        <v>34</v>
      </c>
      <c r="H108" s="43"/>
      <c r="I108" s="12"/>
      <c r="K108" s="13"/>
      <c r="L108" s="13"/>
      <c r="M108" s="13"/>
      <c r="N108" s="13"/>
    </row>
    <row r="109" spans="2:14" ht="18" customHeight="1">
      <c r="B109">
        <f t="shared" ca="1" si="91"/>
        <v>0.8680587401020462</v>
      </c>
      <c r="C109" s="2">
        <f t="shared" ref="C109" ca="1" si="108">RANK(B109,$B$3:$B$309)</f>
        <v>22</v>
      </c>
      <c r="D109" s="48">
        <v>54</v>
      </c>
      <c r="E109" s="26" t="s">
        <v>56</v>
      </c>
      <c r="F109" s="32" t="s">
        <v>54</v>
      </c>
      <c r="G109" s="32" t="s">
        <v>238</v>
      </c>
      <c r="H109" s="33" t="s">
        <v>112</v>
      </c>
      <c r="K109" s="14"/>
      <c r="L109" s="15"/>
      <c r="M109" s="15"/>
      <c r="N109" s="15"/>
    </row>
    <row r="110" spans="2:14" ht="16.2">
      <c r="C110" s="2">
        <f t="shared" ref="C110" ca="1" si="109">C111+1000</f>
        <v>1024</v>
      </c>
      <c r="D110" s="49"/>
      <c r="E110" s="25" t="s">
        <v>239</v>
      </c>
      <c r="F110" s="34"/>
      <c r="G110" s="34"/>
      <c r="H110" s="43"/>
      <c r="I110" s="12"/>
      <c r="K110" s="13"/>
      <c r="L110" s="13"/>
      <c r="M110" s="13"/>
      <c r="N110" s="15"/>
    </row>
    <row r="111" spans="2:14" ht="18" customHeight="1">
      <c r="B111">
        <f t="shared" ca="1" si="91"/>
        <v>0.86283909315920804</v>
      </c>
      <c r="C111" s="2">
        <f t="shared" ref="C111" ca="1" si="110">RANK(B111,$B$3:$B$309)</f>
        <v>24</v>
      </c>
      <c r="D111" s="48">
        <v>55</v>
      </c>
      <c r="E111" s="26" t="s">
        <v>240</v>
      </c>
      <c r="F111" s="32" t="s">
        <v>241</v>
      </c>
      <c r="G111" s="32" t="s">
        <v>242</v>
      </c>
      <c r="H111" s="33"/>
      <c r="K111" s="14"/>
      <c r="L111" s="15"/>
      <c r="M111" s="15"/>
      <c r="N111" s="15"/>
    </row>
    <row r="112" spans="2:14" ht="16.2">
      <c r="C112" s="2">
        <f t="shared" ref="C112" ca="1" si="111">C113+1000</f>
        <v>1050</v>
      </c>
      <c r="D112" s="49"/>
      <c r="E112" s="25" t="s">
        <v>22</v>
      </c>
      <c r="F112" s="34"/>
      <c r="G112" s="34" t="s">
        <v>88</v>
      </c>
      <c r="H112" s="43" t="s">
        <v>243</v>
      </c>
      <c r="K112" s="13"/>
      <c r="L112" s="13"/>
      <c r="M112" s="13"/>
      <c r="N112" s="15"/>
    </row>
    <row r="113" spans="2:14" ht="16.2">
      <c r="B113">
        <f t="shared" ca="1" si="91"/>
        <v>0.6697567018953603</v>
      </c>
      <c r="C113" s="2">
        <f t="shared" ref="C113" ca="1" si="112">RANK(B113,$B$3:$B$309)</f>
        <v>50</v>
      </c>
      <c r="D113" s="48">
        <v>56</v>
      </c>
      <c r="E113" s="26" t="s">
        <v>62</v>
      </c>
      <c r="F113" s="32" t="s">
        <v>53</v>
      </c>
      <c r="G113" s="32" t="s">
        <v>199</v>
      </c>
      <c r="H113" s="33" t="s">
        <v>244</v>
      </c>
      <c r="K113" s="14"/>
      <c r="L113" s="15"/>
      <c r="M113" s="15"/>
      <c r="N113" s="15"/>
    </row>
    <row r="114" spans="2:14" ht="16.2">
      <c r="C114" s="2">
        <f t="shared" ref="C114" ca="1" si="113">C115+1000</f>
        <v>1103</v>
      </c>
      <c r="D114" s="49"/>
      <c r="E114" s="25" t="s">
        <v>246</v>
      </c>
      <c r="F114" s="34"/>
      <c r="G114" s="34"/>
      <c r="H114" s="43"/>
      <c r="K114" s="13"/>
      <c r="L114" s="13"/>
      <c r="M114" s="13"/>
      <c r="N114" s="15"/>
    </row>
    <row r="115" spans="2:14" ht="16.2">
      <c r="B115">
        <f t="shared" ca="1" si="91"/>
        <v>0.32587377583040422</v>
      </c>
      <c r="C115" s="2">
        <f t="shared" ref="C115" ca="1" si="114">RANK(B115,$B$3:$B$309)</f>
        <v>103</v>
      </c>
      <c r="D115" s="48">
        <v>57</v>
      </c>
      <c r="E115" s="26" t="s">
        <v>245</v>
      </c>
      <c r="F115" s="32" t="s">
        <v>24</v>
      </c>
      <c r="G115" s="32" t="s">
        <v>78</v>
      </c>
      <c r="H115" s="33"/>
      <c r="K115" s="14"/>
      <c r="L115" s="15"/>
      <c r="M115" s="15"/>
      <c r="N115" s="15"/>
    </row>
    <row r="116" spans="2:14" ht="16.2">
      <c r="C116" s="2">
        <f t="shared" ref="C116" ca="1" si="115">C117+1000</f>
        <v>1055</v>
      </c>
      <c r="D116" s="49"/>
      <c r="E116" s="44" t="s">
        <v>75</v>
      </c>
      <c r="F116" s="45" t="s">
        <v>21</v>
      </c>
      <c r="G116" s="45"/>
      <c r="H116" s="43"/>
      <c r="K116" s="13"/>
      <c r="L116" s="13"/>
      <c r="M116" s="13"/>
      <c r="N116" s="15"/>
    </row>
    <row r="117" spans="2:14" ht="16.2">
      <c r="B117">
        <f t="shared" ca="1" si="91"/>
        <v>0.65140878517706691</v>
      </c>
      <c r="C117" s="2">
        <f t="shared" ref="C117" ca="1" si="116">RANK(B117,$B$3:$B$309)</f>
        <v>55</v>
      </c>
      <c r="D117" s="48">
        <v>58</v>
      </c>
      <c r="E117" s="26" t="s">
        <v>74</v>
      </c>
      <c r="F117" s="32" t="s">
        <v>247</v>
      </c>
      <c r="G117" s="32" t="s">
        <v>24</v>
      </c>
      <c r="H117" s="33" t="s">
        <v>248</v>
      </c>
      <c r="K117" s="14"/>
      <c r="L117" s="15"/>
      <c r="M117" s="15"/>
      <c r="N117" s="15"/>
    </row>
    <row r="118" spans="2:14" ht="16.2">
      <c r="C118" s="2">
        <f t="shared" ref="C118" ca="1" si="117">C119+1000</f>
        <v>1037</v>
      </c>
      <c r="D118" s="49"/>
      <c r="E118" s="44" t="s">
        <v>250</v>
      </c>
      <c r="F118" s="45"/>
      <c r="G118" s="45"/>
      <c r="H118" s="43"/>
      <c r="K118" s="13"/>
      <c r="L118" s="13"/>
      <c r="M118" s="13"/>
      <c r="N118" s="15"/>
    </row>
    <row r="119" spans="2:14" ht="16.2">
      <c r="B119">
        <f t="shared" ca="1" si="91"/>
        <v>0.72849966695542823</v>
      </c>
      <c r="C119" s="2">
        <f t="shared" ref="C119" ca="1" si="118">RANK(B119,$B$3:$B$309)</f>
        <v>37</v>
      </c>
      <c r="D119" s="48">
        <v>59</v>
      </c>
      <c r="E119" s="26" t="s">
        <v>251</v>
      </c>
      <c r="F119" s="32" t="s">
        <v>24</v>
      </c>
      <c r="G119" s="32" t="s">
        <v>252</v>
      </c>
      <c r="H119" s="33"/>
      <c r="K119" s="14"/>
      <c r="L119" s="15"/>
      <c r="M119" s="15"/>
      <c r="N119" s="15"/>
    </row>
    <row r="120" spans="2:14" ht="16.2">
      <c r="C120" s="2">
        <f t="shared" ref="C120" ca="1" si="119">C121+1000</f>
        <v>1051</v>
      </c>
      <c r="D120" s="49"/>
      <c r="E120" s="44" t="s">
        <v>44</v>
      </c>
      <c r="F120" s="45"/>
      <c r="G120" s="45" t="s">
        <v>66</v>
      </c>
      <c r="H120" s="43"/>
      <c r="K120" s="13"/>
      <c r="L120" s="13"/>
      <c r="M120" s="13"/>
      <c r="N120" s="15"/>
    </row>
    <row r="121" spans="2:14" ht="16.8" thickBot="1">
      <c r="B121">
        <f t="shared" ca="1" si="91"/>
        <v>0.66958978557101589</v>
      </c>
      <c r="C121" s="2">
        <f t="shared" ref="C121" ca="1" si="120">RANK(B121,$B$3:$B$309)</f>
        <v>51</v>
      </c>
      <c r="D121" s="71">
        <v>60</v>
      </c>
      <c r="E121" s="27" t="s">
        <v>63</v>
      </c>
      <c r="F121" s="35" t="s">
        <v>24</v>
      </c>
      <c r="G121" s="35" t="s">
        <v>253</v>
      </c>
      <c r="H121" s="36" t="s">
        <v>112</v>
      </c>
      <c r="K121" s="14"/>
      <c r="L121" s="15"/>
      <c r="M121" s="15"/>
      <c r="N121" s="15"/>
    </row>
    <row r="122" spans="2:14" ht="16.2">
      <c r="C122" s="2">
        <f t="shared" ref="C122" ca="1" si="121">C123+1000</f>
        <v>1087</v>
      </c>
      <c r="D122" s="50"/>
      <c r="E122" s="44" t="s">
        <v>94</v>
      </c>
      <c r="F122" s="45"/>
      <c r="G122" s="45" t="s">
        <v>34</v>
      </c>
      <c r="H122" s="43"/>
      <c r="K122" s="13"/>
      <c r="L122" s="13"/>
      <c r="M122" s="13"/>
      <c r="N122" s="15"/>
    </row>
    <row r="123" spans="2:14" ht="16.2">
      <c r="B123">
        <f t="shared" ca="1" si="91"/>
        <v>0.38574129863299478</v>
      </c>
      <c r="C123" s="2">
        <f t="shared" ref="C123" ca="1" si="122">RANK(B123,$B$3:$B$309)</f>
        <v>87</v>
      </c>
      <c r="D123" s="48">
        <v>61</v>
      </c>
      <c r="E123" s="26" t="s">
        <v>192</v>
      </c>
      <c r="F123" s="32" t="s">
        <v>254</v>
      </c>
      <c r="G123" s="32" t="s">
        <v>255</v>
      </c>
      <c r="H123" s="33" t="s">
        <v>112</v>
      </c>
      <c r="K123" s="14"/>
      <c r="L123" s="15"/>
      <c r="M123" s="15"/>
      <c r="N123" s="15"/>
    </row>
    <row r="124" spans="2:14" ht="16.2">
      <c r="C124" s="2">
        <f t="shared" ref="C124" ca="1" si="123">C125+1000</f>
        <v>1008</v>
      </c>
      <c r="D124" s="49"/>
      <c r="E124" s="44" t="s">
        <v>23</v>
      </c>
      <c r="F124" s="45" t="s">
        <v>88</v>
      </c>
      <c r="G124" s="45" t="s">
        <v>66</v>
      </c>
      <c r="H124" s="43"/>
      <c r="K124" s="13"/>
      <c r="L124" s="13"/>
      <c r="M124" s="13"/>
      <c r="N124" s="15"/>
    </row>
    <row r="125" spans="2:14" ht="16.2">
      <c r="B125">
        <f t="shared" ca="1" si="91"/>
        <v>0.93684023108975512</v>
      </c>
      <c r="C125" s="2">
        <f t="shared" ref="C125" ca="1" si="124">RANK(B125,$B$3:$B$309)</f>
        <v>8</v>
      </c>
      <c r="D125" s="48">
        <v>62</v>
      </c>
      <c r="E125" s="26" t="s">
        <v>1</v>
      </c>
      <c r="F125" s="32" t="s">
        <v>256</v>
      </c>
      <c r="G125" s="32" t="s">
        <v>120</v>
      </c>
      <c r="H125" s="33" t="s">
        <v>65</v>
      </c>
      <c r="K125" s="14"/>
      <c r="L125" s="15"/>
      <c r="M125" s="15"/>
      <c r="N125" s="15"/>
    </row>
    <row r="126" spans="2:14" ht="16.2">
      <c r="C126" s="2">
        <f t="shared" ref="C126" ca="1" si="125">C127+1000</f>
        <v>1123</v>
      </c>
      <c r="D126" s="49"/>
      <c r="E126" s="44"/>
      <c r="F126" s="45"/>
      <c r="G126" s="45" t="s">
        <v>259</v>
      </c>
      <c r="H126" s="43"/>
      <c r="K126" s="13"/>
      <c r="L126" s="13"/>
      <c r="M126" s="13"/>
      <c r="N126" s="15"/>
    </row>
    <row r="127" spans="2:14" ht="16.2">
      <c r="B127">
        <f t="shared" ca="1" si="91"/>
        <v>0.1895383993172931</v>
      </c>
      <c r="C127" s="2">
        <f t="shared" ref="C127" ca="1" si="126">RANK(B127,$B$3:$B$309)</f>
        <v>123</v>
      </c>
      <c r="D127" s="48">
        <v>63</v>
      </c>
      <c r="E127" s="26" t="s">
        <v>257</v>
      </c>
      <c r="F127" s="32" t="s">
        <v>24</v>
      </c>
      <c r="G127" s="32" t="s">
        <v>258</v>
      </c>
      <c r="H127" s="33" t="s">
        <v>65</v>
      </c>
      <c r="K127" s="14"/>
      <c r="L127" s="15"/>
      <c r="M127" s="15"/>
      <c r="N127" s="15"/>
    </row>
    <row r="128" spans="2:14" ht="16.2">
      <c r="C128" s="2">
        <f t="shared" ref="C128" ca="1" si="127">C129+1000</f>
        <v>1029</v>
      </c>
      <c r="D128" s="49"/>
      <c r="E128" s="44" t="s">
        <v>249</v>
      </c>
      <c r="F128" s="45"/>
      <c r="G128" s="45"/>
      <c r="H128" s="43"/>
      <c r="K128" s="13"/>
      <c r="L128" s="13"/>
      <c r="M128" s="13"/>
      <c r="N128" s="15"/>
    </row>
    <row r="129" spans="2:14" ht="16.2">
      <c r="B129">
        <f t="shared" ca="1" si="91"/>
        <v>0.80931781006999737</v>
      </c>
      <c r="C129" s="2">
        <f t="shared" ref="C129" ca="1" si="128">RANK(B129,$B$3:$B$309)</f>
        <v>29</v>
      </c>
      <c r="D129" s="48">
        <v>64</v>
      </c>
      <c r="E129" s="26" t="s">
        <v>260</v>
      </c>
      <c r="F129" s="32" t="s">
        <v>261</v>
      </c>
      <c r="G129" s="32" t="s">
        <v>262</v>
      </c>
      <c r="H129" s="33"/>
      <c r="K129" s="14"/>
      <c r="L129" s="15"/>
      <c r="M129" s="15"/>
      <c r="N129" s="15"/>
    </row>
    <row r="130" spans="2:14" ht="16.2">
      <c r="C130" s="2">
        <f t="shared" ref="C130" ca="1" si="129">C131+1000</f>
        <v>1145</v>
      </c>
      <c r="D130" s="49"/>
      <c r="E130" s="44" t="s">
        <v>25</v>
      </c>
      <c r="F130" s="45" t="s">
        <v>51</v>
      </c>
      <c r="G130" s="45"/>
      <c r="H130" s="43"/>
      <c r="K130" s="13"/>
      <c r="L130" s="13"/>
      <c r="M130" s="13"/>
      <c r="N130" s="15"/>
    </row>
    <row r="131" spans="2:14" ht="16.2">
      <c r="B131">
        <f t="shared" ca="1" si="91"/>
        <v>8.2117587780390577E-2</v>
      </c>
      <c r="C131" s="2">
        <f t="shared" ref="C131" ca="1" si="130">RANK(B131,$B$3:$B$309)</f>
        <v>145</v>
      </c>
      <c r="D131" s="48">
        <v>65</v>
      </c>
      <c r="E131" s="26" t="s">
        <v>263</v>
      </c>
      <c r="F131" s="32" t="s">
        <v>264</v>
      </c>
      <c r="G131" s="32" t="s">
        <v>49</v>
      </c>
      <c r="H131" s="33" t="s">
        <v>265</v>
      </c>
      <c r="K131" s="14"/>
      <c r="L131" s="15"/>
      <c r="M131" s="15"/>
      <c r="N131" s="15"/>
    </row>
    <row r="132" spans="2:14">
      <c r="C132" s="2">
        <f t="shared" ref="C132" ca="1" si="131">C133+1000</f>
        <v>1026</v>
      </c>
      <c r="D132" s="49"/>
      <c r="E132" s="44" t="s">
        <v>52</v>
      </c>
      <c r="F132" s="45"/>
      <c r="G132" s="45" t="s">
        <v>267</v>
      </c>
      <c r="H132" s="43"/>
    </row>
    <row r="133" spans="2:14" ht="16.2">
      <c r="B133">
        <f t="shared" ca="1" si="91"/>
        <v>0.84404078456316234</v>
      </c>
      <c r="C133" s="2">
        <f t="shared" ref="C133" ca="1" si="132">RANK(B133,$B$3:$B$309)</f>
        <v>26</v>
      </c>
      <c r="D133" s="48">
        <v>66</v>
      </c>
      <c r="E133" s="26" t="s">
        <v>76</v>
      </c>
      <c r="F133" s="32" t="s">
        <v>49</v>
      </c>
      <c r="G133" s="32" t="s">
        <v>266</v>
      </c>
      <c r="H133" s="33" t="s">
        <v>60</v>
      </c>
    </row>
    <row r="134" spans="2:14">
      <c r="C134" s="2">
        <f t="shared" ref="C134" ca="1" si="133">C135+1000</f>
        <v>1064</v>
      </c>
      <c r="D134" s="49"/>
      <c r="E134" s="44" t="s">
        <v>39</v>
      </c>
      <c r="F134" s="45"/>
      <c r="G134" s="45" t="s">
        <v>21</v>
      </c>
      <c r="H134" s="43" t="s">
        <v>269</v>
      </c>
    </row>
    <row r="135" spans="2:14" ht="16.2">
      <c r="B135">
        <f t="shared" ca="1" si="91"/>
        <v>0.63315091790865574</v>
      </c>
      <c r="C135" s="2">
        <f t="shared" ref="C135" ca="1" si="134">RANK(B135,$B$3:$B$309)</f>
        <v>64</v>
      </c>
      <c r="D135" s="48">
        <v>67</v>
      </c>
      <c r="E135" s="26" t="s">
        <v>3</v>
      </c>
      <c r="F135" s="32" t="s">
        <v>47</v>
      </c>
      <c r="G135" s="32" t="s">
        <v>268</v>
      </c>
      <c r="H135" s="33" t="s">
        <v>270</v>
      </c>
    </row>
    <row r="136" spans="2:14">
      <c r="C136" s="2">
        <f t="shared" ref="C136" ca="1" si="135">C137+1000</f>
        <v>1072</v>
      </c>
      <c r="D136" s="49"/>
      <c r="E136" s="44" t="s">
        <v>85</v>
      </c>
      <c r="F136" s="45" t="s">
        <v>271</v>
      </c>
      <c r="G136" s="45" t="s">
        <v>67</v>
      </c>
      <c r="H136" s="43"/>
    </row>
    <row r="137" spans="2:14" ht="16.2">
      <c r="B137">
        <f t="shared" ca="1" si="91"/>
        <v>0.57596503372939345</v>
      </c>
      <c r="C137" s="2">
        <f t="shared" ref="C137" ca="1" si="136">RANK(B137,$B$3:$B$309)</f>
        <v>72</v>
      </c>
      <c r="D137" s="48">
        <v>68</v>
      </c>
      <c r="E137" s="26" t="s">
        <v>0</v>
      </c>
      <c r="F137" s="32" t="s">
        <v>272</v>
      </c>
      <c r="G137" s="32" t="s">
        <v>68</v>
      </c>
      <c r="H137" s="33" t="s">
        <v>69</v>
      </c>
    </row>
    <row r="138" spans="2:14">
      <c r="C138" s="2">
        <f t="shared" ref="C138" ca="1" si="137">C139+1000</f>
        <v>1125</v>
      </c>
      <c r="D138" s="49"/>
      <c r="E138" s="44" t="s">
        <v>133</v>
      </c>
      <c r="F138" s="45"/>
      <c r="G138" s="45" t="s">
        <v>30</v>
      </c>
      <c r="H138" s="43"/>
    </row>
    <row r="139" spans="2:14" ht="16.2">
      <c r="B139">
        <f t="shared" ca="1" si="91"/>
        <v>0.18160080023832159</v>
      </c>
      <c r="C139" s="2">
        <f t="shared" ref="C139" ca="1" si="138">RANK(B139,$B$3:$B$309)</f>
        <v>125</v>
      </c>
      <c r="D139" s="48">
        <v>69</v>
      </c>
      <c r="E139" s="26" t="s">
        <v>132</v>
      </c>
      <c r="F139" s="32" t="s">
        <v>49</v>
      </c>
      <c r="G139" s="32" t="s">
        <v>89</v>
      </c>
      <c r="H139" s="33" t="s">
        <v>273</v>
      </c>
    </row>
    <row r="140" spans="2:14">
      <c r="C140" s="2">
        <f t="shared" ref="C140" ca="1" si="139">C141+1000</f>
        <v>1102</v>
      </c>
      <c r="D140" s="49"/>
      <c r="E140" s="44" t="s">
        <v>274</v>
      </c>
      <c r="F140" s="45"/>
      <c r="G140" s="45"/>
      <c r="H140" s="43"/>
    </row>
    <row r="141" spans="2:14" ht="16.2">
      <c r="B141">
        <f t="shared" ca="1" si="91"/>
        <v>0.33096583866941143</v>
      </c>
      <c r="C141" s="2">
        <f t="shared" ref="C141" ca="1" si="140">RANK(B141,$B$3:$B$309)</f>
        <v>102</v>
      </c>
      <c r="D141" s="48">
        <v>70</v>
      </c>
      <c r="E141" s="26" t="s">
        <v>275</v>
      </c>
      <c r="F141" s="32" t="s">
        <v>276</v>
      </c>
      <c r="G141" s="32" t="s">
        <v>47</v>
      </c>
      <c r="H141" s="33" t="s">
        <v>165</v>
      </c>
    </row>
    <row r="142" spans="2:14">
      <c r="C142" s="2">
        <f t="shared" ref="C142" ca="1" si="141">C143+1000</f>
        <v>1030</v>
      </c>
      <c r="D142" s="49"/>
      <c r="E142" s="44" t="s">
        <v>277</v>
      </c>
      <c r="F142" s="45"/>
      <c r="G142" s="45"/>
      <c r="H142" s="43"/>
    </row>
    <row r="143" spans="2:14" ht="16.2">
      <c r="B143">
        <f t="shared" ca="1" si="91"/>
        <v>0.80088702617370289</v>
      </c>
      <c r="C143" s="2">
        <f t="shared" ref="C143" ca="1" si="142">RANK(B143,$B$3:$B$309)</f>
        <v>30</v>
      </c>
      <c r="D143" s="48">
        <v>71</v>
      </c>
      <c r="E143" s="26" t="s">
        <v>278</v>
      </c>
      <c r="F143" s="32" t="s">
        <v>49</v>
      </c>
      <c r="G143" s="32" t="s">
        <v>98</v>
      </c>
      <c r="H143" s="33"/>
    </row>
    <row r="144" spans="2:14">
      <c r="C144" s="2">
        <f t="shared" ref="C144" ca="1" si="143">C145+1000</f>
        <v>1078</v>
      </c>
      <c r="D144" s="49"/>
      <c r="E144" s="44" t="s">
        <v>279</v>
      </c>
      <c r="F144" s="45"/>
      <c r="G144" s="45" t="s">
        <v>20</v>
      </c>
      <c r="H144" s="43" t="s">
        <v>67</v>
      </c>
    </row>
    <row r="145" spans="2:8" ht="16.2">
      <c r="B145">
        <f t="shared" ca="1" si="91"/>
        <v>0.48644368086423406</v>
      </c>
      <c r="C145" s="2">
        <f t="shared" ref="C145" ca="1" si="144">RANK(B145,$B$3:$B$309)</f>
        <v>78</v>
      </c>
      <c r="D145" s="48">
        <v>72</v>
      </c>
      <c r="E145" s="26" t="s">
        <v>280</v>
      </c>
      <c r="F145" s="32" t="s">
        <v>50</v>
      </c>
      <c r="G145" s="32" t="s">
        <v>281</v>
      </c>
      <c r="H145" s="33" t="s">
        <v>282</v>
      </c>
    </row>
    <row r="146" spans="2:8">
      <c r="C146" s="2">
        <f t="shared" ref="C146" ca="1" si="145">C147+1000</f>
        <v>1070</v>
      </c>
      <c r="D146" s="49"/>
      <c r="E146" s="44" t="s">
        <v>283</v>
      </c>
      <c r="F146" s="45"/>
      <c r="G146" s="45"/>
      <c r="H146" s="43"/>
    </row>
    <row r="147" spans="2:8" ht="16.2">
      <c r="B147">
        <f t="shared" ca="1" si="91"/>
        <v>0.58154162691515909</v>
      </c>
      <c r="C147" s="2">
        <f t="shared" ref="C147" ca="1" si="146">RANK(B147,$B$3:$B$309)</f>
        <v>70</v>
      </c>
      <c r="D147" s="48">
        <v>73</v>
      </c>
      <c r="E147" s="26" t="s">
        <v>284</v>
      </c>
      <c r="F147" s="32" t="s">
        <v>24</v>
      </c>
      <c r="G147" s="32" t="s">
        <v>55</v>
      </c>
      <c r="H147" s="33"/>
    </row>
    <row r="148" spans="2:8">
      <c r="C148" s="2">
        <f t="shared" ref="C148" ca="1" si="147">C149+1000</f>
        <v>1154</v>
      </c>
      <c r="D148" s="49"/>
      <c r="E148" s="44" t="s">
        <v>285</v>
      </c>
      <c r="F148" s="45" t="s">
        <v>288</v>
      </c>
      <c r="G148" s="45"/>
      <c r="H148" s="43" t="s">
        <v>44</v>
      </c>
    </row>
    <row r="149" spans="2:8" ht="16.2">
      <c r="B149">
        <f t="shared" ca="1" si="91"/>
        <v>6.6773881643918953E-3</v>
      </c>
      <c r="C149" s="2">
        <f t="shared" ref="C149" ca="1" si="148">RANK(B149,$B$3:$B$309)</f>
        <v>154</v>
      </c>
      <c r="D149" s="48">
        <v>74</v>
      </c>
      <c r="E149" s="26" t="s">
        <v>286</v>
      </c>
      <c r="F149" s="32" t="s">
        <v>287</v>
      </c>
      <c r="G149" s="32" t="s">
        <v>47</v>
      </c>
      <c r="H149" s="33" t="s">
        <v>63</v>
      </c>
    </row>
    <row r="150" spans="2:8">
      <c r="C150" s="2">
        <f t="shared" ref="C150" ca="1" si="149">C151+1000</f>
        <v>1115</v>
      </c>
      <c r="D150" s="49"/>
      <c r="E150" s="44" t="s">
        <v>290</v>
      </c>
      <c r="F150" s="45"/>
      <c r="G150" s="45" t="s">
        <v>211</v>
      </c>
      <c r="H150" s="43"/>
    </row>
    <row r="151" spans="2:8" ht="16.8" thickBot="1">
      <c r="B151">
        <f t="shared" ca="1" si="91"/>
        <v>0.21877856403281137</v>
      </c>
      <c r="C151" s="2">
        <f t="shared" ref="C151" ca="1" si="150">RANK(B151,$B$3:$B$309)</f>
        <v>115</v>
      </c>
      <c r="D151" s="48">
        <v>75</v>
      </c>
      <c r="E151" s="27" t="s">
        <v>289</v>
      </c>
      <c r="F151" s="35" t="s">
        <v>47</v>
      </c>
      <c r="G151" s="35" t="s">
        <v>212</v>
      </c>
      <c r="H151" s="36"/>
    </row>
    <row r="152" spans="2:8">
      <c r="C152" s="2">
        <f t="shared" ref="C152" ca="1" si="151">C153+1000</f>
        <v>1105</v>
      </c>
      <c r="D152" s="51"/>
      <c r="E152" s="24" t="s">
        <v>296</v>
      </c>
      <c r="F152" s="30"/>
      <c r="G152" s="30"/>
      <c r="H152" s="31" t="s">
        <v>319</v>
      </c>
    </row>
    <row r="153" spans="2:8" ht="16.2">
      <c r="B153">
        <f t="shared" ca="1" si="91"/>
        <v>0.31356600573638571</v>
      </c>
      <c r="C153" s="2">
        <f t="shared" ref="C153" ca="1" si="152">RANK(B153,$B$3:$B$309)</f>
        <v>105</v>
      </c>
      <c r="D153" s="52">
        <v>1</v>
      </c>
      <c r="E153" s="26" t="s">
        <v>297</v>
      </c>
      <c r="F153" s="32" t="s">
        <v>298</v>
      </c>
      <c r="G153" s="32" t="s">
        <v>299</v>
      </c>
      <c r="H153" s="33" t="s">
        <v>320</v>
      </c>
    </row>
    <row r="154" spans="2:8">
      <c r="C154" s="2">
        <f t="shared" ref="C154" ca="1" si="153">C155+1000</f>
        <v>1021</v>
      </c>
      <c r="D154" s="53"/>
      <c r="E154" s="25" t="s">
        <v>302</v>
      </c>
      <c r="F154" s="34"/>
      <c r="G154" s="34" t="s">
        <v>305</v>
      </c>
      <c r="H154" s="43"/>
    </row>
    <row r="155" spans="2:8" ht="16.2">
      <c r="B155">
        <f t="shared" ca="1" si="91"/>
        <v>0.87218953426297863</v>
      </c>
      <c r="C155" s="2">
        <f t="shared" ref="C155" ca="1" si="154">RANK(B155,$B$3:$B$309)</f>
        <v>21</v>
      </c>
      <c r="D155" s="52">
        <v>2</v>
      </c>
      <c r="E155" s="26" t="s">
        <v>303</v>
      </c>
      <c r="F155" s="32" t="s">
        <v>299</v>
      </c>
      <c r="G155" s="32" t="s">
        <v>304</v>
      </c>
      <c r="H155" s="33"/>
    </row>
    <row r="156" spans="2:8">
      <c r="C156" s="2">
        <f t="shared" ref="C156" ca="1" si="155">C157+1000</f>
        <v>1068</v>
      </c>
      <c r="D156" s="53"/>
      <c r="E156" s="25" t="s">
        <v>306</v>
      </c>
      <c r="F156" s="34" t="s">
        <v>309</v>
      </c>
      <c r="G156" s="34"/>
      <c r="H156" s="43"/>
    </row>
    <row r="157" spans="2:8" ht="16.2">
      <c r="B157">
        <f t="shared" ca="1" si="91"/>
        <v>0.58595032422947169</v>
      </c>
      <c r="C157" s="2">
        <f t="shared" ref="C157" ca="1" si="156">RANK(B157,$B$3:$B$309)</f>
        <v>68</v>
      </c>
      <c r="D157" s="52">
        <v>3</v>
      </c>
      <c r="E157" s="26" t="s">
        <v>307</v>
      </c>
      <c r="F157" s="32" t="s">
        <v>308</v>
      </c>
      <c r="G157" s="32" t="s">
        <v>310</v>
      </c>
      <c r="H157" s="33" t="s">
        <v>311</v>
      </c>
    </row>
    <row r="158" spans="2:8">
      <c r="C158" s="2">
        <f t="shared" ref="C158" ca="1" si="157">C159+1000</f>
        <v>1131</v>
      </c>
      <c r="D158" s="53"/>
      <c r="E158" s="25" t="s">
        <v>312</v>
      </c>
      <c r="F158" s="34" t="s">
        <v>315</v>
      </c>
      <c r="G158" s="34"/>
      <c r="H158" s="43" t="s">
        <v>318</v>
      </c>
    </row>
    <row r="159" spans="2:8" ht="16.2">
      <c r="B159">
        <f t="shared" ca="1" si="91"/>
        <v>0.14340070121125403</v>
      </c>
      <c r="C159" s="2">
        <f t="shared" ref="C159" ca="1" si="158">RANK(B159,$B$3:$B$309)</f>
        <v>131</v>
      </c>
      <c r="D159" s="52">
        <v>4</v>
      </c>
      <c r="E159" s="26" t="s">
        <v>313</v>
      </c>
      <c r="F159" s="32" t="s">
        <v>314</v>
      </c>
      <c r="G159" s="32" t="s">
        <v>316</v>
      </c>
      <c r="H159" s="33" t="s">
        <v>317</v>
      </c>
    </row>
    <row r="160" spans="2:8">
      <c r="C160" s="2">
        <f t="shared" ref="C160" ca="1" si="159">C161+1000</f>
        <v>1095</v>
      </c>
      <c r="D160" s="53"/>
      <c r="E160" s="25" t="s">
        <v>301</v>
      </c>
      <c r="F160" s="34"/>
      <c r="G160" s="34" t="s">
        <v>322</v>
      </c>
      <c r="H160" s="43" t="s">
        <v>323</v>
      </c>
    </row>
    <row r="161" spans="2:8" ht="16.2">
      <c r="B161">
        <f t="shared" ref="B161:B223" ca="1" si="160">RAND()</f>
        <v>0.3583422633889064</v>
      </c>
      <c r="C161" s="2">
        <f t="shared" ref="C161" ca="1" si="161">RANK(B161,$B$3:$B$309)</f>
        <v>95</v>
      </c>
      <c r="D161" s="52">
        <v>5</v>
      </c>
      <c r="E161" s="26" t="s">
        <v>300</v>
      </c>
      <c r="F161" s="32" t="s">
        <v>299</v>
      </c>
      <c r="G161" s="32" t="s">
        <v>321</v>
      </c>
      <c r="H161" s="33" t="s">
        <v>324</v>
      </c>
    </row>
    <row r="162" spans="2:8">
      <c r="C162" s="2">
        <f t="shared" ref="C162" ca="1" si="162">C163+1000</f>
        <v>1132</v>
      </c>
      <c r="D162" s="53"/>
      <c r="E162" s="25" t="s">
        <v>325</v>
      </c>
      <c r="F162" s="34"/>
      <c r="G162" s="34" t="s">
        <v>329</v>
      </c>
      <c r="H162" s="43"/>
    </row>
    <row r="163" spans="2:8" ht="16.2">
      <c r="B163">
        <f t="shared" ca="1" si="160"/>
        <v>0.14241030816115607</v>
      </c>
      <c r="C163" s="2">
        <f t="shared" ref="C163" ca="1" si="163">RANK(B163,$B$3:$B$309)</f>
        <v>132</v>
      </c>
      <c r="D163" s="52">
        <v>6</v>
      </c>
      <c r="E163" s="26" t="s">
        <v>326</v>
      </c>
      <c r="F163" s="32" t="s">
        <v>327</v>
      </c>
      <c r="G163" s="32" t="s">
        <v>328</v>
      </c>
      <c r="H163" s="33" t="s">
        <v>330</v>
      </c>
    </row>
    <row r="164" spans="2:8">
      <c r="C164" s="2">
        <f t="shared" ref="C164" ca="1" si="164">C165+1000</f>
        <v>1011</v>
      </c>
      <c r="D164" s="53"/>
      <c r="E164" s="25" t="s">
        <v>331</v>
      </c>
      <c r="F164" s="34" t="s">
        <v>334</v>
      </c>
      <c r="G164" s="34"/>
      <c r="H164" s="43"/>
    </row>
    <row r="165" spans="2:8" ht="16.2">
      <c r="B165">
        <f t="shared" ca="1" si="160"/>
        <v>0.92576078500359171</v>
      </c>
      <c r="C165" s="2">
        <f t="shared" ref="C165" ca="1" si="165">RANK(B165,$B$3:$B$309)</f>
        <v>11</v>
      </c>
      <c r="D165" s="52">
        <v>7</v>
      </c>
      <c r="E165" s="26" t="s">
        <v>332</v>
      </c>
      <c r="F165" s="32" t="s">
        <v>333</v>
      </c>
      <c r="G165" s="32" t="s">
        <v>327</v>
      </c>
      <c r="H165" s="33" t="s">
        <v>335</v>
      </c>
    </row>
    <row r="166" spans="2:8">
      <c r="C166" s="2">
        <f t="shared" ref="C166" ca="1" si="166">C167+1000</f>
        <v>1002</v>
      </c>
      <c r="D166" s="53"/>
      <c r="E166" s="25" t="s">
        <v>336</v>
      </c>
      <c r="F166" s="34" t="s">
        <v>339</v>
      </c>
      <c r="G166" s="34"/>
      <c r="H166" s="43" t="s">
        <v>341</v>
      </c>
    </row>
    <row r="167" spans="2:8" ht="16.2">
      <c r="B167">
        <f t="shared" ca="1" si="160"/>
        <v>0.98962138056827609</v>
      </c>
      <c r="C167" s="2">
        <f t="shared" ref="C167" ca="1" si="167">RANK(B167,$B$3:$B$309)</f>
        <v>2</v>
      </c>
      <c r="D167" s="52">
        <v>8</v>
      </c>
      <c r="E167" s="26" t="s">
        <v>337</v>
      </c>
      <c r="F167" s="32" t="s">
        <v>338</v>
      </c>
      <c r="G167" s="32" t="s">
        <v>299</v>
      </c>
      <c r="H167" s="33" t="s">
        <v>340</v>
      </c>
    </row>
    <row r="168" spans="2:8">
      <c r="C168" s="2">
        <f t="shared" ref="C168" ca="1" si="168">C169+1000</f>
        <v>1053</v>
      </c>
      <c r="D168" s="53"/>
      <c r="E168" s="25" t="s">
        <v>334</v>
      </c>
      <c r="F168" s="34"/>
      <c r="G168" s="34" t="s">
        <v>344</v>
      </c>
      <c r="H168" s="43"/>
    </row>
    <row r="169" spans="2:8" ht="16.2">
      <c r="B169">
        <f t="shared" ca="1" si="160"/>
        <v>0.66047418794113055</v>
      </c>
      <c r="C169" s="2">
        <f t="shared" ref="C169" ca="1" si="169">RANK(B169,$B$3:$B$309)</f>
        <v>53</v>
      </c>
      <c r="D169" s="52">
        <v>9</v>
      </c>
      <c r="E169" s="26" t="s">
        <v>333</v>
      </c>
      <c r="F169" s="32" t="s">
        <v>342</v>
      </c>
      <c r="G169" s="32" t="s">
        <v>343</v>
      </c>
      <c r="H169" s="33" t="s">
        <v>345</v>
      </c>
    </row>
    <row r="170" spans="2:8">
      <c r="C170" s="2">
        <f t="shared" ref="C170" ca="1" si="170">C171+1000</f>
        <v>1012</v>
      </c>
      <c r="D170" s="53"/>
      <c r="E170" s="25" t="s">
        <v>348</v>
      </c>
      <c r="F170" s="34" t="s">
        <v>351</v>
      </c>
      <c r="G170" s="34"/>
      <c r="H170" s="43"/>
    </row>
    <row r="171" spans="2:8" ht="16.2">
      <c r="B171">
        <f t="shared" ca="1" si="160"/>
        <v>0.92006990715821957</v>
      </c>
      <c r="C171" s="2">
        <f t="shared" ref="C171" ca="1" si="171">RANK(B171,$B$3:$B$309)</f>
        <v>12</v>
      </c>
      <c r="D171" s="52">
        <v>10</v>
      </c>
      <c r="E171" s="26" t="s">
        <v>349</v>
      </c>
      <c r="F171" s="32" t="s">
        <v>350</v>
      </c>
      <c r="G171" s="32" t="s">
        <v>352</v>
      </c>
      <c r="H171" s="33"/>
    </row>
    <row r="172" spans="2:8">
      <c r="C172" s="2">
        <f t="shared" ref="C172" ca="1" si="172">C173+1000</f>
        <v>1119</v>
      </c>
      <c r="D172" s="53"/>
      <c r="E172" s="25" t="s">
        <v>346</v>
      </c>
      <c r="F172" s="34"/>
      <c r="G172" s="34" t="s">
        <v>351</v>
      </c>
      <c r="H172" s="43"/>
    </row>
    <row r="173" spans="2:8" ht="16.2">
      <c r="B173">
        <f t="shared" ca="1" si="160"/>
        <v>0.2017738484483893</v>
      </c>
      <c r="C173" s="2">
        <f t="shared" ref="C173" ca="1" si="173">RANK(B173,$B$3:$B$309)</f>
        <v>119</v>
      </c>
      <c r="D173" s="52">
        <v>11</v>
      </c>
      <c r="E173" s="26" t="s">
        <v>347</v>
      </c>
      <c r="F173" s="32" t="s">
        <v>299</v>
      </c>
      <c r="G173" s="32" t="s">
        <v>350</v>
      </c>
      <c r="H173" s="33" t="s">
        <v>353</v>
      </c>
    </row>
    <row r="174" spans="2:8">
      <c r="C174" s="2">
        <f t="shared" ref="C174" ca="1" si="174">C175+1000</f>
        <v>1091</v>
      </c>
      <c r="D174" s="53"/>
      <c r="E174" s="25" t="s">
        <v>354</v>
      </c>
      <c r="F174" s="34"/>
      <c r="G174" s="34"/>
      <c r="H174" s="43"/>
    </row>
    <row r="175" spans="2:8" ht="16.2">
      <c r="B175">
        <f t="shared" ca="1" si="160"/>
        <v>0.36866455043476698</v>
      </c>
      <c r="C175" s="2">
        <f t="shared" ref="C175" ca="1" si="175">RANK(B175,$B$3:$B$309)</f>
        <v>91</v>
      </c>
      <c r="D175" s="52">
        <v>12</v>
      </c>
      <c r="E175" s="26" t="s">
        <v>355</v>
      </c>
      <c r="F175" s="32" t="s">
        <v>327</v>
      </c>
      <c r="G175" s="32" t="s">
        <v>356</v>
      </c>
      <c r="H175" s="33"/>
    </row>
    <row r="176" spans="2:8">
      <c r="C176" s="2">
        <f t="shared" ref="C176" ca="1" si="176">C177+1000</f>
        <v>1076</v>
      </c>
      <c r="D176" s="53"/>
      <c r="E176" s="25" t="s">
        <v>357</v>
      </c>
      <c r="F176" s="34" t="s">
        <v>360</v>
      </c>
      <c r="G176" s="34" t="s">
        <v>361</v>
      </c>
      <c r="H176" s="43"/>
    </row>
    <row r="177" spans="2:8" ht="16.2">
      <c r="B177">
        <f t="shared" ca="1" si="160"/>
        <v>0.52790709571878769</v>
      </c>
      <c r="C177" s="2">
        <f t="shared" ref="C177" ca="1" si="177">RANK(B177,$B$3:$B$309)</f>
        <v>76</v>
      </c>
      <c r="D177" s="52">
        <v>13</v>
      </c>
      <c r="E177" s="26" t="s">
        <v>358</v>
      </c>
      <c r="F177" s="32" t="s">
        <v>359</v>
      </c>
      <c r="G177" s="32" t="s">
        <v>362</v>
      </c>
      <c r="H177" s="33" t="s">
        <v>330</v>
      </c>
    </row>
    <row r="178" spans="2:8">
      <c r="C178" s="2">
        <f t="shared" ref="C178" ca="1" si="178">C179+1000</f>
        <v>1033</v>
      </c>
      <c r="D178" s="53"/>
      <c r="E178" s="25" t="s">
        <v>363</v>
      </c>
      <c r="F178" s="34"/>
      <c r="G178" s="34" t="s">
        <v>366</v>
      </c>
      <c r="H178" s="43"/>
    </row>
    <row r="179" spans="2:8" ht="16.2">
      <c r="B179">
        <f t="shared" ca="1" si="160"/>
        <v>0.77605629531650244</v>
      </c>
      <c r="C179" s="2">
        <f t="shared" ref="C179" ca="1" si="179">RANK(B179,$B$3:$B$309)</f>
        <v>33</v>
      </c>
      <c r="D179" s="52">
        <v>14</v>
      </c>
      <c r="E179" s="26" t="s">
        <v>364</v>
      </c>
      <c r="F179" s="32" t="s">
        <v>299</v>
      </c>
      <c r="G179" s="32" t="s">
        <v>365</v>
      </c>
      <c r="H179" s="33"/>
    </row>
    <row r="180" spans="2:8">
      <c r="C180" s="2">
        <f t="shared" ref="C180" ca="1" si="180">C181+1000</f>
        <v>1129</v>
      </c>
      <c r="D180" s="53"/>
      <c r="E180" s="25" t="s">
        <v>367</v>
      </c>
      <c r="F180" s="34" t="s">
        <v>370</v>
      </c>
      <c r="G180" s="34"/>
      <c r="H180" s="43"/>
    </row>
    <row r="181" spans="2:8" ht="16.2">
      <c r="B181">
        <f t="shared" ca="1" si="160"/>
        <v>0.15248249884215181</v>
      </c>
      <c r="C181" s="2">
        <f t="shared" ref="C181" ca="1" si="181">RANK(B181,$B$3:$B$309)</f>
        <v>129</v>
      </c>
      <c r="D181" s="52">
        <v>15</v>
      </c>
      <c r="E181" s="26" t="s">
        <v>368</v>
      </c>
      <c r="F181" s="32" t="s">
        <v>369</v>
      </c>
      <c r="G181" s="32" t="s">
        <v>435</v>
      </c>
      <c r="H181" s="33"/>
    </row>
    <row r="182" spans="2:8">
      <c r="C182" s="2">
        <f t="shared" ref="C182" ca="1" si="182">C183+1000</f>
        <v>1122</v>
      </c>
      <c r="D182" s="53"/>
      <c r="E182" s="25" t="s">
        <v>371</v>
      </c>
      <c r="F182" s="34" t="s">
        <v>374</v>
      </c>
      <c r="G182" s="34"/>
      <c r="H182" s="43" t="s">
        <v>376</v>
      </c>
    </row>
    <row r="183" spans="2:8" ht="16.2">
      <c r="B183">
        <f t="shared" ca="1" si="160"/>
        <v>0.19414274012696797</v>
      </c>
      <c r="C183" s="2">
        <f t="shared" ref="C183" ca="1" si="183">RANK(B183,$B$3:$B$309)</f>
        <v>122</v>
      </c>
      <c r="D183" s="52">
        <v>16</v>
      </c>
      <c r="E183" s="26" t="s">
        <v>372</v>
      </c>
      <c r="F183" s="32" t="s">
        <v>373</v>
      </c>
      <c r="G183" s="32" t="s">
        <v>299</v>
      </c>
      <c r="H183" s="33" t="s">
        <v>375</v>
      </c>
    </row>
    <row r="184" spans="2:8">
      <c r="C184" s="2">
        <f t="shared" ref="C184" ca="1" si="184">C185+1000</f>
        <v>1057</v>
      </c>
      <c r="D184" s="53"/>
      <c r="E184" s="25" t="s">
        <v>329</v>
      </c>
      <c r="F184" s="34" t="s">
        <v>378</v>
      </c>
      <c r="G184" s="34"/>
      <c r="H184" s="43"/>
    </row>
    <row r="185" spans="2:8" ht="16.2">
      <c r="B185">
        <f t="shared" ca="1" si="160"/>
        <v>0.64618454810172898</v>
      </c>
      <c r="C185" s="2">
        <f t="shared" ref="C185" ca="1" si="185">RANK(B185,$B$3:$B$309)</f>
        <v>57</v>
      </c>
      <c r="D185" s="52">
        <v>17</v>
      </c>
      <c r="E185" s="26" t="s">
        <v>328</v>
      </c>
      <c r="F185" s="32" t="s">
        <v>377</v>
      </c>
      <c r="G185" s="32" t="s">
        <v>330</v>
      </c>
      <c r="H185" s="33"/>
    </row>
    <row r="186" spans="2:8">
      <c r="C186" s="2">
        <f t="shared" ref="C186" ca="1" si="186">C187+1000</f>
        <v>1144</v>
      </c>
      <c r="D186" s="53"/>
      <c r="E186" s="25" t="s">
        <v>351</v>
      </c>
      <c r="F186" s="34" t="s">
        <v>381</v>
      </c>
      <c r="G186" s="34"/>
      <c r="H186" s="43" t="s">
        <v>383</v>
      </c>
    </row>
    <row r="187" spans="2:8" ht="16.2">
      <c r="B187">
        <f t="shared" ca="1" si="160"/>
        <v>8.3544357425426097E-2</v>
      </c>
      <c r="C187" s="2">
        <f t="shared" ref="C187" ca="1" si="187">RANK(B187,$B$3:$B$309)</f>
        <v>144</v>
      </c>
      <c r="D187" s="52">
        <v>18</v>
      </c>
      <c r="E187" s="26" t="s">
        <v>379</v>
      </c>
      <c r="F187" s="32" t="s">
        <v>380</v>
      </c>
      <c r="G187" s="32" t="s">
        <v>316</v>
      </c>
      <c r="H187" s="33" t="s">
        <v>382</v>
      </c>
    </row>
    <row r="188" spans="2:8">
      <c r="C188" s="2">
        <f t="shared" ref="C188" ca="1" si="188">C189+1000</f>
        <v>1056</v>
      </c>
      <c r="D188" s="53"/>
      <c r="E188" s="25" t="s">
        <v>363</v>
      </c>
      <c r="F188" s="34"/>
      <c r="G188" s="34" t="s">
        <v>385</v>
      </c>
      <c r="H188" s="43" t="s">
        <v>315</v>
      </c>
    </row>
    <row r="189" spans="2:8" ht="16.2">
      <c r="B189">
        <f t="shared" ca="1" si="160"/>
        <v>0.64646207498838326</v>
      </c>
      <c r="C189" s="2">
        <f t="shared" ref="C189" ca="1" si="189">RANK(B189,$B$3:$B$309)</f>
        <v>56</v>
      </c>
      <c r="D189" s="52">
        <v>19</v>
      </c>
      <c r="E189" s="26" t="s">
        <v>364</v>
      </c>
      <c r="F189" s="32" t="s">
        <v>299</v>
      </c>
      <c r="G189" s="32" t="s">
        <v>384</v>
      </c>
      <c r="H189" s="33" t="s">
        <v>314</v>
      </c>
    </row>
    <row r="190" spans="2:8">
      <c r="C190" s="2">
        <f t="shared" ref="C190" ca="1" si="190">C191+1000</f>
        <v>1106</v>
      </c>
      <c r="D190" s="53"/>
      <c r="E190" s="25" t="s">
        <v>386</v>
      </c>
      <c r="F190" s="34" t="s">
        <v>389</v>
      </c>
      <c r="G190" s="34"/>
      <c r="H190" s="43" t="s">
        <v>434</v>
      </c>
    </row>
    <row r="191" spans="2:8" ht="16.2">
      <c r="B191">
        <f t="shared" ca="1" si="160"/>
        <v>0.30208096312076005</v>
      </c>
      <c r="C191" s="2">
        <f t="shared" ref="C191" ca="1" si="191">RANK(B191,$B$3:$B$309)</f>
        <v>106</v>
      </c>
      <c r="D191" s="52">
        <v>20</v>
      </c>
      <c r="E191" s="26" t="s">
        <v>387</v>
      </c>
      <c r="F191" s="32" t="s">
        <v>388</v>
      </c>
      <c r="G191" s="32" t="s">
        <v>299</v>
      </c>
      <c r="H191" s="33" t="s">
        <v>390</v>
      </c>
    </row>
    <row r="192" spans="2:8">
      <c r="C192" s="2">
        <f t="shared" ref="C192" ca="1" si="192">C193+1000</f>
        <v>1060</v>
      </c>
      <c r="D192" s="53"/>
      <c r="E192" s="25" t="s">
        <v>447</v>
      </c>
      <c r="F192" s="34"/>
      <c r="G192" s="34" t="s">
        <v>394</v>
      </c>
      <c r="H192" s="43" t="s">
        <v>315</v>
      </c>
    </row>
    <row r="193" spans="2:8" ht="16.2">
      <c r="B193">
        <f t="shared" ca="1" si="160"/>
        <v>0.64050059872262022</v>
      </c>
      <c r="C193" s="2">
        <f t="shared" ref="C193" ca="1" si="193">RANK(B193,$B$3:$B$309)</f>
        <v>60</v>
      </c>
      <c r="D193" s="52">
        <v>21</v>
      </c>
      <c r="E193" s="26" t="s">
        <v>448</v>
      </c>
      <c r="F193" s="32" t="s">
        <v>449</v>
      </c>
      <c r="G193" s="32" t="s">
        <v>359</v>
      </c>
      <c r="H193" s="33" t="s">
        <v>393</v>
      </c>
    </row>
    <row r="194" spans="2:8">
      <c r="C194" s="2">
        <f t="shared" ref="C194" ca="1" si="194">C195+1000</f>
        <v>1141</v>
      </c>
      <c r="D194" s="53"/>
      <c r="E194" s="25" t="s">
        <v>395</v>
      </c>
      <c r="F194" s="34"/>
      <c r="G194" s="34" t="s">
        <v>398</v>
      </c>
      <c r="H194" s="43"/>
    </row>
    <row r="195" spans="2:8" ht="16.2">
      <c r="B195">
        <f t="shared" ca="1" si="160"/>
        <v>0.10582219362737944</v>
      </c>
      <c r="C195" s="2">
        <f t="shared" ref="C195" ca="1" si="195">RANK(B195,$B$3:$B$309)</f>
        <v>141</v>
      </c>
      <c r="D195" s="52">
        <v>22</v>
      </c>
      <c r="E195" s="26" t="s">
        <v>396</v>
      </c>
      <c r="F195" s="32" t="s">
        <v>310</v>
      </c>
      <c r="G195" s="32" t="s">
        <v>397</v>
      </c>
      <c r="H195" s="33" t="s">
        <v>330</v>
      </c>
    </row>
    <row r="196" spans="2:8">
      <c r="C196" s="2">
        <f t="shared" ref="C196" ca="1" si="196">C197+1000</f>
        <v>1142</v>
      </c>
      <c r="D196" s="53"/>
      <c r="E196" s="25" t="s">
        <v>389</v>
      </c>
      <c r="F196" s="34" t="s">
        <v>312</v>
      </c>
      <c r="G196" s="34"/>
      <c r="H196" s="43" t="s">
        <v>401</v>
      </c>
    </row>
    <row r="197" spans="2:8" ht="16.2">
      <c r="B197">
        <f t="shared" ca="1" si="160"/>
        <v>9.4804101869177426E-2</v>
      </c>
      <c r="C197" s="2">
        <f t="shared" ref="C197" ca="1" si="197">RANK(B197,$B$3:$B$309)</f>
        <v>142</v>
      </c>
      <c r="D197" s="52">
        <v>23</v>
      </c>
      <c r="E197" s="26" t="s">
        <v>382</v>
      </c>
      <c r="F197" s="32" t="s">
        <v>399</v>
      </c>
      <c r="G197" s="32" t="s">
        <v>299</v>
      </c>
      <c r="H197" s="33" t="s">
        <v>400</v>
      </c>
    </row>
    <row r="198" spans="2:8">
      <c r="C198" s="2">
        <f t="shared" ref="C198" ca="1" si="198">C199+1000</f>
        <v>1013</v>
      </c>
      <c r="D198" s="53"/>
      <c r="E198" s="25"/>
      <c r="F198" s="34"/>
      <c r="G198" s="34" t="s">
        <v>403</v>
      </c>
      <c r="H198" s="43"/>
    </row>
    <row r="199" spans="2:8" ht="16.2">
      <c r="B199">
        <f t="shared" ca="1" si="160"/>
        <v>0.91422025336737289</v>
      </c>
      <c r="C199" s="2">
        <f t="shared" ref="C199" ca="1" si="199">RANK(B199,$B$3:$B$309)</f>
        <v>13</v>
      </c>
      <c r="D199" s="52">
        <v>24</v>
      </c>
      <c r="E199" s="26" t="s">
        <v>402</v>
      </c>
      <c r="F199" s="32" t="s">
        <v>299</v>
      </c>
      <c r="G199" s="32" t="s">
        <v>399</v>
      </c>
      <c r="H199" s="33"/>
    </row>
    <row r="200" spans="2:8">
      <c r="C200" s="2">
        <f t="shared" ref="C200" ca="1" si="200">C201+1000</f>
        <v>1098</v>
      </c>
      <c r="D200" s="53"/>
      <c r="E200" s="25" t="s">
        <v>404</v>
      </c>
      <c r="F200" s="34"/>
      <c r="G200" s="34"/>
      <c r="H200" s="43"/>
    </row>
    <row r="201" spans="2:8" ht="16.2">
      <c r="B201">
        <f t="shared" ca="1" si="160"/>
        <v>0.34905530247026639</v>
      </c>
      <c r="C201" s="2">
        <f t="shared" ref="C201" ca="1" si="201">RANK(B201,$B$3:$B$309)</f>
        <v>98</v>
      </c>
      <c r="D201" s="52">
        <v>25</v>
      </c>
      <c r="E201" s="26" t="s">
        <v>405</v>
      </c>
      <c r="F201" s="32" t="s">
        <v>406</v>
      </c>
      <c r="G201" s="32" t="s">
        <v>407</v>
      </c>
      <c r="H201" s="33"/>
    </row>
    <row r="202" spans="2:8">
      <c r="C202" s="2">
        <f t="shared" ref="C202" ca="1" si="202">C203+1000</f>
        <v>1085</v>
      </c>
      <c r="D202" s="53"/>
      <c r="E202" s="25" t="s">
        <v>408</v>
      </c>
      <c r="F202" s="34"/>
      <c r="G202" s="34" t="s">
        <v>411</v>
      </c>
      <c r="H202" s="43"/>
    </row>
    <row r="203" spans="2:8" ht="16.2">
      <c r="B203">
        <f t="shared" ca="1" si="160"/>
        <v>0.40506506232669737</v>
      </c>
      <c r="C203" s="2">
        <f t="shared" ref="C203" ca="1" si="203">RANK(B203,$B$3:$B$309)</f>
        <v>85</v>
      </c>
      <c r="D203" s="52">
        <v>26</v>
      </c>
      <c r="E203" s="26" t="s">
        <v>409</v>
      </c>
      <c r="F203" s="32" t="s">
        <v>342</v>
      </c>
      <c r="G203" s="32" t="s">
        <v>410</v>
      </c>
      <c r="H203" s="33" t="s">
        <v>330</v>
      </c>
    </row>
    <row r="204" spans="2:8">
      <c r="C204" s="2">
        <f t="shared" ref="C204" ca="1" si="204">C205+1000</f>
        <v>1111</v>
      </c>
      <c r="D204" s="53"/>
      <c r="E204" s="25" t="s">
        <v>363</v>
      </c>
      <c r="F204" s="34"/>
      <c r="G204" s="34" t="s">
        <v>414</v>
      </c>
      <c r="H204" s="43"/>
    </row>
    <row r="205" spans="2:8" ht="16.2">
      <c r="B205">
        <f t="shared" ca="1" si="160"/>
        <v>0.25652976397947902</v>
      </c>
      <c r="C205" s="2">
        <f t="shared" ref="C205" ca="1" si="205">RANK(B205,$B$3:$B$309)</f>
        <v>111</v>
      </c>
      <c r="D205" s="52">
        <v>27</v>
      </c>
      <c r="E205" s="26" t="s">
        <v>364</v>
      </c>
      <c r="F205" s="32" t="s">
        <v>412</v>
      </c>
      <c r="G205" s="32" t="s">
        <v>413</v>
      </c>
      <c r="H205" s="33" t="s">
        <v>330</v>
      </c>
    </row>
    <row r="206" spans="2:8">
      <c r="C206" s="2">
        <f t="shared" ref="C206" ca="1" si="206">C207+1000</f>
        <v>1099</v>
      </c>
      <c r="D206" s="53"/>
      <c r="E206" s="25"/>
      <c r="F206" s="34"/>
      <c r="G206" s="34" t="s">
        <v>417</v>
      </c>
      <c r="H206" s="43" t="s">
        <v>306</v>
      </c>
    </row>
    <row r="207" spans="2:8" ht="16.2">
      <c r="B207">
        <f t="shared" ca="1" si="160"/>
        <v>0.34593552554126583</v>
      </c>
      <c r="C207" s="2">
        <f t="shared" ref="C207" ca="1" si="207">RANK(B207,$B$3:$B$309)</f>
        <v>99</v>
      </c>
      <c r="D207" s="52">
        <v>28</v>
      </c>
      <c r="E207" s="26" t="s">
        <v>415</v>
      </c>
      <c r="F207" s="32" t="s">
        <v>299</v>
      </c>
      <c r="G207" s="32" t="s">
        <v>416</v>
      </c>
      <c r="H207" s="33" t="s">
        <v>297</v>
      </c>
    </row>
    <row r="208" spans="2:8">
      <c r="C208" s="2">
        <f t="shared" ref="C208" ca="1" si="208">C209+1000</f>
        <v>1148</v>
      </c>
      <c r="D208" s="53"/>
      <c r="E208" s="25" t="s">
        <v>418</v>
      </c>
      <c r="F208" s="34" t="s">
        <v>419</v>
      </c>
      <c r="G208" s="34" t="s">
        <v>422</v>
      </c>
      <c r="H208" s="43"/>
    </row>
    <row r="209" spans="2:8" ht="16.2">
      <c r="B209">
        <f t="shared" ca="1" si="160"/>
        <v>6.8906048264007924E-2</v>
      </c>
      <c r="C209" s="2">
        <f t="shared" ref="C209" ca="1" si="209">RANK(B209,$B$3:$B$309)</f>
        <v>148</v>
      </c>
      <c r="D209" s="52">
        <v>29</v>
      </c>
      <c r="E209" s="26" t="s">
        <v>359</v>
      </c>
      <c r="F209" s="32" t="s">
        <v>420</v>
      </c>
      <c r="G209" s="32" t="s">
        <v>421</v>
      </c>
      <c r="H209" s="33"/>
    </row>
    <row r="210" spans="2:8">
      <c r="C210" s="2">
        <f t="shared" ref="C210" ca="1" si="210">C211+1000</f>
        <v>1127</v>
      </c>
      <c r="D210" s="53"/>
      <c r="E210" s="25" t="s">
        <v>423</v>
      </c>
      <c r="F210" s="34"/>
      <c r="G210" s="34"/>
      <c r="H210" s="43" t="s">
        <v>427</v>
      </c>
    </row>
    <row r="211" spans="2:8" ht="16.2">
      <c r="B211">
        <f t="shared" ca="1" si="160"/>
        <v>0.16161721016508646</v>
      </c>
      <c r="C211" s="2">
        <f t="shared" ref="C211" ca="1" si="211">RANK(B211,$B$3:$B$309)</f>
        <v>127</v>
      </c>
      <c r="D211" s="52">
        <v>30</v>
      </c>
      <c r="E211" s="26" t="s">
        <v>424</v>
      </c>
      <c r="F211" s="32" t="s">
        <v>425</v>
      </c>
      <c r="G211" s="32" t="s">
        <v>299</v>
      </c>
      <c r="H211" s="33" t="s">
        <v>426</v>
      </c>
    </row>
    <row r="212" spans="2:8">
      <c r="C212" s="2">
        <f t="shared" ref="C212" ca="1" si="212">C213+1000</f>
        <v>1015</v>
      </c>
      <c r="D212" s="53"/>
      <c r="E212" s="25" t="s">
        <v>428</v>
      </c>
      <c r="F212" s="34" t="s">
        <v>431</v>
      </c>
      <c r="G212" s="34"/>
      <c r="H212" s="43"/>
    </row>
    <row r="213" spans="2:8" ht="16.2">
      <c r="B213">
        <f t="shared" ca="1" si="160"/>
        <v>0.90655489088342178</v>
      </c>
      <c r="C213" s="2">
        <f t="shared" ref="C213" ca="1" si="213">RANK(B213,$B$3:$B$309)</f>
        <v>15</v>
      </c>
      <c r="D213" s="52">
        <v>31</v>
      </c>
      <c r="E213" s="26" t="s">
        <v>429</v>
      </c>
      <c r="F213" s="32" t="s">
        <v>430</v>
      </c>
      <c r="G213" s="32" t="s">
        <v>432</v>
      </c>
      <c r="H213" s="33" t="s">
        <v>433</v>
      </c>
    </row>
    <row r="214" spans="2:8">
      <c r="C214" s="2">
        <f t="shared" ref="C214" ca="1" si="214">C215+1000</f>
        <v>1093</v>
      </c>
      <c r="D214" s="53"/>
      <c r="E214" s="25" t="s">
        <v>436</v>
      </c>
      <c r="F214" s="34"/>
      <c r="G214" s="34"/>
      <c r="H214" s="43" t="s">
        <v>441</v>
      </c>
    </row>
    <row r="215" spans="2:8" ht="16.2">
      <c r="B215">
        <f t="shared" ca="1" si="160"/>
        <v>0.36361724190334987</v>
      </c>
      <c r="C215" s="2">
        <f t="shared" ref="C215" ca="1" si="215">RANK(B215,$B$3:$B$309)</f>
        <v>93</v>
      </c>
      <c r="D215" s="52">
        <v>32</v>
      </c>
      <c r="E215" s="26" t="s">
        <v>437</v>
      </c>
      <c r="F215" s="32" t="s">
        <v>438</v>
      </c>
      <c r="G215" s="32" t="s">
        <v>439</v>
      </c>
      <c r="H215" s="33" t="s">
        <v>440</v>
      </c>
    </row>
    <row r="216" spans="2:8">
      <c r="C216" s="2">
        <f t="shared" ref="C216" ca="1" si="216">C217+1000</f>
        <v>1009</v>
      </c>
      <c r="D216" s="53"/>
      <c r="E216" s="25" t="s">
        <v>442</v>
      </c>
      <c r="F216" s="34" t="s">
        <v>445</v>
      </c>
      <c r="G216" s="34"/>
      <c r="H216" s="43"/>
    </row>
    <row r="217" spans="2:8" ht="16.2">
      <c r="B217">
        <f t="shared" ca="1" si="160"/>
        <v>0.93658787684617617</v>
      </c>
      <c r="C217" s="2">
        <f t="shared" ref="C217" ca="1" si="217">RANK(B217,$B$3:$B$309)</f>
        <v>9</v>
      </c>
      <c r="D217" s="52">
        <v>33</v>
      </c>
      <c r="E217" s="26" t="s">
        <v>443</v>
      </c>
      <c r="F217" s="32" t="s">
        <v>444</v>
      </c>
      <c r="G217" s="32" t="s">
        <v>342</v>
      </c>
      <c r="H217" s="33" t="s">
        <v>446</v>
      </c>
    </row>
    <row r="218" spans="2:8">
      <c r="C218" s="2">
        <f t="shared" ref="C218" ca="1" si="218">C219+1000</f>
        <v>1150</v>
      </c>
      <c r="D218" s="53"/>
      <c r="E218" s="25" t="s">
        <v>391</v>
      </c>
      <c r="F218" s="34"/>
      <c r="G218" s="34" t="s">
        <v>451</v>
      </c>
      <c r="H218" s="43" t="s">
        <v>452</v>
      </c>
    </row>
    <row r="219" spans="2:8" ht="16.2">
      <c r="B219">
        <f t="shared" ca="1" si="160"/>
        <v>4.4735725412213823E-2</v>
      </c>
      <c r="C219" s="2">
        <f t="shared" ref="C219" ca="1" si="219">RANK(B219,$B$3:$B$309)</f>
        <v>150</v>
      </c>
      <c r="D219" s="52">
        <v>34</v>
      </c>
      <c r="E219" s="26" t="s">
        <v>392</v>
      </c>
      <c r="F219" s="32" t="s">
        <v>299</v>
      </c>
      <c r="G219" s="32" t="s">
        <v>450</v>
      </c>
      <c r="H219" s="33" t="s">
        <v>453</v>
      </c>
    </row>
    <row r="220" spans="2:8">
      <c r="C220" s="2">
        <f t="shared" ref="C220" ca="1" si="220">C221+1000</f>
        <v>1043</v>
      </c>
      <c r="D220" s="53"/>
      <c r="E220" s="25" t="s">
        <v>451</v>
      </c>
      <c r="F220" s="34"/>
      <c r="G220" s="34" t="s">
        <v>344</v>
      </c>
      <c r="H220" s="43"/>
    </row>
    <row r="221" spans="2:8" ht="16.2">
      <c r="B221">
        <f t="shared" ca="1" si="160"/>
        <v>0.7029844184480829</v>
      </c>
      <c r="C221" s="2">
        <f t="shared" ref="C221" ca="1" si="221">RANK(B221,$B$3:$B$309)</f>
        <v>43</v>
      </c>
      <c r="D221" s="52">
        <v>35</v>
      </c>
      <c r="E221" s="26" t="s">
        <v>454</v>
      </c>
      <c r="F221" s="32" t="s">
        <v>342</v>
      </c>
      <c r="G221" s="32" t="s">
        <v>455</v>
      </c>
      <c r="H221" s="33" t="s">
        <v>456</v>
      </c>
    </row>
    <row r="222" spans="2:8">
      <c r="C222" s="2">
        <f t="shared" ref="C222" ca="1" si="222">C223+1000</f>
        <v>1116</v>
      </c>
      <c r="D222" s="53"/>
      <c r="E222" s="25" t="s">
        <v>457</v>
      </c>
      <c r="F222" s="34"/>
      <c r="G222" s="34" t="s">
        <v>462</v>
      </c>
      <c r="H222" s="43"/>
    </row>
    <row r="223" spans="2:8" ht="16.2">
      <c r="B223">
        <f t="shared" ca="1" si="160"/>
        <v>0.21474946794438499</v>
      </c>
      <c r="C223" s="2">
        <f t="shared" ref="C223" ca="1" si="223">RANK(B223,$B$3:$B$309)</f>
        <v>116</v>
      </c>
      <c r="D223" s="52">
        <v>36</v>
      </c>
      <c r="E223" s="26" t="s">
        <v>458</v>
      </c>
      <c r="F223" s="32" t="s">
        <v>459</v>
      </c>
      <c r="G223" s="32" t="s">
        <v>460</v>
      </c>
      <c r="H223" s="33" t="s">
        <v>461</v>
      </c>
    </row>
    <row r="224" spans="2:8">
      <c r="C224" s="2">
        <f t="shared" ref="C224" ca="1" si="224">C225+1000</f>
        <v>1063</v>
      </c>
      <c r="D224" s="53"/>
      <c r="E224" s="25" t="s">
        <v>463</v>
      </c>
      <c r="F224" s="34" t="s">
        <v>466</v>
      </c>
      <c r="G224" s="34"/>
      <c r="H224" s="43" t="s">
        <v>469</v>
      </c>
    </row>
    <row r="225" spans="2:8" ht="16.2">
      <c r="B225">
        <f t="shared" ref="B225:B287" ca="1" si="225">RAND()</f>
        <v>0.63387974029716199</v>
      </c>
      <c r="C225" s="2">
        <f t="shared" ref="C225" ca="1" si="226">RANK(B225,$B$3:$B$309)</f>
        <v>63</v>
      </c>
      <c r="D225" s="52">
        <v>37</v>
      </c>
      <c r="E225" s="26" t="s">
        <v>464</v>
      </c>
      <c r="F225" s="32" t="s">
        <v>465</v>
      </c>
      <c r="G225" s="32" t="s">
        <v>467</v>
      </c>
      <c r="H225" s="33" t="s">
        <v>468</v>
      </c>
    </row>
    <row r="226" spans="2:8">
      <c r="C226" s="2">
        <f t="shared" ref="C226" ca="1" si="227">C227+1000</f>
        <v>1003</v>
      </c>
      <c r="D226" s="53"/>
      <c r="E226" s="25" t="s">
        <v>470</v>
      </c>
      <c r="F226" s="34"/>
      <c r="G226" s="34" t="s">
        <v>466</v>
      </c>
      <c r="H226" s="43" t="s">
        <v>474</v>
      </c>
    </row>
    <row r="227" spans="2:8" ht="16.2">
      <c r="B227">
        <f t="shared" ca="1" si="225"/>
        <v>0.98466501895959002</v>
      </c>
      <c r="C227" s="2">
        <f t="shared" ref="C227" ca="1" si="228">RANK(B227,$B$3:$B$309)</f>
        <v>3</v>
      </c>
      <c r="D227" s="52">
        <v>38</v>
      </c>
      <c r="E227" s="26" t="s">
        <v>471</v>
      </c>
      <c r="F227" s="32" t="s">
        <v>472</v>
      </c>
      <c r="G227" s="32" t="s">
        <v>473</v>
      </c>
      <c r="H227" s="33" t="s">
        <v>475</v>
      </c>
    </row>
    <row r="228" spans="2:8">
      <c r="C228" s="2">
        <f t="shared" ref="C228" ca="1" si="229">C229+1000</f>
        <v>1006</v>
      </c>
      <c r="D228" s="53"/>
      <c r="E228" s="25" t="s">
        <v>476</v>
      </c>
      <c r="F228" s="34"/>
      <c r="G228" s="34" t="s">
        <v>479</v>
      </c>
      <c r="H228" s="43"/>
    </row>
    <row r="229" spans="2:8" ht="16.2">
      <c r="B229">
        <f t="shared" ca="1" si="225"/>
        <v>0.94918048023026746</v>
      </c>
      <c r="C229" s="2">
        <f t="shared" ref="C229" ca="1" si="230">RANK(B229,$B$3:$B$309)</f>
        <v>6</v>
      </c>
      <c r="D229" s="52">
        <v>39</v>
      </c>
      <c r="E229" s="26" t="s">
        <v>477</v>
      </c>
      <c r="F229" s="32" t="s">
        <v>327</v>
      </c>
      <c r="G229" s="32" t="s">
        <v>478</v>
      </c>
      <c r="H229" s="33" t="s">
        <v>480</v>
      </c>
    </row>
    <row r="230" spans="2:8">
      <c r="C230" s="2">
        <f t="shared" ref="C230" ca="1" si="231">C231+1000</f>
        <v>1092</v>
      </c>
      <c r="D230" s="53"/>
      <c r="E230" s="25"/>
      <c r="F230" s="34" t="s">
        <v>482</v>
      </c>
      <c r="G230" s="34"/>
      <c r="H230" s="43"/>
    </row>
    <row r="231" spans="2:8" ht="16.2">
      <c r="B231">
        <f t="shared" ca="1" si="225"/>
        <v>0.36725253631613608</v>
      </c>
      <c r="C231" s="2">
        <f t="shared" ref="C231" ca="1" si="232">RANK(B231,$B$3:$B$309)</f>
        <v>92</v>
      </c>
      <c r="D231" s="52">
        <v>40</v>
      </c>
      <c r="E231" s="26" t="s">
        <v>439</v>
      </c>
      <c r="F231" s="32" t="s">
        <v>481</v>
      </c>
      <c r="G231" s="32" t="s">
        <v>483</v>
      </c>
      <c r="H231" s="33" t="s">
        <v>484</v>
      </c>
    </row>
    <row r="232" spans="2:8">
      <c r="C232" s="2">
        <f t="shared" ref="C232" ca="1" si="233">C233+1000</f>
        <v>1032</v>
      </c>
      <c r="D232" s="53"/>
      <c r="E232" s="25" t="s">
        <v>485</v>
      </c>
      <c r="F232" s="34"/>
      <c r="G232" s="34" t="s">
        <v>488</v>
      </c>
      <c r="H232" s="43"/>
    </row>
    <row r="233" spans="2:8" ht="16.2">
      <c r="B233">
        <f t="shared" ca="1" si="225"/>
        <v>0.78201695575746677</v>
      </c>
      <c r="C233" s="2">
        <f t="shared" ref="C233" ca="1" si="234">RANK(B233,$B$3:$B$309)</f>
        <v>32</v>
      </c>
      <c r="D233" s="52">
        <v>41</v>
      </c>
      <c r="E233" s="26" t="s">
        <v>486</v>
      </c>
      <c r="F233" s="32" t="s">
        <v>299</v>
      </c>
      <c r="G233" s="32" t="s">
        <v>487</v>
      </c>
      <c r="H233" s="33"/>
    </row>
    <row r="234" spans="2:8">
      <c r="C234" s="2">
        <f t="shared" ref="C234" ca="1" si="235">C235+1000</f>
        <v>1136</v>
      </c>
      <c r="D234" s="53"/>
      <c r="E234" s="25" t="s">
        <v>489</v>
      </c>
      <c r="F234" s="34" t="s">
        <v>492</v>
      </c>
      <c r="G234" s="34"/>
      <c r="H234" s="43"/>
    </row>
    <row r="235" spans="2:8" ht="16.2">
      <c r="B235">
        <f t="shared" ca="1" si="225"/>
        <v>0.13301203011833884</v>
      </c>
      <c r="C235" s="2">
        <f t="shared" ref="C235" ca="1" si="236">RANK(B235,$B$3:$B$309)</f>
        <v>136</v>
      </c>
      <c r="D235" s="52">
        <v>42</v>
      </c>
      <c r="E235" s="26" t="s">
        <v>490</v>
      </c>
      <c r="F235" s="32" t="s">
        <v>491</v>
      </c>
      <c r="G235" s="32" t="s">
        <v>299</v>
      </c>
      <c r="H235" s="33" t="s">
        <v>493</v>
      </c>
    </row>
    <row r="236" spans="2:8">
      <c r="C236" s="2">
        <f t="shared" ref="C236" ca="1" si="237">C237+1000</f>
        <v>1036</v>
      </c>
      <c r="D236" s="53"/>
      <c r="E236" s="25" t="s">
        <v>494</v>
      </c>
      <c r="F236" s="34" t="s">
        <v>497</v>
      </c>
      <c r="G236" s="34"/>
      <c r="H236" s="43"/>
    </row>
    <row r="237" spans="2:8" ht="16.2">
      <c r="B237">
        <f t="shared" ca="1" si="225"/>
        <v>0.73069008645933953</v>
      </c>
      <c r="C237" s="2">
        <f t="shared" ref="C237" ca="1" si="238">RANK(B237,$B$3:$B$309)</f>
        <v>36</v>
      </c>
      <c r="D237" s="52">
        <v>43</v>
      </c>
      <c r="E237" s="26" t="s">
        <v>495</v>
      </c>
      <c r="F237" s="32" t="s">
        <v>496</v>
      </c>
      <c r="G237" s="32" t="s">
        <v>352</v>
      </c>
      <c r="H237" s="33"/>
    </row>
    <row r="238" spans="2:8">
      <c r="C238" s="2">
        <f t="shared" ref="C238" ca="1" si="239">C239+1000</f>
        <v>1058</v>
      </c>
      <c r="D238" s="53"/>
      <c r="E238" s="25" t="s">
        <v>498</v>
      </c>
      <c r="F238" s="34"/>
      <c r="G238" s="34" t="s">
        <v>501</v>
      </c>
      <c r="H238" s="43"/>
    </row>
    <row r="239" spans="2:8" ht="16.2">
      <c r="B239">
        <f t="shared" ca="1" si="225"/>
        <v>0.64559765886713472</v>
      </c>
      <c r="C239" s="2">
        <f t="shared" ref="C239" ca="1" si="240">RANK(B239,$B$3:$B$309)</f>
        <v>58</v>
      </c>
      <c r="D239" s="52">
        <v>44</v>
      </c>
      <c r="E239" s="26" t="s">
        <v>499</v>
      </c>
      <c r="F239" s="32" t="s">
        <v>500</v>
      </c>
      <c r="G239" s="32" t="s">
        <v>340</v>
      </c>
      <c r="H239" s="33"/>
    </row>
    <row r="240" spans="2:8">
      <c r="C240" s="2">
        <f t="shared" ref="C240" ca="1" si="241">C241+1000</f>
        <v>1086</v>
      </c>
      <c r="D240" s="53"/>
      <c r="E240" s="25" t="s">
        <v>502</v>
      </c>
      <c r="F240" s="34"/>
      <c r="G240" s="34" t="s">
        <v>457</v>
      </c>
      <c r="H240" s="43"/>
    </row>
    <row r="241" spans="2:8" ht="16.2">
      <c r="B241">
        <f t="shared" ca="1" si="225"/>
        <v>0.39087912556538196</v>
      </c>
      <c r="C241" s="2">
        <f t="shared" ref="C241" ca="1" si="242">RANK(B241,$B$3:$B$309)</f>
        <v>86</v>
      </c>
      <c r="D241" s="52">
        <v>45</v>
      </c>
      <c r="E241" s="26" t="s">
        <v>503</v>
      </c>
      <c r="F241" s="32" t="s">
        <v>504</v>
      </c>
      <c r="G241" s="32" t="s">
        <v>505</v>
      </c>
      <c r="H241" s="33" t="s">
        <v>506</v>
      </c>
    </row>
    <row r="242" spans="2:8">
      <c r="C242" s="2">
        <f t="shared" ref="C242" ca="1" si="243">C243+1000</f>
        <v>1094</v>
      </c>
      <c r="D242" s="53"/>
      <c r="E242" s="25" t="s">
        <v>507</v>
      </c>
      <c r="F242" s="34"/>
      <c r="G242" s="34" t="s">
        <v>511</v>
      </c>
      <c r="H242" s="43" t="s">
        <v>512</v>
      </c>
    </row>
    <row r="243" spans="2:8" ht="16.2">
      <c r="B243">
        <f t="shared" ca="1" si="225"/>
        <v>0.36199906492475131</v>
      </c>
      <c r="C243" s="2">
        <f t="shared" ref="C243" ca="1" si="244">RANK(B243,$B$3:$B$309)</f>
        <v>94</v>
      </c>
      <c r="D243" s="52">
        <v>46</v>
      </c>
      <c r="E243" s="26" t="s">
        <v>508</v>
      </c>
      <c r="F243" s="32" t="s">
        <v>509</v>
      </c>
      <c r="G243" s="32" t="s">
        <v>510</v>
      </c>
      <c r="H243" s="33" t="s">
        <v>513</v>
      </c>
    </row>
    <row r="244" spans="2:8">
      <c r="C244" s="2">
        <f t="shared" ref="C244" ca="1" si="245">C245+1000</f>
        <v>1124</v>
      </c>
      <c r="D244" s="53"/>
      <c r="E244" s="25" t="s">
        <v>514</v>
      </c>
      <c r="F244" s="34" t="s">
        <v>517</v>
      </c>
      <c r="G244" s="34"/>
      <c r="H244" s="43"/>
    </row>
    <row r="245" spans="2:8" ht="16.2">
      <c r="B245">
        <f t="shared" ca="1" si="225"/>
        <v>0.18635285741387542</v>
      </c>
      <c r="C245" s="2">
        <f t="shared" ref="C245" ca="1" si="246">RANK(B245,$B$3:$B$309)</f>
        <v>124</v>
      </c>
      <c r="D245" s="52">
        <v>47</v>
      </c>
      <c r="E245" s="26" t="s">
        <v>515</v>
      </c>
      <c r="F245" s="32" t="s">
        <v>516</v>
      </c>
      <c r="G245" s="32" t="s">
        <v>518</v>
      </c>
      <c r="H245" s="33" t="s">
        <v>519</v>
      </c>
    </row>
    <row r="246" spans="2:8">
      <c r="C246" s="2">
        <f t="shared" ref="C246" ca="1" si="247">C247+1000</f>
        <v>1101</v>
      </c>
      <c r="D246" s="53"/>
      <c r="E246" s="25" t="s">
        <v>520</v>
      </c>
      <c r="F246" s="34" t="s">
        <v>523</v>
      </c>
      <c r="G246" s="34" t="s">
        <v>524</v>
      </c>
      <c r="H246" s="43"/>
    </row>
    <row r="247" spans="2:8" ht="16.2">
      <c r="B247">
        <f t="shared" ca="1" si="225"/>
        <v>0.33307018668033073</v>
      </c>
      <c r="C247" s="2">
        <f t="shared" ref="C247" ca="1" si="248">RANK(B247,$B$3:$B$309)</f>
        <v>101</v>
      </c>
      <c r="D247" s="52">
        <v>48</v>
      </c>
      <c r="E247" s="26" t="s">
        <v>521</v>
      </c>
      <c r="F247" s="32" t="s">
        <v>522</v>
      </c>
      <c r="G247" s="32" t="s">
        <v>382</v>
      </c>
      <c r="H247" s="33"/>
    </row>
    <row r="248" spans="2:8">
      <c r="C248" s="2">
        <f t="shared" ref="C248" ca="1" si="249">C249+1000</f>
        <v>1104</v>
      </c>
      <c r="D248" s="53"/>
      <c r="E248" s="25" t="s">
        <v>525</v>
      </c>
      <c r="F248" s="34"/>
      <c r="G248" s="34" t="s">
        <v>529</v>
      </c>
      <c r="H248" s="43"/>
    </row>
    <row r="249" spans="2:8" ht="16.2">
      <c r="B249">
        <f t="shared" ca="1" si="225"/>
        <v>0.31942437555915215</v>
      </c>
      <c r="C249" s="2">
        <f t="shared" ref="C249" ca="1" si="250">RANK(B249,$B$3:$B$309)</f>
        <v>104</v>
      </c>
      <c r="D249" s="52">
        <v>49</v>
      </c>
      <c r="E249" s="26" t="s">
        <v>526</v>
      </c>
      <c r="F249" s="32" t="s">
        <v>527</v>
      </c>
      <c r="G249" s="32" t="s">
        <v>528</v>
      </c>
      <c r="H249" s="33"/>
    </row>
    <row r="250" spans="2:8">
      <c r="C250" s="2">
        <f t="shared" ref="C250" ca="1" si="251">C251+1000</f>
        <v>1109</v>
      </c>
      <c r="D250" s="53"/>
      <c r="E250" s="25" t="s">
        <v>530</v>
      </c>
      <c r="F250" s="34"/>
      <c r="G250" s="34" t="s">
        <v>534</v>
      </c>
      <c r="H250" s="43"/>
    </row>
    <row r="251" spans="2:8" ht="16.2">
      <c r="B251">
        <f t="shared" ca="1" si="225"/>
        <v>0.26763579783671287</v>
      </c>
      <c r="C251" s="2">
        <f t="shared" ref="C251" ca="1" si="252">RANK(B251,$B$3:$B$309)</f>
        <v>109</v>
      </c>
      <c r="D251" s="52">
        <v>50</v>
      </c>
      <c r="E251" s="26" t="s">
        <v>531</v>
      </c>
      <c r="F251" s="32" t="s">
        <v>532</v>
      </c>
      <c r="G251" s="32" t="s">
        <v>533</v>
      </c>
      <c r="H251" s="33"/>
    </row>
    <row r="252" spans="2:8">
      <c r="C252" s="2">
        <f t="shared" ref="C252" ca="1" si="253">C253+1000</f>
        <v>1023</v>
      </c>
      <c r="D252" s="53"/>
      <c r="E252" s="25" t="s">
        <v>535</v>
      </c>
      <c r="F252" s="34" t="s">
        <v>538</v>
      </c>
      <c r="G252" s="34"/>
      <c r="H252" s="43"/>
    </row>
    <row r="253" spans="2:8" ht="16.2">
      <c r="B253">
        <f t="shared" ca="1" si="225"/>
        <v>0.86419128779684162</v>
      </c>
      <c r="C253" s="2">
        <f t="shared" ref="C253" ca="1" si="254">RANK(B253,$B$3:$B$309)</f>
        <v>23</v>
      </c>
      <c r="D253" s="52">
        <v>51</v>
      </c>
      <c r="E253" s="26" t="s">
        <v>536</v>
      </c>
      <c r="F253" s="32" t="s">
        <v>537</v>
      </c>
      <c r="G253" s="32" t="s">
        <v>539</v>
      </c>
      <c r="H253" s="33"/>
    </row>
    <row r="254" spans="2:8">
      <c r="C254" s="2">
        <f t="shared" ref="C254" ca="1" si="255">C255+1000</f>
        <v>1038</v>
      </c>
      <c r="D254" s="53"/>
      <c r="E254" s="25" t="s">
        <v>540</v>
      </c>
      <c r="F254" s="34" t="s">
        <v>543</v>
      </c>
      <c r="G254" s="34"/>
      <c r="H254" s="43" t="s">
        <v>544</v>
      </c>
    </row>
    <row r="255" spans="2:8" ht="16.2">
      <c r="B255">
        <f t="shared" ca="1" si="225"/>
        <v>0.72026347692607007</v>
      </c>
      <c r="C255" s="2">
        <f t="shared" ref="C255" ca="1" si="256">RANK(B255,$B$3:$B$309)</f>
        <v>38</v>
      </c>
      <c r="D255" s="52">
        <v>52</v>
      </c>
      <c r="E255" s="26" t="s">
        <v>541</v>
      </c>
      <c r="F255" s="32" t="s">
        <v>542</v>
      </c>
      <c r="G255" s="32" t="s">
        <v>483</v>
      </c>
      <c r="H255" s="33" t="s">
        <v>364</v>
      </c>
    </row>
    <row r="256" spans="2:8">
      <c r="C256" s="2">
        <f t="shared" ref="C256" ca="1" si="257">C257+1000</f>
        <v>1089</v>
      </c>
      <c r="D256" s="53"/>
      <c r="E256" s="25" t="s">
        <v>545</v>
      </c>
      <c r="F256" s="34"/>
      <c r="G256" s="34" t="s">
        <v>549</v>
      </c>
      <c r="H256" s="43" t="s">
        <v>550</v>
      </c>
    </row>
    <row r="257" spans="2:8" ht="16.2">
      <c r="B257">
        <f t="shared" ca="1" si="225"/>
        <v>0.37460137234279323</v>
      </c>
      <c r="C257" s="2">
        <f t="shared" ref="C257" ca="1" si="258">RANK(B257,$B$3:$B$309)</f>
        <v>89</v>
      </c>
      <c r="D257" s="52">
        <v>53</v>
      </c>
      <c r="E257" s="26" t="s">
        <v>546</v>
      </c>
      <c r="F257" s="32" t="s">
        <v>547</v>
      </c>
      <c r="G257" s="32" t="s">
        <v>548</v>
      </c>
      <c r="H257" s="33" t="s">
        <v>475</v>
      </c>
    </row>
    <row r="258" spans="2:8">
      <c r="C258" s="2">
        <f t="shared" ref="C258" ca="1" si="259">C259+1000</f>
        <v>1001</v>
      </c>
      <c r="D258" s="53"/>
      <c r="E258" s="25"/>
      <c r="F258" s="34"/>
      <c r="G258" s="34" t="s">
        <v>553</v>
      </c>
      <c r="H258" s="43"/>
    </row>
    <row r="259" spans="2:8" ht="16.2">
      <c r="B259">
        <f t="shared" ca="1" si="225"/>
        <v>0.99026429632817525</v>
      </c>
      <c r="C259" s="2">
        <f t="shared" ref="C259" ca="1" si="260">RANK(B259,$B$3:$B$309)</f>
        <v>1</v>
      </c>
      <c r="D259" s="52">
        <v>54</v>
      </c>
      <c r="E259" s="26" t="s">
        <v>551</v>
      </c>
      <c r="F259" s="32" t="s">
        <v>552</v>
      </c>
      <c r="G259" s="32" t="s">
        <v>364</v>
      </c>
      <c r="H259" s="33"/>
    </row>
    <row r="260" spans="2:8">
      <c r="C260" s="2">
        <f t="shared" ref="C260" ca="1" si="261">C261+1000</f>
        <v>1082</v>
      </c>
      <c r="D260" s="54"/>
      <c r="E260" s="25" t="s">
        <v>554</v>
      </c>
      <c r="F260" s="34"/>
      <c r="G260" s="34" t="s">
        <v>557</v>
      </c>
      <c r="H260" s="43"/>
    </row>
    <row r="261" spans="2:8" ht="16.2">
      <c r="B261">
        <f t="shared" ca="1" si="225"/>
        <v>0.44170204776837096</v>
      </c>
      <c r="C261" s="2">
        <f t="shared" ref="C261" ca="1" si="262">RANK(B261,$B$3:$B$309)</f>
        <v>82</v>
      </c>
      <c r="D261" s="52">
        <v>55</v>
      </c>
      <c r="E261" s="26" t="s">
        <v>555</v>
      </c>
      <c r="F261" s="32" t="s">
        <v>556</v>
      </c>
      <c r="G261" s="32" t="s">
        <v>308</v>
      </c>
      <c r="H261" s="33"/>
    </row>
    <row r="262" spans="2:8">
      <c r="C262" s="2">
        <f t="shared" ref="C262" ca="1" si="263">C263+1000</f>
        <v>1133</v>
      </c>
      <c r="D262" s="54"/>
      <c r="E262" s="44" t="s">
        <v>558</v>
      </c>
      <c r="F262" s="45"/>
      <c r="G262" s="45" t="s">
        <v>561</v>
      </c>
      <c r="H262" s="43"/>
    </row>
    <row r="263" spans="2:8" ht="16.2">
      <c r="B263">
        <f t="shared" ca="1" si="225"/>
        <v>0.13943009130336181</v>
      </c>
      <c r="C263" s="2">
        <f t="shared" ref="C263" ca="1" si="264">RANK(B263,$B$3:$B$309)</f>
        <v>133</v>
      </c>
      <c r="D263" s="52">
        <v>56</v>
      </c>
      <c r="E263" s="26" t="s">
        <v>559</v>
      </c>
      <c r="F263" s="32" t="s">
        <v>518</v>
      </c>
      <c r="G263" s="32" t="s">
        <v>560</v>
      </c>
      <c r="H263" s="33" t="s">
        <v>562</v>
      </c>
    </row>
    <row r="264" spans="2:8">
      <c r="C264" s="2">
        <f t="shared" ref="C264" ca="1" si="265">C265+1000</f>
        <v>1018</v>
      </c>
      <c r="D264" s="54"/>
      <c r="E264" s="44" t="s">
        <v>563</v>
      </c>
      <c r="F264" s="45" t="s">
        <v>566</v>
      </c>
      <c r="G264" s="45" t="s">
        <v>567</v>
      </c>
      <c r="H264" s="43"/>
    </row>
    <row r="265" spans="2:8" ht="16.2">
      <c r="B265">
        <f t="shared" ca="1" si="225"/>
        <v>0.89018437334232581</v>
      </c>
      <c r="C265" s="2">
        <f t="shared" ref="C265" ca="1" si="266">RANK(B265,$B$3:$B$309)</f>
        <v>18</v>
      </c>
      <c r="D265" s="52">
        <v>57</v>
      </c>
      <c r="E265" s="26" t="s">
        <v>564</v>
      </c>
      <c r="F265" s="32" t="s">
        <v>565</v>
      </c>
      <c r="G265" s="32" t="s">
        <v>568</v>
      </c>
      <c r="H265" s="33"/>
    </row>
    <row r="266" spans="2:8">
      <c r="C266" s="2">
        <f t="shared" ref="C266" ca="1" si="267">C267+1000</f>
        <v>1081</v>
      </c>
      <c r="D266" s="54"/>
      <c r="E266" s="44" t="s">
        <v>569</v>
      </c>
      <c r="F266" s="45"/>
      <c r="G266" s="45" t="s">
        <v>572</v>
      </c>
      <c r="H266" s="43"/>
    </row>
    <row r="267" spans="2:8" ht="16.2">
      <c r="B267">
        <f t="shared" ca="1" si="225"/>
        <v>0.4458968132651957</v>
      </c>
      <c r="C267" s="2">
        <f t="shared" ref="C267" ca="1" si="268">RANK(B267,$B$3:$B$309)</f>
        <v>81</v>
      </c>
      <c r="D267" s="52">
        <v>58</v>
      </c>
      <c r="E267" s="26" t="s">
        <v>570</v>
      </c>
      <c r="F267" s="32" t="s">
        <v>571</v>
      </c>
      <c r="G267" s="32" t="s">
        <v>573</v>
      </c>
      <c r="H267" s="33" t="s">
        <v>574</v>
      </c>
    </row>
    <row r="268" spans="2:8">
      <c r="C268" s="2">
        <f t="shared" ref="C268" ca="1" si="269">C269+1000</f>
        <v>1016</v>
      </c>
      <c r="D268" s="54"/>
      <c r="E268" s="44" t="s">
        <v>575</v>
      </c>
      <c r="F268" s="45"/>
      <c r="G268" s="45"/>
      <c r="H268" s="43" t="s">
        <v>578</v>
      </c>
    </row>
    <row r="269" spans="2:8" ht="16.2">
      <c r="B269">
        <f t="shared" ca="1" si="225"/>
        <v>0.90249688208196566</v>
      </c>
      <c r="C269" s="2">
        <f t="shared" ref="C269" ca="1" si="270">RANK(B269,$B$3:$B$309)</f>
        <v>16</v>
      </c>
      <c r="D269" s="52">
        <v>59</v>
      </c>
      <c r="E269" s="26" t="s">
        <v>576</v>
      </c>
      <c r="F269" s="32" t="s">
        <v>577</v>
      </c>
      <c r="G269" s="32" t="s">
        <v>299</v>
      </c>
      <c r="H269" s="33" t="s">
        <v>304</v>
      </c>
    </row>
    <row r="270" spans="2:8">
      <c r="C270" s="2">
        <f t="shared" ref="C270" ca="1" si="271">C271+1000</f>
        <v>1065</v>
      </c>
      <c r="D270" s="54"/>
      <c r="E270" s="44"/>
      <c r="F270" s="45" t="s">
        <v>580</v>
      </c>
      <c r="G270" s="45"/>
      <c r="H270" s="43"/>
    </row>
    <row r="271" spans="2:8" ht="16.2">
      <c r="B271">
        <f t="shared" ca="1" si="225"/>
        <v>0.61043684049838121</v>
      </c>
      <c r="C271" s="2">
        <f t="shared" ref="C271" ca="1" si="272">RANK(B271,$B$3:$B$309)</f>
        <v>65</v>
      </c>
      <c r="D271" s="52">
        <v>60</v>
      </c>
      <c r="E271" s="26" t="s">
        <v>579</v>
      </c>
      <c r="F271" s="32" t="s">
        <v>581</v>
      </c>
      <c r="G271" s="32"/>
      <c r="H271" s="33"/>
    </row>
    <row r="272" spans="2:8">
      <c r="C272" s="2">
        <f t="shared" ref="C272" ca="1" si="273">C273+1000</f>
        <v>1080</v>
      </c>
      <c r="D272" s="54"/>
      <c r="E272" s="44" t="s">
        <v>582</v>
      </c>
      <c r="F272" s="45" t="s">
        <v>585</v>
      </c>
      <c r="G272" s="45" t="s">
        <v>553</v>
      </c>
      <c r="H272" s="43"/>
    </row>
    <row r="273" spans="2:8" ht="16.2">
      <c r="B273">
        <f t="shared" ca="1" si="225"/>
        <v>0.46414743888283727</v>
      </c>
      <c r="C273" s="2">
        <f t="shared" ref="C273" ca="1" si="274">RANK(B273,$B$3:$B$309)</f>
        <v>80</v>
      </c>
      <c r="D273" s="52">
        <v>61</v>
      </c>
      <c r="E273" s="26" t="s">
        <v>583</v>
      </c>
      <c r="F273" s="32" t="s">
        <v>584</v>
      </c>
      <c r="G273" s="32" t="s">
        <v>586</v>
      </c>
      <c r="H273" s="33"/>
    </row>
    <row r="274" spans="2:8">
      <c r="C274" s="2">
        <f t="shared" ref="C274" ca="1" si="275">C275+1000</f>
        <v>1031</v>
      </c>
      <c r="D274" s="54"/>
      <c r="E274" s="44" t="s">
        <v>587</v>
      </c>
      <c r="F274" s="45"/>
      <c r="G274" s="45" t="s">
        <v>590</v>
      </c>
      <c r="H274" s="43"/>
    </row>
    <row r="275" spans="2:8" ht="16.2">
      <c r="B275">
        <f t="shared" ca="1" si="225"/>
        <v>0.79935343105384693</v>
      </c>
      <c r="C275" s="2">
        <f t="shared" ref="C275" ca="1" si="276">RANK(B275,$B$3:$B$309)</f>
        <v>31</v>
      </c>
      <c r="D275" s="52">
        <v>62</v>
      </c>
      <c r="E275" s="26" t="s">
        <v>588</v>
      </c>
      <c r="F275" s="32" t="s">
        <v>589</v>
      </c>
      <c r="G275" s="32" t="s">
        <v>458</v>
      </c>
      <c r="H275" s="33" t="s">
        <v>591</v>
      </c>
    </row>
    <row r="276" spans="2:8">
      <c r="C276" s="2">
        <f t="shared" ref="C276" ca="1" si="277">C277+1000</f>
        <v>1075</v>
      </c>
      <c r="D276" s="54"/>
      <c r="E276" s="44" t="s">
        <v>592</v>
      </c>
      <c r="F276" s="45" t="s">
        <v>594</v>
      </c>
      <c r="G276" s="45" t="s">
        <v>595</v>
      </c>
      <c r="H276" s="43" t="s">
        <v>597</v>
      </c>
    </row>
    <row r="277" spans="2:8" ht="16.2">
      <c r="B277">
        <f t="shared" ca="1" si="225"/>
        <v>0.53136411028576891</v>
      </c>
      <c r="C277" s="2">
        <f t="shared" ref="C277" ca="1" si="278">RANK(B277,$B$3:$B$309)</f>
        <v>75</v>
      </c>
      <c r="D277" s="52">
        <v>63</v>
      </c>
      <c r="E277" s="26" t="s">
        <v>593</v>
      </c>
      <c r="F277" s="32" t="s">
        <v>564</v>
      </c>
      <c r="G277" s="32" t="s">
        <v>473</v>
      </c>
      <c r="H277" s="33" t="s">
        <v>596</v>
      </c>
    </row>
    <row r="278" spans="2:8">
      <c r="C278" s="2">
        <f t="shared" ref="C278" ca="1" si="279">C279+1000</f>
        <v>1139</v>
      </c>
      <c r="D278" s="54"/>
      <c r="E278" s="44" t="s">
        <v>598</v>
      </c>
      <c r="F278" s="45" t="s">
        <v>599</v>
      </c>
      <c r="G278" s="45" t="s">
        <v>600</v>
      </c>
      <c r="H278" s="43"/>
    </row>
    <row r="279" spans="2:8" ht="16.2">
      <c r="B279">
        <f t="shared" ca="1" si="225"/>
        <v>0.12045837720039276</v>
      </c>
      <c r="C279" s="2">
        <f t="shared" ref="C279" ca="1" si="280">RANK(B279,$B$3:$B$309)</f>
        <v>139</v>
      </c>
      <c r="D279" s="52">
        <v>64</v>
      </c>
      <c r="E279" s="26" t="s">
        <v>536</v>
      </c>
      <c r="F279" s="32" t="s">
        <v>464</v>
      </c>
      <c r="G279" s="32" t="s">
        <v>465</v>
      </c>
      <c r="H279" s="33"/>
    </row>
    <row r="280" spans="2:8">
      <c r="C280" s="2">
        <f t="shared" ref="C280" ca="1" si="281">C281+1000</f>
        <v>1140</v>
      </c>
      <c r="D280" s="54"/>
      <c r="E280" s="44" t="s">
        <v>604</v>
      </c>
      <c r="F280" s="45"/>
      <c r="G280" s="45" t="s">
        <v>602</v>
      </c>
      <c r="H280" s="43"/>
    </row>
    <row r="281" spans="2:8" ht="16.2">
      <c r="B281">
        <f t="shared" ca="1" si="225"/>
        <v>0.1064199787823471</v>
      </c>
      <c r="C281" s="2">
        <f t="shared" ref="C281" ca="1" si="282">RANK(B281,$B$3:$B$309)</f>
        <v>140</v>
      </c>
      <c r="D281" s="52">
        <v>65</v>
      </c>
      <c r="E281" s="26" t="s">
        <v>605</v>
      </c>
      <c r="F281" s="32" t="s">
        <v>606</v>
      </c>
      <c r="G281" s="32" t="s">
        <v>601</v>
      </c>
      <c r="H281" s="33" t="s">
        <v>603</v>
      </c>
    </row>
    <row r="282" spans="2:8">
      <c r="C282" s="2">
        <f t="shared" ref="C282" ca="1" si="283">C283+1000</f>
        <v>1084</v>
      </c>
      <c r="D282" s="54"/>
      <c r="E282" s="44" t="s">
        <v>608</v>
      </c>
      <c r="F282" s="45" t="s">
        <v>609</v>
      </c>
      <c r="G282" s="45"/>
      <c r="H282" s="43"/>
    </row>
    <row r="283" spans="2:8" ht="16.2">
      <c r="B283">
        <f t="shared" ca="1" si="225"/>
        <v>0.43267830038823696</v>
      </c>
      <c r="C283" s="2">
        <f t="shared" ref="C283" ca="1" si="284">RANK(B283,$B$3:$B$309)</f>
        <v>84</v>
      </c>
      <c r="D283" s="52">
        <v>66</v>
      </c>
      <c r="E283" s="26" t="s">
        <v>607</v>
      </c>
      <c r="F283" s="32" t="s">
        <v>610</v>
      </c>
      <c r="G283" s="32" t="s">
        <v>611</v>
      </c>
      <c r="H283" s="33" t="s">
        <v>612</v>
      </c>
    </row>
    <row r="284" spans="2:8">
      <c r="C284" s="2">
        <f t="shared" ref="C284" ca="1" si="285">C285+1000</f>
        <v>1112</v>
      </c>
      <c r="D284" s="54"/>
      <c r="E284" s="44" t="s">
        <v>613</v>
      </c>
      <c r="F284" s="45"/>
      <c r="G284" s="45" t="s">
        <v>617</v>
      </c>
      <c r="H284" s="43"/>
    </row>
    <row r="285" spans="2:8" ht="16.2">
      <c r="B285">
        <f t="shared" ca="1" si="225"/>
        <v>0.25110165387534422</v>
      </c>
      <c r="C285" s="2">
        <f t="shared" ref="C285" ca="1" si="286">RANK(B285,$B$3:$B$309)</f>
        <v>112</v>
      </c>
      <c r="D285" s="52">
        <v>67</v>
      </c>
      <c r="E285" s="26" t="s">
        <v>614</v>
      </c>
      <c r="F285" s="32" t="s">
        <v>615</v>
      </c>
      <c r="G285" s="32" t="s">
        <v>616</v>
      </c>
      <c r="H285" s="33"/>
    </row>
    <row r="286" spans="2:8">
      <c r="C286" s="2">
        <f t="shared" ref="C286" ca="1" si="287">C287+1000</f>
        <v>1046</v>
      </c>
      <c r="D286" s="54"/>
      <c r="E286" s="44" t="s">
        <v>618</v>
      </c>
      <c r="F286" s="45"/>
      <c r="G286" s="45" t="s">
        <v>622</v>
      </c>
      <c r="H286" s="43"/>
    </row>
    <row r="287" spans="2:8" ht="16.2">
      <c r="B287">
        <f t="shared" ca="1" si="225"/>
        <v>0.68649815565033057</v>
      </c>
      <c r="C287" s="2">
        <f t="shared" ref="C287" ca="1" si="288">RANK(B287,$B$3:$B$309)</f>
        <v>46</v>
      </c>
      <c r="D287" s="52">
        <v>68</v>
      </c>
      <c r="E287" s="26" t="s">
        <v>619</v>
      </c>
      <c r="F287" s="32" t="s">
        <v>620</v>
      </c>
      <c r="G287" s="32" t="s">
        <v>621</v>
      </c>
      <c r="H287" s="33"/>
    </row>
    <row r="288" spans="2:8">
      <c r="C288" s="2">
        <f t="shared" ref="C288" ca="1" si="289">C289+1000</f>
        <v>1097</v>
      </c>
      <c r="D288" s="54"/>
      <c r="E288" s="44" t="s">
        <v>623</v>
      </c>
      <c r="F288" s="45" t="s">
        <v>625</v>
      </c>
      <c r="G288" s="45" t="s">
        <v>626</v>
      </c>
      <c r="H288" s="43"/>
    </row>
    <row r="289" spans="2:8" ht="16.2">
      <c r="B289">
        <f t="shared" ref="B289:B309" ca="1" si="290">RAND()</f>
        <v>0.35014410401503204</v>
      </c>
      <c r="C289" s="2">
        <f t="shared" ref="C289" ca="1" si="291">RANK(B289,$B$3:$B$309)</f>
        <v>97</v>
      </c>
      <c r="D289" s="52">
        <v>69</v>
      </c>
      <c r="E289" s="26" t="s">
        <v>593</v>
      </c>
      <c r="F289" s="32" t="s">
        <v>624</v>
      </c>
      <c r="G289" s="32" t="s">
        <v>627</v>
      </c>
      <c r="H289" s="33"/>
    </row>
    <row r="290" spans="2:8">
      <c r="C290" s="2">
        <f t="shared" ref="C290" ca="1" si="292">C291+1000</f>
        <v>1143</v>
      </c>
      <c r="D290" s="54"/>
      <c r="E290" s="44" t="s">
        <v>628</v>
      </c>
      <c r="F290" s="45"/>
      <c r="G290" s="45" t="s">
        <v>632</v>
      </c>
      <c r="H290" s="43"/>
    </row>
    <row r="291" spans="2:8" ht="16.2">
      <c r="B291">
        <f t="shared" ca="1" si="290"/>
        <v>8.6529739762965185E-2</v>
      </c>
      <c r="C291" s="2">
        <f t="shared" ref="C291" ca="1" si="293">RANK(B291,$B$3:$B$309)</f>
        <v>143</v>
      </c>
      <c r="D291" s="52">
        <v>70</v>
      </c>
      <c r="E291" s="26" t="s">
        <v>629</v>
      </c>
      <c r="F291" s="32" t="s">
        <v>630</v>
      </c>
      <c r="G291" s="32" t="s">
        <v>631</v>
      </c>
      <c r="H291" s="33" t="s">
        <v>633</v>
      </c>
    </row>
    <row r="292" spans="2:8">
      <c r="C292" s="2">
        <f t="shared" ref="C292" ca="1" si="294">C293+1000</f>
        <v>1014</v>
      </c>
      <c r="D292" s="54"/>
      <c r="E292" s="44" t="s">
        <v>634</v>
      </c>
      <c r="F292" s="45" t="s">
        <v>626</v>
      </c>
      <c r="G292" s="45"/>
      <c r="H292" s="43"/>
    </row>
    <row r="293" spans="2:8" ht="16.2">
      <c r="B293">
        <f t="shared" ca="1" si="290"/>
        <v>0.91347711789056996</v>
      </c>
      <c r="C293" s="2">
        <f t="shared" ref="C293" ca="1" si="295">RANK(B293,$B$3:$B$309)</f>
        <v>14</v>
      </c>
      <c r="D293" s="52">
        <v>71</v>
      </c>
      <c r="E293" s="26" t="s">
        <v>635</v>
      </c>
      <c r="F293" s="32" t="s">
        <v>627</v>
      </c>
      <c r="G293" s="32" t="s">
        <v>636</v>
      </c>
      <c r="H293" s="33" t="s">
        <v>637</v>
      </c>
    </row>
    <row r="294" spans="2:8">
      <c r="C294" s="2">
        <f t="shared" ref="C294" ca="1" si="296">C295+1000</f>
        <v>1113</v>
      </c>
      <c r="D294" s="54"/>
      <c r="E294" s="44" t="s">
        <v>638</v>
      </c>
      <c r="F294" s="45" t="s">
        <v>640</v>
      </c>
      <c r="G294" s="45"/>
      <c r="H294" s="43" t="s">
        <v>641</v>
      </c>
    </row>
    <row r="295" spans="2:8" ht="16.2">
      <c r="B295">
        <f t="shared" ca="1" si="290"/>
        <v>0.24478705083398911</v>
      </c>
      <c r="C295" s="2">
        <f t="shared" ref="C295" ca="1" si="297">RANK(B295,$B$3:$B$309)</f>
        <v>113</v>
      </c>
      <c r="D295" s="52">
        <v>72</v>
      </c>
      <c r="E295" s="26" t="s">
        <v>639</v>
      </c>
      <c r="F295" s="32" t="s">
        <v>373</v>
      </c>
      <c r="G295" s="32" t="s">
        <v>615</v>
      </c>
      <c r="H295" s="33" t="s">
        <v>477</v>
      </c>
    </row>
    <row r="296" spans="2:8">
      <c r="C296" s="2">
        <f t="shared" ref="C296" ca="1" si="298">C297+1000</f>
        <v>1049</v>
      </c>
      <c r="D296" s="54"/>
      <c r="E296" s="44" t="s">
        <v>642</v>
      </c>
      <c r="F296" s="45"/>
      <c r="G296" s="45"/>
      <c r="H296" s="43"/>
    </row>
    <row r="297" spans="2:8" ht="16.2">
      <c r="B297">
        <f t="shared" ca="1" si="290"/>
        <v>0.67019733993441566</v>
      </c>
      <c r="C297" s="2">
        <f t="shared" ref="C297" ca="1" si="299">RANK(B297,$B$3:$B$309)</f>
        <v>49</v>
      </c>
      <c r="D297" s="52">
        <v>73</v>
      </c>
      <c r="E297" s="26" t="s">
        <v>643</v>
      </c>
      <c r="F297" s="32" t="s">
        <v>342</v>
      </c>
      <c r="G297" s="32" t="s">
        <v>644</v>
      </c>
      <c r="H297" s="33"/>
    </row>
    <row r="298" spans="2:8">
      <c r="C298" s="2">
        <f t="shared" ref="C298" ca="1" si="300">C299+1000</f>
        <v>1137</v>
      </c>
      <c r="D298" s="54"/>
      <c r="E298" s="44" t="s">
        <v>645</v>
      </c>
      <c r="F298" s="45"/>
      <c r="G298" s="45" t="s">
        <v>648</v>
      </c>
      <c r="H298" s="43" t="s">
        <v>417</v>
      </c>
    </row>
    <row r="299" spans="2:8" ht="16.2">
      <c r="B299">
        <f t="shared" ca="1" si="290"/>
        <v>0.13263054053757939</v>
      </c>
      <c r="C299" s="2">
        <f t="shared" ref="C299" ca="1" si="301">RANK(B299,$B$3:$B$309)</f>
        <v>137</v>
      </c>
      <c r="D299" s="52">
        <v>74</v>
      </c>
      <c r="E299" s="26" t="s">
        <v>646</v>
      </c>
      <c r="F299" s="32" t="s">
        <v>500</v>
      </c>
      <c r="G299" s="32" t="s">
        <v>647</v>
      </c>
      <c r="H299" s="33" t="s">
        <v>649</v>
      </c>
    </row>
    <row r="300" spans="2:8">
      <c r="C300" s="2">
        <f t="shared" ref="C300" ca="1" si="302">C301+1000</f>
        <v>1059</v>
      </c>
      <c r="D300" s="54"/>
      <c r="E300" s="44" t="s">
        <v>650</v>
      </c>
      <c r="F300" s="45"/>
      <c r="G300" s="45" t="s">
        <v>653</v>
      </c>
      <c r="H300" s="43" t="s">
        <v>302</v>
      </c>
    </row>
    <row r="301" spans="2:8" ht="16.2">
      <c r="B301">
        <f t="shared" ca="1" si="290"/>
        <v>0.64092218021830238</v>
      </c>
      <c r="C301" s="2">
        <f t="shared" ref="C301" ca="1" si="303">RANK(B301,$B$3:$B$309)</f>
        <v>59</v>
      </c>
      <c r="D301" s="52">
        <v>75</v>
      </c>
      <c r="E301" s="26" t="s">
        <v>651</v>
      </c>
      <c r="F301" s="32" t="s">
        <v>299</v>
      </c>
      <c r="G301" s="32" t="s">
        <v>652</v>
      </c>
      <c r="H301" s="33" t="s">
        <v>303</v>
      </c>
    </row>
    <row r="302" spans="2:8">
      <c r="C302" s="2">
        <f t="shared" ref="C302" ca="1" si="304">C303+1000</f>
        <v>1061</v>
      </c>
      <c r="D302" s="54"/>
      <c r="E302" s="44"/>
      <c r="F302" s="45"/>
      <c r="G302" s="45" t="s">
        <v>656</v>
      </c>
      <c r="H302" s="43"/>
    </row>
    <row r="303" spans="2:8" ht="16.2">
      <c r="B303">
        <f t="shared" ca="1" si="290"/>
        <v>0.63837423697810514</v>
      </c>
      <c r="C303" s="2">
        <f t="shared" ref="C303" ca="1" si="305">RANK(B303,$B$3:$B$309)</f>
        <v>61</v>
      </c>
      <c r="D303" s="52">
        <v>76</v>
      </c>
      <c r="E303" s="26" t="s">
        <v>654</v>
      </c>
      <c r="F303" s="32" t="s">
        <v>310</v>
      </c>
      <c r="G303" s="32" t="s">
        <v>655</v>
      </c>
      <c r="H303" s="33" t="s">
        <v>480</v>
      </c>
    </row>
    <row r="304" spans="2:8">
      <c r="C304" s="2">
        <f t="shared" ref="C304" ca="1" si="306">C305+1000</f>
        <v>1020</v>
      </c>
      <c r="D304" s="54"/>
      <c r="E304" s="44" t="s">
        <v>657</v>
      </c>
      <c r="F304" s="45"/>
      <c r="G304" s="45"/>
      <c r="H304" s="43"/>
    </row>
    <row r="305" spans="2:8" ht="16.2">
      <c r="B305">
        <f t="shared" ca="1" si="290"/>
        <v>0.88025557755845552</v>
      </c>
      <c r="C305" s="2">
        <f t="shared" ref="C305" ca="1" si="307">RANK(B305,$B$3:$B$309)</f>
        <v>20</v>
      </c>
      <c r="D305" s="52">
        <v>77</v>
      </c>
      <c r="E305" s="26" t="s">
        <v>649</v>
      </c>
      <c r="F305" s="32" t="s">
        <v>658</v>
      </c>
      <c r="G305" s="32" t="s">
        <v>659</v>
      </c>
      <c r="H305" s="33"/>
    </row>
    <row r="306" spans="2:8">
      <c r="C306" s="2">
        <f t="shared" ref="C306" ca="1" si="308">C307+1000</f>
        <v>1066</v>
      </c>
      <c r="D306" s="54"/>
      <c r="E306" s="44" t="s">
        <v>660</v>
      </c>
      <c r="F306" s="45" t="s">
        <v>662</v>
      </c>
      <c r="G306" s="45"/>
      <c r="H306" s="43" t="s">
        <v>419</v>
      </c>
    </row>
    <row r="307" spans="2:8" ht="16.2">
      <c r="B307">
        <f t="shared" ca="1" si="290"/>
        <v>0.60138736807586102</v>
      </c>
      <c r="C307" s="2">
        <f t="shared" ref="C307" ca="1" si="309">RANK(B307,$B$3:$B$309)</f>
        <v>66</v>
      </c>
      <c r="D307" s="52">
        <v>78</v>
      </c>
      <c r="E307" s="26" t="s">
        <v>661</v>
      </c>
      <c r="F307" s="32" t="s">
        <v>586</v>
      </c>
      <c r="G307" s="32" t="s">
        <v>299</v>
      </c>
      <c r="H307" s="33" t="s">
        <v>420</v>
      </c>
    </row>
    <row r="308" spans="2:8">
      <c r="C308" s="2">
        <f t="shared" ref="C308" ca="1" si="310">C309+1000</f>
        <v>1114</v>
      </c>
      <c r="D308" s="54"/>
      <c r="E308" s="44" t="s">
        <v>663</v>
      </c>
      <c r="F308" s="45" t="s">
        <v>370</v>
      </c>
      <c r="G308" s="45"/>
      <c r="H308" s="43"/>
    </row>
    <row r="309" spans="2:8" ht="16.2">
      <c r="B309">
        <f t="shared" ca="1" si="290"/>
        <v>0.23637928737097169</v>
      </c>
      <c r="C309" s="2">
        <f t="shared" ref="C309" ca="1" si="311">RANK(B309,$B$3:$B$309)</f>
        <v>114</v>
      </c>
      <c r="D309" s="52">
        <v>79</v>
      </c>
      <c r="E309" s="26" t="s">
        <v>664</v>
      </c>
      <c r="F309" s="32" t="s">
        <v>369</v>
      </c>
      <c r="G309" s="32" t="s">
        <v>435</v>
      </c>
      <c r="H309" s="33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V39"/>
  <sheetViews>
    <sheetView view="pageBreakPreview" zoomScale="60" zoomScaleNormal="60" workbookViewId="0">
      <selection activeCell="A26" sqref="A26:XFD39"/>
    </sheetView>
  </sheetViews>
  <sheetFormatPr defaultRowHeight="13.2"/>
  <cols>
    <col min="1" max="1" width="2.6640625" customWidth="1"/>
    <col min="2" max="2" width="9" customWidth="1"/>
    <col min="3" max="3" width="4.44140625" customWidth="1"/>
    <col min="4" max="4" width="9" customWidth="1"/>
    <col min="5" max="5" width="4.44140625" customWidth="1"/>
    <col min="6" max="6" width="9" customWidth="1"/>
    <col min="7" max="7" width="4.44140625" customWidth="1"/>
    <col min="8" max="8" width="9" customWidth="1"/>
    <col min="9" max="9" width="4.44140625" customWidth="1"/>
    <col min="10" max="10" width="9" customWidth="1"/>
    <col min="11" max="11" width="4.44140625" customWidth="1"/>
    <col min="12" max="12" width="9" customWidth="1"/>
    <col min="13" max="13" width="4.44140625" customWidth="1"/>
    <col min="14" max="14" width="9" customWidth="1"/>
    <col min="15" max="15" width="4.44140625" customWidth="1"/>
    <col min="16" max="16" width="9" customWidth="1"/>
    <col min="17" max="17" width="4.44140625" customWidth="1"/>
    <col min="18" max="18" width="9" customWidth="1"/>
    <col min="19" max="19" width="4.44140625" customWidth="1"/>
    <col min="20" max="20" width="9" customWidth="1"/>
    <col min="21" max="21" width="4.44140625" customWidth="1"/>
  </cols>
  <sheetData>
    <row r="1" spans="2:22" ht="5.4" customHeight="1"/>
    <row r="2" spans="2:22" ht="26.4" customHeight="1">
      <c r="B2" s="3" t="s">
        <v>17</v>
      </c>
      <c r="C2" s="3"/>
      <c r="D2" s="3" t="s">
        <v>16</v>
      </c>
      <c r="E2" s="3"/>
      <c r="F2" s="3" t="s">
        <v>15</v>
      </c>
      <c r="G2" s="3"/>
      <c r="H2" s="3" t="s">
        <v>14</v>
      </c>
      <c r="I2" s="3"/>
      <c r="J2" s="3" t="s">
        <v>13</v>
      </c>
      <c r="K2" s="3"/>
      <c r="L2" s="3" t="s">
        <v>12</v>
      </c>
      <c r="M2" s="3"/>
      <c r="N2" s="3" t="s">
        <v>11</v>
      </c>
      <c r="O2" s="3"/>
      <c r="P2" s="3" t="s">
        <v>10</v>
      </c>
      <c r="Q2" s="3"/>
      <c r="R2" s="3" t="s">
        <v>9</v>
      </c>
      <c r="S2" s="3"/>
      <c r="T2" s="3" t="s">
        <v>8</v>
      </c>
      <c r="V2" s="88" t="s">
        <v>294</v>
      </c>
    </row>
    <row r="3" spans="2:22" ht="84.6" customHeight="1">
      <c r="B3" s="75" t="e">
        <f>IF(C3="",B27,"□")</f>
        <v>#N/A</v>
      </c>
      <c r="C3" s="74" t="e">
        <f>C27</f>
        <v>#N/A</v>
      </c>
      <c r="D3" s="75" t="e">
        <f>IF(E3="",D27,"□")</f>
        <v>#N/A</v>
      </c>
      <c r="E3" s="74" t="e">
        <f>E27</f>
        <v>#N/A</v>
      </c>
      <c r="F3" s="75" t="e">
        <f>IF(G3="",F27,"□")</f>
        <v>#N/A</v>
      </c>
      <c r="G3" s="74" t="e">
        <f>G27</f>
        <v>#N/A</v>
      </c>
      <c r="H3" s="75" t="e">
        <f>IF(I3="",H27,"□")</f>
        <v>#N/A</v>
      </c>
      <c r="I3" s="74" t="e">
        <f>I27</f>
        <v>#N/A</v>
      </c>
      <c r="J3" s="75" t="e">
        <f>IF(K3="",J27,"□")</f>
        <v>#N/A</v>
      </c>
      <c r="K3" s="74" t="e">
        <f>K27</f>
        <v>#N/A</v>
      </c>
      <c r="L3" s="75" t="e">
        <f>IF(M3="",L27,"□")</f>
        <v>#N/A</v>
      </c>
      <c r="M3" s="74" t="e">
        <f>M27</f>
        <v>#N/A</v>
      </c>
      <c r="N3" s="75" t="e">
        <f>IF(O3="",N27,"□")</f>
        <v>#N/A</v>
      </c>
      <c r="O3" s="74" t="e">
        <f>O27</f>
        <v>#N/A</v>
      </c>
      <c r="P3" s="75" t="e">
        <f>IF(Q3="",P27,"□")</f>
        <v>#N/A</v>
      </c>
      <c r="Q3" s="74" t="e">
        <f>Q27</f>
        <v>#N/A</v>
      </c>
      <c r="R3" s="75" t="e">
        <f>IF(S3="",R27,"□")</f>
        <v>#N/A</v>
      </c>
      <c r="S3" s="74" t="e">
        <f>S27</f>
        <v>#N/A</v>
      </c>
      <c r="T3" s="75" t="e">
        <f>IF(U3="",T27,"□")</f>
        <v>#N/A</v>
      </c>
      <c r="U3" s="74" t="e">
        <f>U27</f>
        <v>#N/A</v>
      </c>
      <c r="V3" s="88"/>
    </row>
    <row r="4" spans="2:22" ht="84.6" customHeight="1">
      <c r="B4" s="76" t="e">
        <f>IF(C4="",B28,"□")</f>
        <v>#N/A</v>
      </c>
      <c r="C4" s="74" t="e">
        <f t="shared" ref="C4:C6" si="0">C28</f>
        <v>#N/A</v>
      </c>
      <c r="D4" s="76" t="e">
        <f>IF(E4="",D28,"□")</f>
        <v>#N/A</v>
      </c>
      <c r="E4" s="74" t="e">
        <f t="shared" ref="E4:E6" si="1">E28</f>
        <v>#N/A</v>
      </c>
      <c r="F4" s="76" t="e">
        <f>IF(G4="",F28,"□")</f>
        <v>#N/A</v>
      </c>
      <c r="G4" s="74" t="e">
        <f t="shared" ref="G4:G6" si="2">G28</f>
        <v>#N/A</v>
      </c>
      <c r="H4" s="76" t="e">
        <f>IF(I4="",H28,"□")</f>
        <v>#N/A</v>
      </c>
      <c r="I4" s="74" t="e">
        <f t="shared" ref="I4:I6" si="3">I28</f>
        <v>#N/A</v>
      </c>
      <c r="J4" s="76" t="e">
        <f>IF(K4="",J28,"□")</f>
        <v>#N/A</v>
      </c>
      <c r="K4" s="74" t="e">
        <f t="shared" ref="K4:M6" si="4">K28</f>
        <v>#N/A</v>
      </c>
      <c r="L4" s="76" t="e">
        <f>IF(M4="",L28,"□")</f>
        <v>#N/A</v>
      </c>
      <c r="M4" s="74" t="e">
        <f t="shared" si="4"/>
        <v>#N/A</v>
      </c>
      <c r="N4" s="76" t="e">
        <f>IF(O4="",N28,"□")</f>
        <v>#N/A</v>
      </c>
      <c r="O4" s="74" t="e">
        <f t="shared" ref="O4:O6" si="5">O28</f>
        <v>#N/A</v>
      </c>
      <c r="P4" s="76" t="e">
        <f>IF(Q4="",P28,"□")</f>
        <v>#N/A</v>
      </c>
      <c r="Q4" s="74" t="e">
        <f t="shared" ref="Q4:Q6" si="6">Q28</f>
        <v>#N/A</v>
      </c>
      <c r="R4" s="76" t="e">
        <f>IF(S4="",R28,"□")</f>
        <v>#N/A</v>
      </c>
      <c r="S4" s="74" t="e">
        <f>S28</f>
        <v>#N/A</v>
      </c>
      <c r="T4" s="76" t="e">
        <f>IF(U4="",T28,"□")</f>
        <v>#N/A</v>
      </c>
      <c r="U4" s="74" t="e">
        <f>U28</f>
        <v>#N/A</v>
      </c>
      <c r="V4" s="88"/>
    </row>
    <row r="5" spans="2:22" ht="84.6" customHeight="1">
      <c r="B5" s="76" t="e">
        <f>IF(C5="",B29,"□")</f>
        <v>#N/A</v>
      </c>
      <c r="C5" s="74" t="e">
        <f t="shared" si="0"/>
        <v>#N/A</v>
      </c>
      <c r="D5" s="76" t="e">
        <f>IF(E5="",D29,"□")</f>
        <v>#N/A</v>
      </c>
      <c r="E5" s="74" t="e">
        <f t="shared" si="1"/>
        <v>#N/A</v>
      </c>
      <c r="F5" s="76" t="e">
        <f>IF(G5="",F29,"□")</f>
        <v>#N/A</v>
      </c>
      <c r="G5" s="74" t="e">
        <f t="shared" si="2"/>
        <v>#N/A</v>
      </c>
      <c r="H5" s="76" t="e">
        <f>IF(I5="",H29,"□")</f>
        <v>#N/A</v>
      </c>
      <c r="I5" s="74" t="e">
        <f t="shared" si="3"/>
        <v>#N/A</v>
      </c>
      <c r="J5" s="76" t="e">
        <f>IF(K5="",J29,"□")</f>
        <v>#N/A</v>
      </c>
      <c r="K5" s="74" t="e">
        <f t="shared" si="4"/>
        <v>#N/A</v>
      </c>
      <c r="L5" s="76" t="e">
        <f>IF(M5="",L29,"□")</f>
        <v>#N/A</v>
      </c>
      <c r="M5" s="74" t="e">
        <f t="shared" si="4"/>
        <v>#N/A</v>
      </c>
      <c r="N5" s="76" t="e">
        <f>IF(O5="",N29,"□")</f>
        <v>#N/A</v>
      </c>
      <c r="O5" s="74" t="e">
        <f t="shared" si="5"/>
        <v>#N/A</v>
      </c>
      <c r="P5" s="76" t="e">
        <f>IF(Q5="",P29,"□")</f>
        <v>#N/A</v>
      </c>
      <c r="Q5" s="74" t="e">
        <f t="shared" si="6"/>
        <v>#N/A</v>
      </c>
      <c r="R5" s="76" t="e">
        <f>IF(S5="",R29,"□")</f>
        <v>#N/A</v>
      </c>
      <c r="S5" s="74" t="e">
        <f>S29</f>
        <v>#N/A</v>
      </c>
      <c r="T5" s="76" t="e">
        <f t="shared" ref="T5:T6" si="7">IF(U5="",T29,"□")</f>
        <v>#N/A</v>
      </c>
      <c r="U5" s="74" t="e">
        <f t="shared" ref="U5:U7" si="8">U29</f>
        <v>#N/A</v>
      </c>
      <c r="V5" s="88"/>
    </row>
    <row r="6" spans="2:22" ht="84.6" customHeight="1">
      <c r="B6" s="76" t="e">
        <f>IF(C6="",B30,"□")</f>
        <v>#N/A</v>
      </c>
      <c r="C6" s="74" t="e">
        <f t="shared" si="0"/>
        <v>#N/A</v>
      </c>
      <c r="D6" s="76" t="e">
        <f>IF(E6="",D30,"□")</f>
        <v>#N/A</v>
      </c>
      <c r="E6" s="74" t="e">
        <f t="shared" si="1"/>
        <v>#N/A</v>
      </c>
      <c r="F6" s="76" t="e">
        <f>IF(G6="",F30,"□")</f>
        <v>#N/A</v>
      </c>
      <c r="G6" s="74" t="e">
        <f t="shared" si="2"/>
        <v>#N/A</v>
      </c>
      <c r="H6" s="76" t="e">
        <f>IF(I6="",H30,"□")</f>
        <v>#N/A</v>
      </c>
      <c r="I6" s="74" t="e">
        <f t="shared" si="3"/>
        <v>#N/A</v>
      </c>
      <c r="J6" s="76" t="e">
        <f>IF(K6="",J30,"□")</f>
        <v>#N/A</v>
      </c>
      <c r="K6" s="74" t="e">
        <f t="shared" si="4"/>
        <v>#N/A</v>
      </c>
      <c r="L6" s="76" t="e">
        <f>IF(M6="",L30,"□")</f>
        <v>#N/A</v>
      </c>
      <c r="M6" s="74" t="e">
        <f t="shared" si="4"/>
        <v>#N/A</v>
      </c>
      <c r="N6" s="76" t="e">
        <f>IF(O6="",N30,"□")</f>
        <v>#N/A</v>
      </c>
      <c r="O6" s="74" t="e">
        <f t="shared" si="5"/>
        <v>#N/A</v>
      </c>
      <c r="P6" s="76" t="e">
        <f>IF(Q6="",P30,"□")</f>
        <v>#N/A</v>
      </c>
      <c r="Q6" s="74" t="e">
        <f t="shared" si="6"/>
        <v>#N/A</v>
      </c>
      <c r="R6" s="76" t="e">
        <f>IF(S6="",R30,"□")</f>
        <v>#N/A</v>
      </c>
      <c r="S6" s="74" t="e">
        <f>S30</f>
        <v>#N/A</v>
      </c>
      <c r="T6" s="76" t="e">
        <f t="shared" si="7"/>
        <v>#N/A</v>
      </c>
      <c r="U6" s="74" t="e">
        <f t="shared" si="8"/>
        <v>#N/A</v>
      </c>
      <c r="V6" s="89" t="s">
        <v>295</v>
      </c>
    </row>
    <row r="7" spans="2:22" ht="96.6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1"/>
      <c r="U7" s="10" t="str">
        <f t="shared" si="8"/>
        <v/>
      </c>
      <c r="V7" s="89"/>
    </row>
    <row r="8" spans="2:22" ht="91.8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0"/>
      <c r="V8" s="89"/>
    </row>
    <row r="9" spans="2:22" ht="5.4" customHeight="1"/>
    <row r="10" spans="2:22" ht="26.4" customHeight="1">
      <c r="B10" s="3" t="s">
        <v>17</v>
      </c>
      <c r="C10" s="3"/>
      <c r="D10" s="3" t="s">
        <v>16</v>
      </c>
      <c r="E10" s="3"/>
      <c r="F10" s="3" t="s">
        <v>15</v>
      </c>
      <c r="G10" s="3"/>
      <c r="H10" s="3" t="s">
        <v>14</v>
      </c>
      <c r="I10" s="3"/>
      <c r="J10" s="3" t="s">
        <v>13</v>
      </c>
      <c r="K10" s="3"/>
      <c r="L10" s="3" t="s">
        <v>12</v>
      </c>
      <c r="M10" s="3"/>
      <c r="N10" s="3" t="s">
        <v>11</v>
      </c>
      <c r="O10" s="3"/>
      <c r="P10" s="3" t="s">
        <v>10</v>
      </c>
      <c r="Q10" s="3"/>
      <c r="R10" s="3" t="s">
        <v>9</v>
      </c>
      <c r="S10" s="3"/>
      <c r="T10" s="3" t="s">
        <v>8</v>
      </c>
      <c r="V10" s="88" t="s">
        <v>294</v>
      </c>
    </row>
    <row r="11" spans="2:22" ht="84.6" customHeight="1">
      <c r="B11" s="79" t="e">
        <f t="shared" ref="B11:T14" si="9">B19</f>
        <v>#N/A</v>
      </c>
      <c r="C11" s="81" t="e">
        <f>IF(C27="","",IF((AND(ISTEXT(C27),C28="")),"(   )","(    "))</f>
        <v>#N/A</v>
      </c>
      <c r="D11" s="79" t="e">
        <f t="shared" si="9"/>
        <v>#N/A</v>
      </c>
      <c r="E11" s="81" t="e">
        <f>IF(E27="","",IF((AND(ISTEXT(E27),E28="")),"(   )","(    "))</f>
        <v>#N/A</v>
      </c>
      <c r="F11" s="79" t="e">
        <f t="shared" si="9"/>
        <v>#N/A</v>
      </c>
      <c r="G11" s="81" t="e">
        <f>IF(G27="","",IF((AND(ISTEXT(G27),G28="")),"(   )","(    "))</f>
        <v>#N/A</v>
      </c>
      <c r="H11" s="79" t="e">
        <f t="shared" si="9"/>
        <v>#N/A</v>
      </c>
      <c r="I11" s="81" t="e">
        <f>IF(I27="","",IF((AND(ISTEXT(I27),I28="")),"(   )","(    "))</f>
        <v>#N/A</v>
      </c>
      <c r="J11" s="79" t="e">
        <f t="shared" si="9"/>
        <v>#N/A</v>
      </c>
      <c r="K11" s="81" t="e">
        <f>IF(K27="","",IF((AND(ISTEXT(K27),K28="")),"(   )","(    "))</f>
        <v>#N/A</v>
      </c>
      <c r="L11" s="79" t="e">
        <f t="shared" si="9"/>
        <v>#N/A</v>
      </c>
      <c r="M11" s="81" t="e">
        <f>IF(M27="","",IF((AND(ISTEXT(M27),M28="")),"(   )","(    "))</f>
        <v>#N/A</v>
      </c>
      <c r="N11" s="79" t="e">
        <f t="shared" si="9"/>
        <v>#N/A</v>
      </c>
      <c r="O11" s="81" t="e">
        <f>IF(O27="","",IF((AND(ISTEXT(O27),O28="")),"(   )","(    "))</f>
        <v>#N/A</v>
      </c>
      <c r="P11" s="79" t="e">
        <f t="shared" si="9"/>
        <v>#N/A</v>
      </c>
      <c r="Q11" s="81" t="e">
        <f>IF(Q27="","",IF((AND(ISTEXT(Q27),Q28="")),"(   )","(    "))</f>
        <v>#N/A</v>
      </c>
      <c r="R11" s="79" t="e">
        <f t="shared" si="9"/>
        <v>#N/A</v>
      </c>
      <c r="S11" s="81" t="e">
        <f>IF(S27="","",IF((AND(ISTEXT(S27),S28="")),"(   )","(    "))</f>
        <v>#N/A</v>
      </c>
      <c r="T11" s="79" t="e">
        <f t="shared" si="9"/>
        <v>#N/A</v>
      </c>
      <c r="U11" s="81" t="e">
        <f>IF(U27="","",IF((AND(ISTEXT(U27),U28="")),"(   )","(    "))</f>
        <v>#N/A</v>
      </c>
      <c r="V11" s="88"/>
    </row>
    <row r="12" spans="2:22" ht="84.6" customHeight="1">
      <c r="B12" s="79" t="e">
        <f t="shared" si="9"/>
        <v>#N/A</v>
      </c>
      <c r="C12" s="81" t="e">
        <f>IF(C28="","",IF(AND(C27="",ISTEXT(C28),C29=""),"(   )",IF((AND(ISTEXT(C27),ISTEXT(C28),C29="")),"   )",IF((AND(C27="",ISTEXT(C28),ISTEXT(C29))),"(   ",""))))</f>
        <v>#N/A</v>
      </c>
      <c r="D12" s="79" t="e">
        <f t="shared" si="9"/>
        <v>#N/A</v>
      </c>
      <c r="E12" s="81" t="e">
        <f>IF(E28="","",IF(AND(E27="",ISTEXT(E28),E29=""),"(   )",IF((AND(ISTEXT(E27),ISTEXT(E28),E29="")),"   )",IF((AND(E27="",ISTEXT(E28),ISTEXT(E29))),"(   ",""))))</f>
        <v>#N/A</v>
      </c>
      <c r="F12" s="79" t="e">
        <f t="shared" si="9"/>
        <v>#N/A</v>
      </c>
      <c r="G12" s="81" t="e">
        <f>IF(G28="","",IF(AND(G27="",ISTEXT(G28),G29=""),"(   )",IF((AND(ISTEXT(G27),ISTEXT(G28),G29="")),"   )",IF((AND(G27="",ISTEXT(G28),ISTEXT(G29))),"(   ",""))))</f>
        <v>#N/A</v>
      </c>
      <c r="H12" s="79" t="e">
        <f t="shared" si="9"/>
        <v>#N/A</v>
      </c>
      <c r="I12" s="81" t="e">
        <f>IF(I28="","",IF(AND(I27="",ISTEXT(I28),I29=""),"(   )",IF((AND(ISTEXT(I27),ISTEXT(I28),I29="")),"   )",IF((AND(I27="",ISTEXT(I28),ISTEXT(I29))),"(   ",""))))</f>
        <v>#N/A</v>
      </c>
      <c r="J12" s="79" t="e">
        <f t="shared" si="9"/>
        <v>#N/A</v>
      </c>
      <c r="K12" s="81" t="e">
        <f>IF(K28="","",IF(AND(K27="",ISTEXT(K28),K29=""),"(   )",IF((AND(ISTEXT(K27),ISTEXT(K28),K29="")),"   )",IF((AND(K27="",ISTEXT(K28),ISTEXT(K29))),"(   ",""))))</f>
        <v>#N/A</v>
      </c>
      <c r="L12" s="79" t="e">
        <f t="shared" si="9"/>
        <v>#N/A</v>
      </c>
      <c r="M12" s="81" t="e">
        <f>IF(M28="","",IF(AND(M27="",ISTEXT(M28),M29=""),"(   )",IF((AND(ISTEXT(M27),ISTEXT(M28),M29="")),"   )",IF((AND(M27="",ISTEXT(M28),ISTEXT(M29))),"(   ",""))))</f>
        <v>#N/A</v>
      </c>
      <c r="N12" s="79" t="e">
        <f t="shared" si="9"/>
        <v>#N/A</v>
      </c>
      <c r="O12" s="81" t="e">
        <f>IF(O28="","",IF(AND(O27="",ISTEXT(O28),O29=""),"(   )",IF((AND(ISTEXT(O27),ISTEXT(O28),O29="")),"   )",IF((AND(O27="",ISTEXT(O28),ISTEXT(O29))),"(   ",""))))</f>
        <v>#N/A</v>
      </c>
      <c r="P12" s="79" t="e">
        <f t="shared" si="9"/>
        <v>#N/A</v>
      </c>
      <c r="Q12" s="81" t="e">
        <f>IF(Q28="","",IF(AND(Q27="",ISTEXT(Q28),Q29=""),"(   )",IF((AND(ISTEXT(Q27),ISTEXT(Q28),Q29="")),"   )",IF((AND(Q27="",ISTEXT(Q28),ISTEXT(Q29))),"(   ",""))))</f>
        <v>#N/A</v>
      </c>
      <c r="R12" s="79" t="e">
        <f t="shared" si="9"/>
        <v>#N/A</v>
      </c>
      <c r="S12" s="81" t="e">
        <f>IF(S28="","",IF(AND(S27="",ISTEXT(S28),S29=""),"(   )",IF((AND(ISTEXT(S27),ISTEXT(S28),S29="")),"   )",IF((AND(S27="",ISTEXT(S28),ISTEXT(S29))),"(   ",""))))</f>
        <v>#N/A</v>
      </c>
      <c r="T12" s="79" t="e">
        <f t="shared" si="9"/>
        <v>#N/A</v>
      </c>
      <c r="U12" s="81" t="e">
        <f>IF(U28="","",IF(AND(U27="",ISTEXT(U28),U29=""),"(   )",IF((AND(ISTEXT(U27),ISTEXT(U28),U29="")),"   )",IF((AND(U27="",ISTEXT(U28),ISTEXT(U29))),"(   ",""))))</f>
        <v>#N/A</v>
      </c>
      <c r="V12" s="88"/>
    </row>
    <row r="13" spans="2:22" ht="84.6" customHeight="1">
      <c r="B13" s="79" t="e">
        <f t="shared" si="9"/>
        <v>#N/A</v>
      </c>
      <c r="C13" s="81" t="e">
        <f t="shared" ref="C13:C14" si="10">IF(C29="","",IF(AND(C28="",ISTEXT(C29),C30=""),"(   )",IF((AND(ISTEXT(C28),ISTEXT(C29),C30="")),"   )",IF((AND(C28="",ISTEXT(C29),ISTEXT(C30))),"(   ",""))))</f>
        <v>#N/A</v>
      </c>
      <c r="D13" s="79" t="e">
        <f t="shared" si="9"/>
        <v>#N/A</v>
      </c>
      <c r="E13" s="81" t="e">
        <f t="shared" ref="E13:E14" si="11">IF(E29="","",IF(AND(E28="",ISTEXT(E29),E30=""),"(   )",IF((AND(ISTEXT(E28),ISTEXT(E29),E30="")),"   )",IF((AND(E28="",ISTEXT(E29),ISTEXT(E30))),"(   ",""))))</f>
        <v>#N/A</v>
      </c>
      <c r="F13" s="79" t="e">
        <f t="shared" si="9"/>
        <v>#N/A</v>
      </c>
      <c r="G13" s="81" t="e">
        <f t="shared" ref="G13:G14" si="12">IF(G29="","",IF(AND(G28="",ISTEXT(G29),G30=""),"(   )",IF((AND(ISTEXT(G28),ISTEXT(G29),G30="")),"   )",IF((AND(G28="",ISTEXT(G29),ISTEXT(G30))),"(   ",""))))</f>
        <v>#N/A</v>
      </c>
      <c r="H13" s="79" t="e">
        <f t="shared" si="9"/>
        <v>#N/A</v>
      </c>
      <c r="I13" s="81" t="e">
        <f t="shared" ref="I13:I14" si="13">IF(I29="","",IF(AND(I28="",ISTEXT(I29),I30=""),"(   )",IF((AND(ISTEXT(I28),ISTEXT(I29),I30="")),"   )",IF((AND(I28="",ISTEXT(I29),ISTEXT(I30))),"(   ",""))))</f>
        <v>#N/A</v>
      </c>
      <c r="J13" s="79" t="e">
        <f t="shared" si="9"/>
        <v>#N/A</v>
      </c>
      <c r="K13" s="81" t="e">
        <f t="shared" ref="K13:K14" si="14">IF(K29="","",IF(AND(K28="",ISTEXT(K29),K30=""),"(   )",IF((AND(ISTEXT(K28),ISTEXT(K29),K30="")),"   )",IF((AND(K28="",ISTEXT(K29),ISTEXT(K30))),"(   ",""))))</f>
        <v>#N/A</v>
      </c>
      <c r="L13" s="79" t="e">
        <f t="shared" si="9"/>
        <v>#N/A</v>
      </c>
      <c r="M13" s="81" t="e">
        <f t="shared" ref="M13:M14" si="15">IF(M29="","",IF(AND(M28="",ISTEXT(M29),M30=""),"(   )",IF((AND(ISTEXT(M28),ISTEXT(M29),M30="")),"   )",IF((AND(M28="",ISTEXT(M29),ISTEXT(M30))),"(   ",""))))</f>
        <v>#N/A</v>
      </c>
      <c r="N13" s="79" t="e">
        <f t="shared" si="9"/>
        <v>#N/A</v>
      </c>
      <c r="O13" s="81" t="e">
        <f t="shared" ref="O13:O14" si="16">IF(O29="","",IF(AND(O28="",ISTEXT(O29),O30=""),"(   )",IF((AND(ISTEXT(O28),ISTEXT(O29),O30="")),"   )",IF((AND(O28="",ISTEXT(O29),ISTEXT(O30))),"(   ",""))))</f>
        <v>#N/A</v>
      </c>
      <c r="P13" s="79" t="e">
        <f t="shared" si="9"/>
        <v>#N/A</v>
      </c>
      <c r="Q13" s="81" t="e">
        <f t="shared" ref="Q13:Q14" si="17">IF(Q29="","",IF(AND(Q28="",ISTEXT(Q29),Q30=""),"(   )",IF((AND(ISTEXT(Q28),ISTEXT(Q29),Q30="")),"   )",IF((AND(Q28="",ISTEXT(Q29),ISTEXT(Q30))),"(   ",""))))</f>
        <v>#N/A</v>
      </c>
      <c r="R13" s="79" t="e">
        <f t="shared" si="9"/>
        <v>#N/A</v>
      </c>
      <c r="S13" s="81" t="e">
        <f t="shared" ref="S13:S14" si="18">IF(S29="","",IF(AND(S28="",ISTEXT(S29),S30=""),"(   )",IF((AND(ISTEXT(S28),ISTEXT(S29),S30="")),"   )",IF((AND(S28="",ISTEXT(S29),ISTEXT(S30))),"(   ",""))))</f>
        <v>#N/A</v>
      </c>
      <c r="T13" s="79" t="e">
        <f t="shared" si="9"/>
        <v>#N/A</v>
      </c>
      <c r="U13" s="81" t="e">
        <f t="shared" ref="U13:U14" si="19">IF(U29="","",IF(AND(U28="",ISTEXT(U29),U30=""),"(   )",IF((AND(ISTEXT(U28),ISTEXT(U29),U30="")),"   )",IF((AND(U28="",ISTEXT(U29),ISTEXT(U30))),"(   ",""))))</f>
        <v>#N/A</v>
      </c>
      <c r="V13" s="88"/>
    </row>
    <row r="14" spans="2:22" ht="84.6" customHeight="1">
      <c r="B14" s="79" t="e">
        <f t="shared" si="9"/>
        <v>#N/A</v>
      </c>
      <c r="C14" s="81" t="e">
        <f t="shared" si="10"/>
        <v>#N/A</v>
      </c>
      <c r="D14" s="79" t="e">
        <f t="shared" si="9"/>
        <v>#N/A</v>
      </c>
      <c r="E14" s="81" t="e">
        <f t="shared" si="11"/>
        <v>#N/A</v>
      </c>
      <c r="F14" s="79" t="e">
        <f t="shared" si="9"/>
        <v>#N/A</v>
      </c>
      <c r="G14" s="81" t="e">
        <f t="shared" si="12"/>
        <v>#N/A</v>
      </c>
      <c r="H14" s="79" t="e">
        <f t="shared" si="9"/>
        <v>#N/A</v>
      </c>
      <c r="I14" s="81" t="e">
        <f t="shared" si="13"/>
        <v>#N/A</v>
      </c>
      <c r="J14" s="79" t="e">
        <f t="shared" si="9"/>
        <v>#N/A</v>
      </c>
      <c r="K14" s="81" t="e">
        <f t="shared" si="14"/>
        <v>#N/A</v>
      </c>
      <c r="L14" s="79" t="e">
        <f t="shared" si="9"/>
        <v>#N/A</v>
      </c>
      <c r="M14" s="81" t="e">
        <f t="shared" si="15"/>
        <v>#N/A</v>
      </c>
      <c r="N14" s="79" t="e">
        <f t="shared" si="9"/>
        <v>#N/A</v>
      </c>
      <c r="O14" s="81" t="e">
        <f t="shared" si="16"/>
        <v>#N/A</v>
      </c>
      <c r="P14" s="79" t="e">
        <f t="shared" si="9"/>
        <v>#N/A</v>
      </c>
      <c r="Q14" s="81" t="e">
        <f t="shared" si="17"/>
        <v>#N/A</v>
      </c>
      <c r="R14" s="79" t="e">
        <f t="shared" si="9"/>
        <v>#N/A</v>
      </c>
      <c r="S14" s="81" t="e">
        <f t="shared" si="18"/>
        <v>#N/A</v>
      </c>
      <c r="T14" s="79" t="e">
        <f t="shared" si="9"/>
        <v>#N/A</v>
      </c>
      <c r="U14" s="81" t="e">
        <f t="shared" si="19"/>
        <v>#N/A</v>
      </c>
      <c r="V14" s="89" t="s">
        <v>295</v>
      </c>
    </row>
    <row r="15" spans="2:22" ht="96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1"/>
      <c r="U15" s="10"/>
      <c r="V15" s="89"/>
    </row>
    <row r="16" spans="2:22" ht="91.8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1"/>
      <c r="U16" s="10"/>
      <c r="V16" s="89"/>
    </row>
    <row r="18" spans="2:22" ht="26.4" customHeight="1">
      <c r="B18" s="3" t="s">
        <v>17</v>
      </c>
      <c r="C18" s="3"/>
      <c r="D18" s="3" t="s">
        <v>16</v>
      </c>
      <c r="E18" s="3"/>
      <c r="F18" s="3" t="s">
        <v>15</v>
      </c>
      <c r="G18" s="3"/>
      <c r="H18" s="3" t="s">
        <v>14</v>
      </c>
      <c r="I18" s="3"/>
      <c r="J18" s="3" t="s">
        <v>13</v>
      </c>
      <c r="K18" s="3"/>
      <c r="L18" s="3" t="s">
        <v>12</v>
      </c>
      <c r="M18" s="3"/>
      <c r="N18" s="3" t="s">
        <v>11</v>
      </c>
      <c r="O18" s="3"/>
      <c r="P18" s="3" t="s">
        <v>10</v>
      </c>
      <c r="Q18" s="3"/>
      <c r="R18" s="3" t="s">
        <v>9</v>
      </c>
      <c r="S18" s="3"/>
      <c r="T18" s="3" t="s">
        <v>8</v>
      </c>
      <c r="V18" s="88" t="s">
        <v>294</v>
      </c>
    </row>
    <row r="19" spans="2:22" ht="84.6" customHeight="1">
      <c r="B19" s="79" t="e">
        <f t="shared" ref="B19:U22" si="20">B27</f>
        <v>#N/A</v>
      </c>
      <c r="C19" s="77" t="e">
        <f t="shared" si="20"/>
        <v>#N/A</v>
      </c>
      <c r="D19" s="79" t="e">
        <f t="shared" si="20"/>
        <v>#N/A</v>
      </c>
      <c r="E19" s="77" t="e">
        <f t="shared" si="20"/>
        <v>#N/A</v>
      </c>
      <c r="F19" s="79" t="e">
        <f t="shared" si="20"/>
        <v>#N/A</v>
      </c>
      <c r="G19" s="77" t="e">
        <f t="shared" si="20"/>
        <v>#N/A</v>
      </c>
      <c r="H19" s="79" t="e">
        <f t="shared" si="20"/>
        <v>#N/A</v>
      </c>
      <c r="I19" s="77" t="e">
        <f t="shared" si="20"/>
        <v>#N/A</v>
      </c>
      <c r="J19" s="79" t="e">
        <f t="shared" si="20"/>
        <v>#N/A</v>
      </c>
      <c r="K19" s="77" t="e">
        <f t="shared" si="20"/>
        <v>#N/A</v>
      </c>
      <c r="L19" s="79" t="e">
        <f t="shared" si="20"/>
        <v>#N/A</v>
      </c>
      <c r="M19" s="77" t="e">
        <f t="shared" si="20"/>
        <v>#N/A</v>
      </c>
      <c r="N19" s="79" t="e">
        <f t="shared" si="20"/>
        <v>#N/A</v>
      </c>
      <c r="O19" s="77" t="e">
        <f t="shared" si="20"/>
        <v>#N/A</v>
      </c>
      <c r="P19" s="79" t="e">
        <f t="shared" si="20"/>
        <v>#N/A</v>
      </c>
      <c r="Q19" s="77" t="e">
        <f t="shared" si="20"/>
        <v>#N/A</v>
      </c>
      <c r="R19" s="79" t="e">
        <f t="shared" si="20"/>
        <v>#N/A</v>
      </c>
      <c r="S19" s="77" t="e">
        <f t="shared" si="20"/>
        <v>#N/A</v>
      </c>
      <c r="T19" s="79" t="e">
        <f t="shared" si="20"/>
        <v>#N/A</v>
      </c>
      <c r="U19" s="77" t="e">
        <f t="shared" si="20"/>
        <v>#N/A</v>
      </c>
      <c r="V19" s="88"/>
    </row>
    <row r="20" spans="2:22" ht="84.6" customHeight="1">
      <c r="B20" s="80" t="e">
        <f t="shared" si="20"/>
        <v>#N/A</v>
      </c>
      <c r="C20" s="78" t="e">
        <f t="shared" si="20"/>
        <v>#N/A</v>
      </c>
      <c r="D20" s="80" t="e">
        <f t="shared" si="20"/>
        <v>#N/A</v>
      </c>
      <c r="E20" s="78" t="e">
        <f t="shared" si="20"/>
        <v>#N/A</v>
      </c>
      <c r="F20" s="80" t="e">
        <f t="shared" si="20"/>
        <v>#N/A</v>
      </c>
      <c r="G20" s="78" t="e">
        <f t="shared" si="20"/>
        <v>#N/A</v>
      </c>
      <c r="H20" s="80" t="e">
        <f t="shared" si="20"/>
        <v>#N/A</v>
      </c>
      <c r="I20" s="78" t="e">
        <f t="shared" si="20"/>
        <v>#N/A</v>
      </c>
      <c r="J20" s="80" t="e">
        <f t="shared" si="20"/>
        <v>#N/A</v>
      </c>
      <c r="K20" s="78" t="e">
        <f t="shared" si="20"/>
        <v>#N/A</v>
      </c>
      <c r="L20" s="80" t="e">
        <f t="shared" si="20"/>
        <v>#N/A</v>
      </c>
      <c r="M20" s="78" t="e">
        <f t="shared" si="20"/>
        <v>#N/A</v>
      </c>
      <c r="N20" s="80" t="e">
        <f t="shared" si="20"/>
        <v>#N/A</v>
      </c>
      <c r="O20" s="78" t="e">
        <f t="shared" si="20"/>
        <v>#N/A</v>
      </c>
      <c r="P20" s="80" t="e">
        <f t="shared" si="20"/>
        <v>#N/A</v>
      </c>
      <c r="Q20" s="78" t="e">
        <f t="shared" si="20"/>
        <v>#N/A</v>
      </c>
      <c r="R20" s="80" t="e">
        <f t="shared" si="20"/>
        <v>#N/A</v>
      </c>
      <c r="S20" s="78" t="e">
        <f t="shared" si="20"/>
        <v>#N/A</v>
      </c>
      <c r="T20" s="80" t="e">
        <f t="shared" si="20"/>
        <v>#N/A</v>
      </c>
      <c r="U20" s="78" t="e">
        <f t="shared" si="20"/>
        <v>#N/A</v>
      </c>
      <c r="V20" s="88"/>
    </row>
    <row r="21" spans="2:22" ht="84.6" customHeight="1">
      <c r="B21" s="80" t="e">
        <f t="shared" si="20"/>
        <v>#N/A</v>
      </c>
      <c r="C21" s="78" t="e">
        <f t="shared" si="20"/>
        <v>#N/A</v>
      </c>
      <c r="D21" s="80" t="e">
        <f t="shared" si="20"/>
        <v>#N/A</v>
      </c>
      <c r="E21" s="78" t="e">
        <f t="shared" si="20"/>
        <v>#N/A</v>
      </c>
      <c r="F21" s="80" t="e">
        <f t="shared" si="20"/>
        <v>#N/A</v>
      </c>
      <c r="G21" s="78" t="e">
        <f t="shared" si="20"/>
        <v>#N/A</v>
      </c>
      <c r="H21" s="80" t="e">
        <f t="shared" si="20"/>
        <v>#N/A</v>
      </c>
      <c r="I21" s="78" t="e">
        <f t="shared" si="20"/>
        <v>#N/A</v>
      </c>
      <c r="J21" s="80" t="e">
        <f t="shared" si="20"/>
        <v>#N/A</v>
      </c>
      <c r="K21" s="78" t="e">
        <f t="shared" si="20"/>
        <v>#N/A</v>
      </c>
      <c r="L21" s="80" t="e">
        <f t="shared" si="20"/>
        <v>#N/A</v>
      </c>
      <c r="M21" s="78" t="e">
        <f t="shared" si="20"/>
        <v>#N/A</v>
      </c>
      <c r="N21" s="80" t="e">
        <f t="shared" si="20"/>
        <v>#N/A</v>
      </c>
      <c r="O21" s="78" t="e">
        <f t="shared" si="20"/>
        <v>#N/A</v>
      </c>
      <c r="P21" s="80" t="e">
        <f t="shared" si="20"/>
        <v>#N/A</v>
      </c>
      <c r="Q21" s="78" t="e">
        <f t="shared" si="20"/>
        <v>#N/A</v>
      </c>
      <c r="R21" s="80" t="e">
        <f t="shared" si="20"/>
        <v>#N/A</v>
      </c>
      <c r="S21" s="78" t="e">
        <f t="shared" si="20"/>
        <v>#N/A</v>
      </c>
      <c r="T21" s="80" t="e">
        <f t="shared" si="20"/>
        <v>#N/A</v>
      </c>
      <c r="U21" s="78" t="e">
        <f t="shared" si="20"/>
        <v>#N/A</v>
      </c>
      <c r="V21" s="88"/>
    </row>
    <row r="22" spans="2:22" ht="84.6" customHeight="1">
      <c r="B22" s="80" t="e">
        <f t="shared" si="20"/>
        <v>#N/A</v>
      </c>
      <c r="C22" s="78" t="e">
        <f t="shared" si="20"/>
        <v>#N/A</v>
      </c>
      <c r="D22" s="80" t="e">
        <f t="shared" si="20"/>
        <v>#N/A</v>
      </c>
      <c r="E22" s="78" t="e">
        <f t="shared" si="20"/>
        <v>#N/A</v>
      </c>
      <c r="F22" s="80" t="e">
        <f t="shared" si="20"/>
        <v>#N/A</v>
      </c>
      <c r="G22" s="78" t="e">
        <f t="shared" si="20"/>
        <v>#N/A</v>
      </c>
      <c r="H22" s="80" t="e">
        <f t="shared" si="20"/>
        <v>#N/A</v>
      </c>
      <c r="I22" s="78" t="e">
        <f t="shared" si="20"/>
        <v>#N/A</v>
      </c>
      <c r="J22" s="80" t="e">
        <f t="shared" si="20"/>
        <v>#N/A</v>
      </c>
      <c r="K22" s="78" t="e">
        <f t="shared" si="20"/>
        <v>#N/A</v>
      </c>
      <c r="L22" s="80" t="e">
        <f t="shared" si="20"/>
        <v>#N/A</v>
      </c>
      <c r="M22" s="78" t="e">
        <f t="shared" si="20"/>
        <v>#N/A</v>
      </c>
      <c r="N22" s="80" t="e">
        <f t="shared" si="20"/>
        <v>#N/A</v>
      </c>
      <c r="O22" s="78" t="e">
        <f t="shared" si="20"/>
        <v>#N/A</v>
      </c>
      <c r="P22" s="80" t="e">
        <f t="shared" si="20"/>
        <v>#N/A</v>
      </c>
      <c r="Q22" s="78" t="e">
        <f t="shared" si="20"/>
        <v>#N/A</v>
      </c>
      <c r="R22" s="80" t="e">
        <f t="shared" si="20"/>
        <v>#N/A</v>
      </c>
      <c r="S22" s="78" t="e">
        <f t="shared" si="20"/>
        <v>#N/A</v>
      </c>
      <c r="T22" s="80" t="e">
        <f t="shared" si="20"/>
        <v>#N/A</v>
      </c>
      <c r="U22" s="78" t="e">
        <f t="shared" si="20"/>
        <v>#N/A</v>
      </c>
      <c r="V22" s="89" t="s">
        <v>295</v>
      </c>
    </row>
    <row r="23" spans="2:22" ht="96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1"/>
      <c r="U23" s="10"/>
      <c r="V23" s="89"/>
    </row>
    <row r="24" spans="2:22" ht="91.8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1"/>
      <c r="U24" s="10"/>
      <c r="V24" s="89"/>
    </row>
    <row r="26" spans="2:22" ht="26.4" hidden="1" customHeight="1">
      <c r="B26" s="3" t="s">
        <v>17</v>
      </c>
      <c r="C26" s="3"/>
      <c r="D26" s="3" t="s">
        <v>16</v>
      </c>
      <c r="E26" s="3"/>
      <c r="F26" s="3" t="s">
        <v>15</v>
      </c>
      <c r="G26" s="3"/>
      <c r="H26" s="3" t="s">
        <v>14</v>
      </c>
      <c r="I26" s="3"/>
      <c r="J26" s="3" t="s">
        <v>13</v>
      </c>
      <c r="K26" s="3"/>
      <c r="L26" s="3" t="s">
        <v>12</v>
      </c>
      <c r="M26" s="3"/>
      <c r="N26" s="3" t="s">
        <v>11</v>
      </c>
      <c r="O26" s="3"/>
      <c r="P26" s="3" t="s">
        <v>10</v>
      </c>
      <c r="Q26" s="3"/>
      <c r="R26" s="3" t="s">
        <v>9</v>
      </c>
      <c r="S26" s="3"/>
      <c r="T26" s="3" t="s">
        <v>8</v>
      </c>
    </row>
    <row r="27" spans="2:22" ht="48" hidden="1" customHeight="1">
      <c r="B27" s="6" t="e">
        <f t="shared" ref="B27:U31" si="21">IF(B35=0,"",B35)</f>
        <v>#N/A</v>
      </c>
      <c r="C27" s="9" t="e">
        <f t="shared" si="21"/>
        <v>#N/A</v>
      </c>
      <c r="D27" s="6" t="e">
        <f t="shared" si="21"/>
        <v>#N/A</v>
      </c>
      <c r="E27" s="9" t="e">
        <f t="shared" si="21"/>
        <v>#N/A</v>
      </c>
      <c r="F27" s="6" t="e">
        <f t="shared" si="21"/>
        <v>#N/A</v>
      </c>
      <c r="G27" s="9" t="e">
        <f t="shared" si="21"/>
        <v>#N/A</v>
      </c>
      <c r="H27" s="6" t="e">
        <f t="shared" si="21"/>
        <v>#N/A</v>
      </c>
      <c r="I27" s="9" t="e">
        <f t="shared" si="21"/>
        <v>#N/A</v>
      </c>
      <c r="J27" s="6" t="e">
        <f t="shared" si="21"/>
        <v>#N/A</v>
      </c>
      <c r="K27" s="9" t="e">
        <f t="shared" si="21"/>
        <v>#N/A</v>
      </c>
      <c r="L27" s="6" t="e">
        <f t="shared" si="21"/>
        <v>#N/A</v>
      </c>
      <c r="M27" s="9" t="e">
        <f t="shared" si="21"/>
        <v>#N/A</v>
      </c>
      <c r="N27" s="6" t="e">
        <f t="shared" si="21"/>
        <v>#N/A</v>
      </c>
      <c r="O27" s="9" t="e">
        <f t="shared" si="21"/>
        <v>#N/A</v>
      </c>
      <c r="P27" s="6" t="e">
        <f t="shared" si="21"/>
        <v>#N/A</v>
      </c>
      <c r="Q27" s="9" t="e">
        <f t="shared" si="21"/>
        <v>#N/A</v>
      </c>
      <c r="R27" s="6" t="e">
        <f t="shared" si="21"/>
        <v>#N/A</v>
      </c>
      <c r="S27" s="9" t="e">
        <f t="shared" si="21"/>
        <v>#N/A</v>
      </c>
      <c r="T27" s="6" t="e">
        <f t="shared" si="21"/>
        <v>#N/A</v>
      </c>
      <c r="U27" s="9" t="e">
        <f t="shared" si="21"/>
        <v>#N/A</v>
      </c>
    </row>
    <row r="28" spans="2:22" ht="48" hidden="1" customHeight="1">
      <c r="B28" s="6" t="e">
        <f t="shared" si="21"/>
        <v>#N/A</v>
      </c>
      <c r="C28" s="9" t="e">
        <f t="shared" si="21"/>
        <v>#N/A</v>
      </c>
      <c r="D28" s="6" t="e">
        <f t="shared" si="21"/>
        <v>#N/A</v>
      </c>
      <c r="E28" s="9" t="e">
        <f t="shared" si="21"/>
        <v>#N/A</v>
      </c>
      <c r="F28" s="6" t="e">
        <f t="shared" si="21"/>
        <v>#N/A</v>
      </c>
      <c r="G28" s="9" t="e">
        <f t="shared" si="21"/>
        <v>#N/A</v>
      </c>
      <c r="H28" s="6" t="e">
        <f t="shared" si="21"/>
        <v>#N/A</v>
      </c>
      <c r="I28" s="9" t="e">
        <f t="shared" si="21"/>
        <v>#N/A</v>
      </c>
      <c r="J28" s="6" t="e">
        <f t="shared" si="21"/>
        <v>#N/A</v>
      </c>
      <c r="K28" s="9" t="e">
        <f t="shared" si="21"/>
        <v>#N/A</v>
      </c>
      <c r="L28" s="6" t="e">
        <f t="shared" si="21"/>
        <v>#N/A</v>
      </c>
      <c r="M28" s="9" t="e">
        <f t="shared" si="21"/>
        <v>#N/A</v>
      </c>
      <c r="N28" s="6" t="e">
        <f t="shared" si="21"/>
        <v>#N/A</v>
      </c>
      <c r="O28" s="9" t="e">
        <f t="shared" si="21"/>
        <v>#N/A</v>
      </c>
      <c r="P28" s="6" t="e">
        <f t="shared" si="21"/>
        <v>#N/A</v>
      </c>
      <c r="Q28" s="9" t="e">
        <f t="shared" si="21"/>
        <v>#N/A</v>
      </c>
      <c r="R28" s="6" t="e">
        <f t="shared" si="21"/>
        <v>#N/A</v>
      </c>
      <c r="S28" s="9" t="e">
        <f t="shared" si="21"/>
        <v>#N/A</v>
      </c>
      <c r="T28" s="6" t="e">
        <f t="shared" si="21"/>
        <v>#N/A</v>
      </c>
      <c r="U28" s="9" t="e">
        <f t="shared" si="21"/>
        <v>#N/A</v>
      </c>
    </row>
    <row r="29" spans="2:22" ht="48" hidden="1" customHeight="1">
      <c r="B29" s="6" t="e">
        <f t="shared" si="21"/>
        <v>#N/A</v>
      </c>
      <c r="C29" s="9" t="e">
        <f t="shared" si="21"/>
        <v>#N/A</v>
      </c>
      <c r="D29" s="6" t="e">
        <f t="shared" si="21"/>
        <v>#N/A</v>
      </c>
      <c r="E29" s="9" t="e">
        <f t="shared" si="21"/>
        <v>#N/A</v>
      </c>
      <c r="F29" s="6" t="e">
        <f t="shared" si="21"/>
        <v>#N/A</v>
      </c>
      <c r="G29" s="9" t="e">
        <f t="shared" si="21"/>
        <v>#N/A</v>
      </c>
      <c r="H29" s="6" t="e">
        <f t="shared" si="21"/>
        <v>#N/A</v>
      </c>
      <c r="I29" s="9" t="e">
        <f t="shared" si="21"/>
        <v>#N/A</v>
      </c>
      <c r="J29" s="6" t="e">
        <f t="shared" si="21"/>
        <v>#N/A</v>
      </c>
      <c r="K29" s="9" t="e">
        <f t="shared" si="21"/>
        <v>#N/A</v>
      </c>
      <c r="L29" s="6" t="e">
        <f t="shared" si="21"/>
        <v>#N/A</v>
      </c>
      <c r="M29" s="9" t="e">
        <f t="shared" si="21"/>
        <v>#N/A</v>
      </c>
      <c r="N29" s="6" t="e">
        <f t="shared" si="21"/>
        <v>#N/A</v>
      </c>
      <c r="O29" s="9" t="e">
        <f t="shared" si="21"/>
        <v>#N/A</v>
      </c>
      <c r="P29" s="6" t="e">
        <f t="shared" si="21"/>
        <v>#N/A</v>
      </c>
      <c r="Q29" s="9" t="e">
        <f t="shared" si="21"/>
        <v>#N/A</v>
      </c>
      <c r="R29" s="6" t="e">
        <f t="shared" si="21"/>
        <v>#N/A</v>
      </c>
      <c r="S29" s="9" t="e">
        <f t="shared" si="21"/>
        <v>#N/A</v>
      </c>
      <c r="T29" s="6" t="e">
        <f t="shared" si="21"/>
        <v>#N/A</v>
      </c>
      <c r="U29" s="9" t="e">
        <f t="shared" si="21"/>
        <v>#N/A</v>
      </c>
    </row>
    <row r="30" spans="2:22" ht="48" hidden="1" customHeight="1">
      <c r="B30" s="6" t="e">
        <f>IF(B38=0,"",B38)</f>
        <v>#N/A</v>
      </c>
      <c r="C30" s="9" t="e">
        <f t="shared" si="21"/>
        <v>#N/A</v>
      </c>
      <c r="D30" s="6" t="e">
        <f>IF(D38=0,"",D38)</f>
        <v>#N/A</v>
      </c>
      <c r="E30" s="9" t="e">
        <f t="shared" si="21"/>
        <v>#N/A</v>
      </c>
      <c r="F30" s="6" t="e">
        <f>IF(F38=0,"",F38)</f>
        <v>#N/A</v>
      </c>
      <c r="G30" s="9" t="e">
        <f t="shared" si="21"/>
        <v>#N/A</v>
      </c>
      <c r="H30" s="6" t="e">
        <f>IF(H38=0,"",H38)</f>
        <v>#N/A</v>
      </c>
      <c r="I30" s="9" t="e">
        <f t="shared" si="21"/>
        <v>#N/A</v>
      </c>
      <c r="J30" s="6" t="e">
        <f>IF(J38=0,"",J38)</f>
        <v>#N/A</v>
      </c>
      <c r="K30" s="9" t="e">
        <f t="shared" si="21"/>
        <v>#N/A</v>
      </c>
      <c r="L30" s="6" t="e">
        <f>IF(L38=0,"",L38)</f>
        <v>#N/A</v>
      </c>
      <c r="M30" s="9" t="e">
        <f t="shared" si="21"/>
        <v>#N/A</v>
      </c>
      <c r="N30" s="6" t="e">
        <f>IF(N38=0,"",N38)</f>
        <v>#N/A</v>
      </c>
      <c r="O30" s="9" t="e">
        <f t="shared" si="21"/>
        <v>#N/A</v>
      </c>
      <c r="P30" s="6" t="e">
        <f>IF(P38=0,"",P38)</f>
        <v>#N/A</v>
      </c>
      <c r="Q30" s="9" t="e">
        <f t="shared" si="21"/>
        <v>#N/A</v>
      </c>
      <c r="R30" s="6" t="e">
        <f>IF(R38=0,"",R38)</f>
        <v>#N/A</v>
      </c>
      <c r="S30" s="9" t="e">
        <f t="shared" si="21"/>
        <v>#N/A</v>
      </c>
      <c r="T30" s="6" t="e">
        <f>IF(T38=0,"",T38)</f>
        <v>#N/A</v>
      </c>
      <c r="U30" s="9" t="e">
        <f t="shared" si="21"/>
        <v>#N/A</v>
      </c>
    </row>
    <row r="31" spans="2:22" ht="48" hidden="1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  <c r="U31" s="9" t="str">
        <f t="shared" si="21"/>
        <v/>
      </c>
    </row>
    <row r="32" spans="2:22" ht="48" hidden="1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1" hidden="1"/>
    <row r="34" spans="2:21" ht="26.4" hidden="1" customHeight="1">
      <c r="B34" s="3" t="s">
        <v>17</v>
      </c>
      <c r="C34" s="3"/>
      <c r="D34" s="3" t="s">
        <v>16</v>
      </c>
      <c r="E34" s="3"/>
      <c r="F34" s="3" t="s">
        <v>15</v>
      </c>
      <c r="G34" s="3"/>
      <c r="H34" s="3" t="s">
        <v>14</v>
      </c>
      <c r="I34" s="3"/>
      <c r="J34" s="3" t="s">
        <v>13</v>
      </c>
      <c r="K34" s="3"/>
      <c r="L34" s="3" t="s">
        <v>12</v>
      </c>
      <c r="M34" s="3"/>
      <c r="N34" s="3" t="s">
        <v>11</v>
      </c>
      <c r="O34" s="3"/>
      <c r="P34" s="3" t="s">
        <v>10</v>
      </c>
      <c r="Q34" s="3"/>
      <c r="R34" s="3" t="s">
        <v>9</v>
      </c>
      <c r="S34" s="3"/>
      <c r="T34" s="3" t="s">
        <v>8</v>
      </c>
    </row>
    <row r="35" spans="2:21" ht="48" hidden="1" customHeight="1">
      <c r="B35" s="4" t="e">
        <f>VLOOKUP(10,問題選択３!$C$3:$I$201,3,FALSE)</f>
        <v>#N/A</v>
      </c>
      <c r="C35" s="7" t="e">
        <f>VLOOKUP(1010,問題選択３!$C$2:$I$201,3,FALSE)</f>
        <v>#N/A</v>
      </c>
      <c r="D35" s="4" t="e">
        <f>VLOOKUP(9,問題選択３!$C$3:$I$201,3,FALSE)</f>
        <v>#N/A</v>
      </c>
      <c r="E35" s="7" t="e">
        <f>VLOOKUP(1009,問題選択３!$C$2:$I$201,3,FALSE)</f>
        <v>#N/A</v>
      </c>
      <c r="F35" s="4" t="e">
        <f>VLOOKUP(8,問題選択３!$C$3:$I$201,3,FALSE)</f>
        <v>#N/A</v>
      </c>
      <c r="G35" s="7" t="e">
        <f>VLOOKUP(1008,問題選択３!$C$2:$I$201,3,FALSE)</f>
        <v>#N/A</v>
      </c>
      <c r="H35" s="4" t="e">
        <f>VLOOKUP(7,問題選択３!$C$3:$I$201,3,FALSE)</f>
        <v>#N/A</v>
      </c>
      <c r="I35" s="7" t="e">
        <f>VLOOKUP(1007,問題選択３!$C$2:$I$201,3,FALSE)</f>
        <v>#N/A</v>
      </c>
      <c r="J35" s="4" t="e">
        <f>VLOOKUP(6,問題選択３!$C$3:$I$201,3,FALSE)</f>
        <v>#N/A</v>
      </c>
      <c r="K35" s="7" t="e">
        <f>VLOOKUP(1006,問題選択３!$C$2:$I$201,3,FALSE)</f>
        <v>#N/A</v>
      </c>
      <c r="L35" s="4" t="e">
        <f>VLOOKUP(5,問題選択３!$C$3:$I$201,3,FALSE)</f>
        <v>#N/A</v>
      </c>
      <c r="M35" s="7" t="e">
        <f>VLOOKUP(1005,問題選択３!$C$2:$I$201,3,FALSE)</f>
        <v>#N/A</v>
      </c>
      <c r="N35" s="4" t="e">
        <f>VLOOKUP(4,問題選択３!$C$3:$I$201,3,FALSE)</f>
        <v>#N/A</v>
      </c>
      <c r="O35" s="7" t="e">
        <f>VLOOKUP(1004,問題選択３!$C$2:$I$201,3,FALSE)</f>
        <v>#N/A</v>
      </c>
      <c r="P35" s="4" t="e">
        <f>VLOOKUP(3,問題選択３!$C$3:$I$201,3,FALSE)</f>
        <v>#N/A</v>
      </c>
      <c r="Q35" s="7" t="e">
        <f>VLOOKUP(1003,問題選択３!$C$2:$I$201,3,FALSE)</f>
        <v>#N/A</v>
      </c>
      <c r="R35" s="4" t="e">
        <f>VLOOKUP(2,問題選択３!$C$3:$I$201,3,FALSE)</f>
        <v>#N/A</v>
      </c>
      <c r="S35" s="7" t="e">
        <f>VLOOKUP(1002,問題選択３!$C$2:$I$201,3,FALSE)</f>
        <v>#N/A</v>
      </c>
      <c r="T35" s="4" t="e">
        <f>VLOOKUP(1,問題選択３!$C$3:$I$201,3,FALSE)</f>
        <v>#N/A</v>
      </c>
      <c r="U35" s="7" t="e">
        <f>VLOOKUP(1001,問題選択３!$C$2:$I$201,3,FALSE)</f>
        <v>#N/A</v>
      </c>
    </row>
    <row r="36" spans="2:21" ht="48" hidden="1" customHeight="1">
      <c r="B36" s="5" t="e">
        <f>VLOOKUP(10,問題選択３!$C$3:$I$201,4,FALSE)</f>
        <v>#N/A</v>
      </c>
      <c r="C36" s="8" t="e">
        <f>VLOOKUP(1010,問題選択３!$C$2:$I$201,4,FALSE)</f>
        <v>#N/A</v>
      </c>
      <c r="D36" s="5" t="e">
        <f>VLOOKUP(9,問題選択３!$C$3:$I$201,4,FALSE)</f>
        <v>#N/A</v>
      </c>
      <c r="E36" s="8" t="e">
        <f>VLOOKUP(1009,問題選択３!$C$2:$I$201,4,FALSE)</f>
        <v>#N/A</v>
      </c>
      <c r="F36" s="5" t="e">
        <f>VLOOKUP(8,問題選択３!$C$3:$I$201,4,FALSE)</f>
        <v>#N/A</v>
      </c>
      <c r="G36" s="8" t="e">
        <f>VLOOKUP(1008,問題選択３!$C$2:$I$201,4,FALSE)</f>
        <v>#N/A</v>
      </c>
      <c r="H36" s="5" t="e">
        <f>VLOOKUP(7,問題選択３!$C$3:$I$201,4,FALSE)</f>
        <v>#N/A</v>
      </c>
      <c r="I36" s="8" t="e">
        <f>VLOOKUP(1007,問題選択３!$C$2:$I$201,4,FALSE)</f>
        <v>#N/A</v>
      </c>
      <c r="J36" s="5" t="e">
        <f>VLOOKUP(6,問題選択３!$C$3:$I$201,4,FALSE)</f>
        <v>#N/A</v>
      </c>
      <c r="K36" s="8" t="e">
        <f>VLOOKUP(1006,問題選択３!$C$2:$I$201,4,FALSE)</f>
        <v>#N/A</v>
      </c>
      <c r="L36" s="5" t="e">
        <f>VLOOKUP(5,問題選択３!$C$3:$I$201,4,FALSE)</f>
        <v>#N/A</v>
      </c>
      <c r="M36" s="8" t="e">
        <f>VLOOKUP(1005,問題選択３!$C$2:$I$201,4,FALSE)</f>
        <v>#N/A</v>
      </c>
      <c r="N36" s="5" t="e">
        <f>VLOOKUP(4,問題選択３!$C$3:$I$201,4,FALSE)</f>
        <v>#N/A</v>
      </c>
      <c r="O36" s="8" t="e">
        <f>VLOOKUP(1004,問題選択３!$C$2:$I$201,4,FALSE)</f>
        <v>#N/A</v>
      </c>
      <c r="P36" s="5" t="e">
        <f>VLOOKUP(3,問題選択３!$C$3:$I$201,4,FALSE)</f>
        <v>#N/A</v>
      </c>
      <c r="Q36" s="8" t="e">
        <f>VLOOKUP(1003,問題選択３!$C$2:$I$201,4,FALSE)</f>
        <v>#N/A</v>
      </c>
      <c r="R36" s="5" t="e">
        <f>VLOOKUP(2,問題選択３!$C$3:$I$201,4,FALSE)</f>
        <v>#N/A</v>
      </c>
      <c r="S36" s="8" t="e">
        <f>VLOOKUP(1002,問題選択３!$C$2:$I$201,4,FALSE)</f>
        <v>#N/A</v>
      </c>
      <c r="T36" s="5" t="e">
        <f>VLOOKUP(1,問題選択３!$C$3:$I$201,4,FALSE)</f>
        <v>#N/A</v>
      </c>
      <c r="U36" s="8" t="e">
        <f>VLOOKUP(1001,問題選択３!$C$2:$I$201,4,FALSE)</f>
        <v>#N/A</v>
      </c>
    </row>
    <row r="37" spans="2:21" ht="48" hidden="1" customHeight="1">
      <c r="B37" s="5" t="e">
        <f>VLOOKUP(10,問題選択３!$C$3:$I$201,5,FALSE)</f>
        <v>#N/A</v>
      </c>
      <c r="C37" s="8" t="e">
        <f>VLOOKUP(1010,問題選択３!$C$2:$I$201,5,FALSE)</f>
        <v>#N/A</v>
      </c>
      <c r="D37" s="5" t="e">
        <f>VLOOKUP(9,問題選択３!$C$3:$I$201,5,FALSE)</f>
        <v>#N/A</v>
      </c>
      <c r="E37" s="8" t="e">
        <f>VLOOKUP(1009,問題選択３!$C$2:$I$201,5,FALSE)</f>
        <v>#N/A</v>
      </c>
      <c r="F37" s="5" t="e">
        <f>VLOOKUP(8,問題選択３!$C$3:$I$201,5,FALSE)</f>
        <v>#N/A</v>
      </c>
      <c r="G37" s="8" t="e">
        <f>VLOOKUP(1008,問題選択３!$C$2:$I$201,5,FALSE)</f>
        <v>#N/A</v>
      </c>
      <c r="H37" s="5" t="e">
        <f>VLOOKUP(7,問題選択３!$C$3:$I$201,5,FALSE)</f>
        <v>#N/A</v>
      </c>
      <c r="I37" s="8" t="e">
        <f>VLOOKUP(1007,問題選択３!$C$2:$I$201,5,FALSE)</f>
        <v>#N/A</v>
      </c>
      <c r="J37" s="5" t="e">
        <f>VLOOKUP(6,問題選択３!$C$3:$I$201,5,FALSE)</f>
        <v>#N/A</v>
      </c>
      <c r="K37" s="8" t="e">
        <f>VLOOKUP(1006,問題選択３!$C$2:$I$201,5,FALSE)</f>
        <v>#N/A</v>
      </c>
      <c r="L37" s="5" t="e">
        <f>VLOOKUP(5,問題選択３!$C$3:$I$201,5,FALSE)</f>
        <v>#N/A</v>
      </c>
      <c r="M37" s="8" t="e">
        <f>VLOOKUP(1005,問題選択３!$C$2:$I$201,5,FALSE)</f>
        <v>#N/A</v>
      </c>
      <c r="N37" s="5" t="e">
        <f>VLOOKUP(4,問題選択３!$C$3:$I$201,5,FALSE)</f>
        <v>#N/A</v>
      </c>
      <c r="O37" s="8" t="e">
        <f>VLOOKUP(1004,問題選択３!$C$2:$I$201,5,FALSE)</f>
        <v>#N/A</v>
      </c>
      <c r="P37" s="5" t="e">
        <f>VLOOKUP(3,問題選択３!$C$3:$I$201,5,FALSE)</f>
        <v>#N/A</v>
      </c>
      <c r="Q37" s="8" t="e">
        <f>VLOOKUP(1003,問題選択３!$C$2:$I$201,5,FALSE)</f>
        <v>#N/A</v>
      </c>
      <c r="R37" s="5" t="e">
        <f>VLOOKUP(2,問題選択３!$C$3:$I$201,5,FALSE)</f>
        <v>#N/A</v>
      </c>
      <c r="S37" s="8" t="e">
        <f>VLOOKUP(1002,問題選択３!$C$2:$I$201,5,FALSE)</f>
        <v>#N/A</v>
      </c>
      <c r="T37" s="5" t="e">
        <f>VLOOKUP(1,問題選択３!$C$3:$I$201,5,FALSE)</f>
        <v>#N/A</v>
      </c>
      <c r="U37" s="8" t="e">
        <f>VLOOKUP(1001,問題選択３!$C$2:$I$201,5,FALSE)</f>
        <v>#N/A</v>
      </c>
    </row>
    <row r="38" spans="2:21" ht="48" hidden="1" customHeight="1">
      <c r="B38" s="5" t="e">
        <f>VLOOKUP(10,問題選択３!$C$3:$I$201,6,FALSE)</f>
        <v>#N/A</v>
      </c>
      <c r="C38" s="8" t="e">
        <f>VLOOKUP(1010,問題選択３!$C$2:$I$201,6,FALSE)</f>
        <v>#N/A</v>
      </c>
      <c r="D38" s="5" t="e">
        <f>VLOOKUP(9,問題選択３!$C$3:$I$201,6,FALSE)</f>
        <v>#N/A</v>
      </c>
      <c r="E38" s="8" t="e">
        <f>VLOOKUP(1009,問題選択３!$C$2:$I$201,6,FALSE)</f>
        <v>#N/A</v>
      </c>
      <c r="F38" s="5" t="e">
        <f>VLOOKUP(8,問題選択３!$C$3:$I$201,6,FALSE)</f>
        <v>#N/A</v>
      </c>
      <c r="G38" s="8" t="e">
        <f>VLOOKUP(1008,問題選択３!$C$2:$I$201,6,FALSE)</f>
        <v>#N/A</v>
      </c>
      <c r="H38" s="5" t="e">
        <f>VLOOKUP(7,問題選択３!$C$3:$I$201,6,FALSE)</f>
        <v>#N/A</v>
      </c>
      <c r="I38" s="8" t="e">
        <f>VLOOKUP(1007,問題選択３!$C$2:$I$201,6,FALSE)</f>
        <v>#N/A</v>
      </c>
      <c r="J38" s="5" t="e">
        <f>VLOOKUP(6,問題選択３!$C$3:$I$201,6,FALSE)</f>
        <v>#N/A</v>
      </c>
      <c r="K38" s="8" t="e">
        <f>VLOOKUP(1006,問題選択３!$C$2:$I$201,6,FALSE)</f>
        <v>#N/A</v>
      </c>
      <c r="L38" s="5" t="e">
        <f>VLOOKUP(5,問題選択３!$C$3:$I$201,6,FALSE)</f>
        <v>#N/A</v>
      </c>
      <c r="M38" s="8" t="e">
        <f>VLOOKUP(1005,問題選択３!$C$2:$I$201,6,FALSE)</f>
        <v>#N/A</v>
      </c>
      <c r="N38" s="5" t="e">
        <f>VLOOKUP(4,問題選択３!$C$3:$I$201,6,FALSE)</f>
        <v>#N/A</v>
      </c>
      <c r="O38" s="8" t="e">
        <f>VLOOKUP(1004,問題選択３!$C$2:$I$201,6,FALSE)</f>
        <v>#N/A</v>
      </c>
      <c r="P38" s="5" t="e">
        <f>VLOOKUP(3,問題選択３!$C$3:$I$201,6,FALSE)</f>
        <v>#N/A</v>
      </c>
      <c r="Q38" s="8" t="e">
        <f>VLOOKUP(1003,問題選択３!$C$2:$I$201,6,FALSE)</f>
        <v>#N/A</v>
      </c>
      <c r="R38" s="5" t="e">
        <f>VLOOKUP(2,問題選択３!$C$3:$I$201,6,FALSE)</f>
        <v>#N/A</v>
      </c>
      <c r="S38" s="8" t="e">
        <f>VLOOKUP(1002,問題選択３!$C$2:$I$201,6,FALSE)</f>
        <v>#N/A</v>
      </c>
      <c r="T38" s="5" t="e">
        <f>VLOOKUP(1,問題選択３!$C$3:$I$201,6,FALSE)</f>
        <v>#N/A</v>
      </c>
      <c r="U38" s="8" t="e">
        <f>VLOOKUP(1001,問題選択３!$C$2:$I$201,6,FALSE)</f>
        <v>#N/A</v>
      </c>
    </row>
    <row r="39" spans="2:21" ht="48" hidden="1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8"/>
    </row>
  </sheetData>
  <sheetProtection sheet="1" objects="1" scenarios="1" selectLockedCells="1" selectUnlockedCells="1"/>
  <mergeCells count="6">
    <mergeCell ref="V22:V24"/>
    <mergeCell ref="V2:V5"/>
    <mergeCell ref="V6:V8"/>
    <mergeCell ref="V10:V13"/>
    <mergeCell ref="V14:V16"/>
    <mergeCell ref="V18:V21"/>
  </mergeCells>
  <phoneticPr fontId="1"/>
  <conditionalFormatting sqref="T19">
    <cfRule type="expression" dxfId="179" priority="48">
      <formula>ISERROR(T19)</formula>
    </cfRule>
    <cfRule type="expression" dxfId="178" priority="140">
      <formula>LEN(U19)&gt;0</formula>
    </cfRule>
  </conditionalFormatting>
  <conditionalFormatting sqref="T20:T22">
    <cfRule type="expression" dxfId="177" priority="139">
      <formula>LEN(U20)&gt;0</formula>
    </cfRule>
  </conditionalFormatting>
  <conditionalFormatting sqref="U3">
    <cfRule type="expression" dxfId="176" priority="138">
      <formula>ISERROR(U3)</formula>
    </cfRule>
  </conditionalFormatting>
  <conditionalFormatting sqref="S3">
    <cfRule type="expression" dxfId="175" priority="137">
      <formula>ISERROR(S3)</formula>
    </cfRule>
  </conditionalFormatting>
  <conditionalFormatting sqref="Q3">
    <cfRule type="expression" dxfId="174" priority="136">
      <formula>ISERROR(Q3)</formula>
    </cfRule>
  </conditionalFormatting>
  <conditionalFormatting sqref="O3">
    <cfRule type="expression" dxfId="173" priority="135">
      <formula>ISERROR(O3)</formula>
    </cfRule>
  </conditionalFormatting>
  <conditionalFormatting sqref="M3">
    <cfRule type="expression" dxfId="172" priority="134">
      <formula>ISERROR(M3)</formula>
    </cfRule>
  </conditionalFormatting>
  <conditionalFormatting sqref="K3">
    <cfRule type="expression" dxfId="171" priority="133">
      <formula>ISERROR(K3)</formula>
    </cfRule>
  </conditionalFormatting>
  <conditionalFormatting sqref="I3">
    <cfRule type="expression" dxfId="170" priority="132">
      <formula>ISERROR(I3)</formula>
    </cfRule>
  </conditionalFormatting>
  <conditionalFormatting sqref="G3">
    <cfRule type="expression" dxfId="169" priority="131">
      <formula>ISERROR(G3)</formula>
    </cfRule>
  </conditionalFormatting>
  <conditionalFormatting sqref="E3">
    <cfRule type="expression" dxfId="168" priority="130">
      <formula>ISERROR(E3)</formula>
    </cfRule>
  </conditionalFormatting>
  <conditionalFormatting sqref="C3">
    <cfRule type="expression" dxfId="167" priority="129">
      <formula>ISERROR(C3)</formula>
    </cfRule>
  </conditionalFormatting>
  <conditionalFormatting sqref="T3">
    <cfRule type="expression" dxfId="166" priority="128">
      <formula>ISERROR(T3)</formula>
    </cfRule>
  </conditionalFormatting>
  <conditionalFormatting sqref="R3">
    <cfRule type="expression" dxfId="165" priority="127">
      <formula>ISERROR(R3)</formula>
    </cfRule>
  </conditionalFormatting>
  <conditionalFormatting sqref="P3">
    <cfRule type="expression" dxfId="164" priority="126">
      <formula>ISERROR(P3)</formula>
    </cfRule>
  </conditionalFormatting>
  <conditionalFormatting sqref="N3">
    <cfRule type="expression" dxfId="163" priority="125">
      <formula>ISERROR(N3)</formula>
    </cfRule>
  </conditionalFormatting>
  <conditionalFormatting sqref="L3">
    <cfRule type="expression" dxfId="162" priority="124">
      <formula>ISERROR(L3)</formula>
    </cfRule>
  </conditionalFormatting>
  <conditionalFormatting sqref="J3">
    <cfRule type="expression" dxfId="161" priority="123">
      <formula>ISERROR(J3)</formula>
    </cfRule>
  </conditionalFormatting>
  <conditionalFormatting sqref="H3">
    <cfRule type="expression" dxfId="160" priority="122">
      <formula>ISERROR(H3)</formula>
    </cfRule>
  </conditionalFormatting>
  <conditionalFormatting sqref="F3">
    <cfRule type="expression" dxfId="159" priority="121">
      <formula>ISERROR(F3)</formula>
    </cfRule>
  </conditionalFormatting>
  <conditionalFormatting sqref="D3">
    <cfRule type="expression" dxfId="158" priority="120">
      <formula>ISERROR(D3)</formula>
    </cfRule>
  </conditionalFormatting>
  <conditionalFormatting sqref="B3">
    <cfRule type="expression" dxfId="157" priority="119">
      <formula>ISERROR(B3)</formula>
    </cfRule>
  </conditionalFormatting>
  <conditionalFormatting sqref="U4:U6">
    <cfRule type="expression" dxfId="156" priority="118">
      <formula>ISERROR(U4)</formula>
    </cfRule>
  </conditionalFormatting>
  <conditionalFormatting sqref="S4:S6">
    <cfRule type="expression" dxfId="155" priority="117">
      <formula>ISERROR(S4)</formula>
    </cfRule>
  </conditionalFormatting>
  <conditionalFormatting sqref="Q4:Q6">
    <cfRule type="expression" dxfId="154" priority="116">
      <formula>ISERROR(Q4)</formula>
    </cfRule>
  </conditionalFormatting>
  <conditionalFormatting sqref="O4:O6">
    <cfRule type="expression" dxfId="153" priority="115">
      <formula>ISERROR(O4)</formula>
    </cfRule>
  </conditionalFormatting>
  <conditionalFormatting sqref="M4:M6">
    <cfRule type="expression" dxfId="152" priority="114">
      <formula>ISERROR(M4)</formula>
    </cfRule>
  </conditionalFormatting>
  <conditionalFormatting sqref="K4:K6">
    <cfRule type="expression" dxfId="151" priority="113">
      <formula>ISERROR(K4)</formula>
    </cfRule>
  </conditionalFormatting>
  <conditionalFormatting sqref="I4:I6">
    <cfRule type="expression" dxfId="150" priority="112">
      <formula>ISERROR(I4)</formula>
    </cfRule>
  </conditionalFormatting>
  <conditionalFormatting sqref="G4:G6">
    <cfRule type="expression" dxfId="149" priority="111">
      <formula>ISERROR(G4)</formula>
    </cfRule>
  </conditionalFormatting>
  <conditionalFormatting sqref="E4:E6">
    <cfRule type="expression" dxfId="148" priority="110">
      <formula>ISERROR(E4)</formula>
    </cfRule>
  </conditionalFormatting>
  <conditionalFormatting sqref="C4:C6">
    <cfRule type="expression" dxfId="147" priority="109">
      <formula>ISERROR(C4)</formula>
    </cfRule>
  </conditionalFormatting>
  <conditionalFormatting sqref="T4:T6">
    <cfRule type="expression" dxfId="146" priority="108">
      <formula>ISERROR(T4)</formula>
    </cfRule>
  </conditionalFormatting>
  <conditionalFormatting sqref="R4:R6">
    <cfRule type="expression" dxfId="145" priority="107">
      <formula>ISERROR(R4)</formula>
    </cfRule>
  </conditionalFormatting>
  <conditionalFormatting sqref="P4:P6">
    <cfRule type="expression" dxfId="144" priority="106">
      <formula>ISERROR(P4)</formula>
    </cfRule>
  </conditionalFormatting>
  <conditionalFormatting sqref="N4:N6">
    <cfRule type="expression" dxfId="143" priority="105">
      <formula>ISERROR(N4)</formula>
    </cfRule>
  </conditionalFormatting>
  <conditionalFormatting sqref="L4:L6">
    <cfRule type="expression" dxfId="142" priority="104">
      <formula>ISERROR(L4)</formula>
    </cfRule>
  </conditionalFormatting>
  <conditionalFormatting sqref="J4:J6">
    <cfRule type="expression" dxfId="141" priority="103">
      <formula>ISERROR(J4)</formula>
    </cfRule>
  </conditionalFormatting>
  <conditionalFormatting sqref="H4:H6">
    <cfRule type="expression" dxfId="140" priority="102">
      <formula>ISERROR(H4)</formula>
    </cfRule>
  </conditionalFormatting>
  <conditionalFormatting sqref="F4:F6">
    <cfRule type="expression" dxfId="139" priority="101">
      <formula>ISERROR(F4)</formula>
    </cfRule>
  </conditionalFormatting>
  <conditionalFormatting sqref="D4:D6">
    <cfRule type="expression" dxfId="138" priority="100">
      <formula>ISERROR(D4)</formula>
    </cfRule>
  </conditionalFormatting>
  <conditionalFormatting sqref="B4:B6">
    <cfRule type="expression" dxfId="137" priority="99">
      <formula>ISERROR(B4)</formula>
    </cfRule>
  </conditionalFormatting>
  <conditionalFormatting sqref="U11">
    <cfRule type="expression" dxfId="136" priority="98">
      <formula>ISERROR(U11)</formula>
    </cfRule>
  </conditionalFormatting>
  <conditionalFormatting sqref="S11">
    <cfRule type="expression" dxfId="135" priority="97">
      <formula>ISERROR(S11)</formula>
    </cfRule>
  </conditionalFormatting>
  <conditionalFormatting sqref="Q11">
    <cfRule type="expression" dxfId="134" priority="96">
      <formula>ISERROR(Q11)</formula>
    </cfRule>
  </conditionalFormatting>
  <conditionalFormatting sqref="O11">
    <cfRule type="expression" dxfId="133" priority="95">
      <formula>ISERROR(O11)</formula>
    </cfRule>
  </conditionalFormatting>
  <conditionalFormatting sqref="M11">
    <cfRule type="expression" dxfId="132" priority="94">
      <formula>ISERROR(M11)</formula>
    </cfRule>
  </conditionalFormatting>
  <conditionalFormatting sqref="K11">
    <cfRule type="expression" dxfId="131" priority="93">
      <formula>ISERROR(K11)</formula>
    </cfRule>
  </conditionalFormatting>
  <conditionalFormatting sqref="I11">
    <cfRule type="expression" dxfId="130" priority="92">
      <formula>ISERROR(I11)</formula>
    </cfRule>
  </conditionalFormatting>
  <conditionalFormatting sqref="G11">
    <cfRule type="expression" dxfId="129" priority="91">
      <formula>ISERROR(G11)</formula>
    </cfRule>
  </conditionalFormatting>
  <conditionalFormatting sqref="E11">
    <cfRule type="expression" dxfId="128" priority="90">
      <formula>ISERROR(E11)</formula>
    </cfRule>
  </conditionalFormatting>
  <conditionalFormatting sqref="C11">
    <cfRule type="expression" dxfId="127" priority="89">
      <formula>ISERROR(C11)</formula>
    </cfRule>
  </conditionalFormatting>
  <conditionalFormatting sqref="U12:U14">
    <cfRule type="expression" dxfId="126" priority="88">
      <formula>ISERROR(U12)</formula>
    </cfRule>
  </conditionalFormatting>
  <conditionalFormatting sqref="S12:S14">
    <cfRule type="expression" dxfId="125" priority="87">
      <formula>ISERROR(S12)</formula>
    </cfRule>
  </conditionalFormatting>
  <conditionalFormatting sqref="Q12:Q14">
    <cfRule type="expression" dxfId="124" priority="86">
      <formula>ISERROR(Q12)</formula>
    </cfRule>
  </conditionalFormatting>
  <conditionalFormatting sqref="O12:O14">
    <cfRule type="expression" dxfId="123" priority="85">
      <formula>ISERROR(O12)</formula>
    </cfRule>
  </conditionalFormatting>
  <conditionalFormatting sqref="M12:M14">
    <cfRule type="expression" dxfId="122" priority="84">
      <formula>ISERROR(M12)</formula>
    </cfRule>
  </conditionalFormatting>
  <conditionalFormatting sqref="K12:K14">
    <cfRule type="expression" dxfId="121" priority="83">
      <formula>ISERROR(K12)</formula>
    </cfRule>
  </conditionalFormatting>
  <conditionalFormatting sqref="I12:I14">
    <cfRule type="expression" dxfId="120" priority="82">
      <formula>ISERROR(I12)</formula>
    </cfRule>
  </conditionalFormatting>
  <conditionalFormatting sqref="G12:G14">
    <cfRule type="expression" dxfId="119" priority="81">
      <formula>ISERROR(G12)</formula>
    </cfRule>
  </conditionalFormatting>
  <conditionalFormatting sqref="E12:E14">
    <cfRule type="expression" dxfId="118" priority="80">
      <formula>ISERROR(E12)</formula>
    </cfRule>
  </conditionalFormatting>
  <conditionalFormatting sqref="C12:C14">
    <cfRule type="expression" dxfId="117" priority="79">
      <formula>ISERROR(C12)</formula>
    </cfRule>
  </conditionalFormatting>
  <conditionalFormatting sqref="T11">
    <cfRule type="expression" dxfId="116" priority="78">
      <formula>ISERROR(T11)</formula>
    </cfRule>
  </conditionalFormatting>
  <conditionalFormatting sqref="R11">
    <cfRule type="expression" dxfId="115" priority="77">
      <formula>ISERROR(R11)</formula>
    </cfRule>
  </conditionalFormatting>
  <conditionalFormatting sqref="P11">
    <cfRule type="expression" dxfId="114" priority="76">
      <formula>ISERROR(P11)</formula>
    </cfRule>
  </conditionalFormatting>
  <conditionalFormatting sqref="N11">
    <cfRule type="expression" dxfId="113" priority="75">
      <formula>ISERROR(N11)</formula>
    </cfRule>
  </conditionalFormatting>
  <conditionalFormatting sqref="L11">
    <cfRule type="expression" dxfId="112" priority="74">
      <formula>ISERROR(L11)</formula>
    </cfRule>
  </conditionalFormatting>
  <conditionalFormatting sqref="J11">
    <cfRule type="expression" dxfId="111" priority="73">
      <formula>ISERROR(J11)</formula>
    </cfRule>
  </conditionalFormatting>
  <conditionalFormatting sqref="H11">
    <cfRule type="expression" dxfId="110" priority="72">
      <formula>ISERROR(H11)</formula>
    </cfRule>
  </conditionalFormatting>
  <conditionalFormatting sqref="F11">
    <cfRule type="expression" dxfId="109" priority="71">
      <formula>ISERROR(F11)</formula>
    </cfRule>
  </conditionalFormatting>
  <conditionalFormatting sqref="D11">
    <cfRule type="expression" dxfId="108" priority="70">
      <formula>ISERROR(D11)</formula>
    </cfRule>
  </conditionalFormatting>
  <conditionalFormatting sqref="B11">
    <cfRule type="expression" dxfId="107" priority="69">
      <formula>ISERROR(B11)</formula>
    </cfRule>
  </conditionalFormatting>
  <conditionalFormatting sqref="T12:T14">
    <cfRule type="expression" dxfId="106" priority="68">
      <formula>ISERROR(T12)</formula>
    </cfRule>
  </conditionalFormatting>
  <conditionalFormatting sqref="R12:R14">
    <cfRule type="expression" dxfId="105" priority="67">
      <formula>ISERROR(R12)</formula>
    </cfRule>
  </conditionalFormatting>
  <conditionalFormatting sqref="P12:P14">
    <cfRule type="expression" dxfId="104" priority="66">
      <formula>ISERROR(P12)</formula>
    </cfRule>
  </conditionalFormatting>
  <conditionalFormatting sqref="N12:N14">
    <cfRule type="expression" dxfId="103" priority="65">
      <formula>ISERROR(N12)</formula>
    </cfRule>
  </conditionalFormatting>
  <conditionalFormatting sqref="L12:L14">
    <cfRule type="expression" dxfId="102" priority="64">
      <formula>ISERROR(L12)</formula>
    </cfRule>
  </conditionalFormatting>
  <conditionalFormatting sqref="J12:J14">
    <cfRule type="expression" dxfId="101" priority="63">
      <formula>ISERROR(J12)</formula>
    </cfRule>
  </conditionalFormatting>
  <conditionalFormatting sqref="H12:H14">
    <cfRule type="expression" dxfId="100" priority="62">
      <formula>ISERROR(H12)</formula>
    </cfRule>
  </conditionalFormatting>
  <conditionalFormatting sqref="F12:F14">
    <cfRule type="expression" dxfId="99" priority="61">
      <formula>ISERROR(F12)</formula>
    </cfRule>
  </conditionalFormatting>
  <conditionalFormatting sqref="D12:D14">
    <cfRule type="expression" dxfId="98" priority="60">
      <formula>ISERROR(D12)</formula>
    </cfRule>
  </conditionalFormatting>
  <conditionalFormatting sqref="B12:B14">
    <cfRule type="expression" dxfId="97" priority="59">
      <formula>ISERROR(B12)</formula>
    </cfRule>
  </conditionalFormatting>
  <conditionalFormatting sqref="U19">
    <cfRule type="expression" dxfId="96" priority="58">
      <formula>ISERROR(U19)</formula>
    </cfRule>
  </conditionalFormatting>
  <conditionalFormatting sqref="S19">
    <cfRule type="expression" dxfId="95" priority="57">
      <formula>ISERROR(S19)</formula>
    </cfRule>
  </conditionalFormatting>
  <conditionalFormatting sqref="Q19">
    <cfRule type="expression" dxfId="94" priority="56">
      <formula>ISERROR(Q19)</formula>
    </cfRule>
  </conditionalFormatting>
  <conditionalFormatting sqref="O19">
    <cfRule type="expression" dxfId="93" priority="55">
      <formula>ISERROR(O19)</formula>
    </cfRule>
  </conditionalFormatting>
  <conditionalFormatting sqref="M19">
    <cfRule type="expression" dxfId="92" priority="54">
      <formula>ISERROR(M19)</formula>
    </cfRule>
  </conditionalFormatting>
  <conditionalFormatting sqref="K19">
    <cfRule type="expression" dxfId="91" priority="53">
      <formula>ISERROR(K19)</formula>
    </cfRule>
  </conditionalFormatting>
  <conditionalFormatting sqref="I19">
    <cfRule type="expression" dxfId="90" priority="52">
      <formula>ISERROR(I19)</formula>
    </cfRule>
  </conditionalFormatting>
  <conditionalFormatting sqref="G19">
    <cfRule type="expression" dxfId="89" priority="51">
      <formula>ISERROR(G19)</formula>
    </cfRule>
  </conditionalFormatting>
  <conditionalFormatting sqref="E19">
    <cfRule type="expression" dxfId="88" priority="50">
      <formula>ISERROR(E19)</formula>
    </cfRule>
  </conditionalFormatting>
  <conditionalFormatting sqref="C19">
    <cfRule type="expression" dxfId="87" priority="49">
      <formula>ISERROR(C19)</formula>
    </cfRule>
  </conditionalFormatting>
  <conditionalFormatting sqref="R19">
    <cfRule type="expression" dxfId="86" priority="46">
      <formula>ISERROR(R19)</formula>
    </cfRule>
    <cfRule type="expression" dxfId="85" priority="47">
      <formula>LEN(S19)&gt;0</formula>
    </cfRule>
  </conditionalFormatting>
  <conditionalFormatting sqref="P19">
    <cfRule type="expression" dxfId="84" priority="44">
      <formula>ISERROR(P19)</formula>
    </cfRule>
    <cfRule type="expression" dxfId="83" priority="45">
      <formula>LEN(Q19)&gt;0</formula>
    </cfRule>
  </conditionalFormatting>
  <conditionalFormatting sqref="N19">
    <cfRule type="expression" dxfId="82" priority="42">
      <formula>ISERROR(N19)</formula>
    </cfRule>
    <cfRule type="expression" dxfId="81" priority="43">
      <formula>LEN(O19)&gt;0</formula>
    </cfRule>
  </conditionalFormatting>
  <conditionalFormatting sqref="L19">
    <cfRule type="expression" dxfId="80" priority="40">
      <formula>ISERROR(L19)</formula>
    </cfRule>
    <cfRule type="expression" dxfId="79" priority="41">
      <formula>LEN(M19)&gt;0</formula>
    </cfRule>
  </conditionalFormatting>
  <conditionalFormatting sqref="J19">
    <cfRule type="expression" dxfId="78" priority="38">
      <formula>ISERROR(J19)</formula>
    </cfRule>
    <cfRule type="expression" dxfId="77" priority="39">
      <formula>LEN(K19)&gt;0</formula>
    </cfRule>
  </conditionalFormatting>
  <conditionalFormatting sqref="H19">
    <cfRule type="expression" dxfId="76" priority="36">
      <formula>ISERROR(H19)</formula>
    </cfRule>
    <cfRule type="expression" dxfId="75" priority="37">
      <formula>LEN(I19)&gt;0</formula>
    </cfRule>
  </conditionalFormatting>
  <conditionalFormatting sqref="F19">
    <cfRule type="expression" dxfId="74" priority="34">
      <formula>ISERROR(F19)</formula>
    </cfRule>
    <cfRule type="expression" dxfId="73" priority="35">
      <formula>LEN(G19)&gt;0</formula>
    </cfRule>
  </conditionalFormatting>
  <conditionalFormatting sqref="D19">
    <cfRule type="expression" dxfId="72" priority="32">
      <formula>ISERROR(D19)</formula>
    </cfRule>
    <cfRule type="expression" dxfId="71" priority="33">
      <formula>LEN(E19)&gt;0</formula>
    </cfRule>
  </conditionalFormatting>
  <conditionalFormatting sqref="B19">
    <cfRule type="expression" dxfId="70" priority="30">
      <formula>ISERROR(B19)</formula>
    </cfRule>
    <cfRule type="expression" dxfId="69" priority="31">
      <formula>LEN(C19)&gt;0</formula>
    </cfRule>
  </conditionalFormatting>
  <conditionalFormatting sqref="U20:U22">
    <cfRule type="expression" dxfId="68" priority="29">
      <formula>ISERROR(U20)</formula>
    </cfRule>
  </conditionalFormatting>
  <conditionalFormatting sqref="S20:S22">
    <cfRule type="expression" dxfId="67" priority="28">
      <formula>ISERROR(S20)</formula>
    </cfRule>
  </conditionalFormatting>
  <conditionalFormatting sqref="Q20:Q22">
    <cfRule type="expression" dxfId="66" priority="27">
      <formula>ISERROR(Q20)</formula>
    </cfRule>
  </conditionalFormatting>
  <conditionalFormatting sqref="O20:O22">
    <cfRule type="expression" dxfId="65" priority="26">
      <formula>ISERROR(O20)</formula>
    </cfRule>
  </conditionalFormatting>
  <conditionalFormatting sqref="M20:M22">
    <cfRule type="expression" dxfId="64" priority="25">
      <formula>ISERROR(M20)</formula>
    </cfRule>
  </conditionalFormatting>
  <conditionalFormatting sqref="K20:K22">
    <cfRule type="expression" dxfId="63" priority="24">
      <formula>ISERROR(K20)</formula>
    </cfRule>
  </conditionalFormatting>
  <conditionalFormatting sqref="I20:I22">
    <cfRule type="expression" dxfId="62" priority="23">
      <formula>ISERROR(I20)</formula>
    </cfRule>
  </conditionalFormatting>
  <conditionalFormatting sqref="G20:G22">
    <cfRule type="expression" dxfId="61" priority="22">
      <formula>ISERROR(G20)</formula>
    </cfRule>
  </conditionalFormatting>
  <conditionalFormatting sqref="E20:E22">
    <cfRule type="expression" dxfId="60" priority="21">
      <formula>ISERROR(E20)</formula>
    </cfRule>
  </conditionalFormatting>
  <conditionalFormatting sqref="C20:C22">
    <cfRule type="expression" dxfId="59" priority="20">
      <formula>ISERROR(C20)</formula>
    </cfRule>
  </conditionalFormatting>
  <conditionalFormatting sqref="T20:T22">
    <cfRule type="expression" dxfId="58" priority="19">
      <formula>ISERROR(T20)</formula>
    </cfRule>
  </conditionalFormatting>
  <conditionalFormatting sqref="R20:R22">
    <cfRule type="expression" dxfId="57" priority="18">
      <formula>LEN(S20)&gt;0</formula>
    </cfRule>
  </conditionalFormatting>
  <conditionalFormatting sqref="R20:R22">
    <cfRule type="expression" dxfId="56" priority="17">
      <formula>ISERROR(R20)</formula>
    </cfRule>
  </conditionalFormatting>
  <conditionalFormatting sqref="P20:P22">
    <cfRule type="expression" dxfId="55" priority="16">
      <formula>LEN(Q20)&gt;0</formula>
    </cfRule>
  </conditionalFormatting>
  <conditionalFormatting sqref="P20:P22">
    <cfRule type="expression" dxfId="54" priority="15">
      <formula>ISERROR(P20)</formula>
    </cfRule>
  </conditionalFormatting>
  <conditionalFormatting sqref="N20:N22">
    <cfRule type="expression" dxfId="53" priority="14">
      <formula>LEN(O20)&gt;0</formula>
    </cfRule>
  </conditionalFormatting>
  <conditionalFormatting sqref="N20:N22">
    <cfRule type="expression" dxfId="52" priority="13">
      <formula>ISERROR(N20)</formula>
    </cfRule>
  </conditionalFormatting>
  <conditionalFormatting sqref="L20:L22">
    <cfRule type="expression" dxfId="51" priority="12">
      <formula>LEN(M20)&gt;0</formula>
    </cfRule>
  </conditionalFormatting>
  <conditionalFormatting sqref="L20:L22">
    <cfRule type="expression" dxfId="50" priority="11">
      <formula>ISERROR(L20)</formula>
    </cfRule>
  </conditionalFormatting>
  <conditionalFormatting sqref="J20:J22">
    <cfRule type="expression" dxfId="49" priority="10">
      <formula>LEN(K20)&gt;0</formula>
    </cfRule>
  </conditionalFormatting>
  <conditionalFormatting sqref="J20:J22">
    <cfRule type="expression" dxfId="48" priority="9">
      <formula>ISERROR(J20)</formula>
    </cfRule>
  </conditionalFormatting>
  <conditionalFormatting sqref="H20:H22">
    <cfRule type="expression" dxfId="47" priority="8">
      <formula>LEN(I20)&gt;0</formula>
    </cfRule>
  </conditionalFormatting>
  <conditionalFormatting sqref="H20:H22">
    <cfRule type="expression" dxfId="46" priority="7">
      <formula>ISERROR(H20)</formula>
    </cfRule>
  </conditionalFormatting>
  <conditionalFormatting sqref="F20:F22">
    <cfRule type="expression" dxfId="45" priority="6">
      <formula>LEN(G20)&gt;0</formula>
    </cfRule>
  </conditionalFormatting>
  <conditionalFormatting sqref="F20:F22">
    <cfRule type="expression" dxfId="44" priority="5">
      <formula>ISERROR(F20)</formula>
    </cfRule>
  </conditionalFormatting>
  <conditionalFormatting sqref="D20:D22">
    <cfRule type="expression" dxfId="43" priority="4">
      <formula>LEN(E20)&gt;0</formula>
    </cfRule>
  </conditionalFormatting>
  <conditionalFormatting sqref="D20:D22">
    <cfRule type="expression" dxfId="42" priority="3">
      <formula>ISERROR(D20)</formula>
    </cfRule>
  </conditionalFormatting>
  <conditionalFormatting sqref="B20:B22">
    <cfRule type="expression" dxfId="41" priority="2">
      <formula>LEN(C20)&gt;0</formula>
    </cfRule>
  </conditionalFormatting>
  <conditionalFormatting sqref="B20:B22">
    <cfRule type="expression" dxfId="40" priority="1">
      <formula>ISERROR(B20)</formula>
    </cfRule>
  </conditionalFormatting>
  <printOptions horizontalCentered="1"/>
  <pageMargins left="0.19685039370078741" right="0.19685039370078741" top="0.47244094488188981" bottom="0.39370078740157483" header="0.31496062992125984" footer="0.31496062992125984"/>
  <pageSetup paperSize="9" scale="99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N397"/>
  <sheetViews>
    <sheetView topLeftCell="A338" workbookViewId="0">
      <selection activeCell="F352" sqref="F352"/>
    </sheetView>
  </sheetViews>
  <sheetFormatPr defaultRowHeight="13.2"/>
  <cols>
    <col min="1" max="1" width="2.109375" customWidth="1"/>
    <col min="2" max="2" width="11.109375" customWidth="1"/>
    <col min="3" max="3" width="5.21875" customWidth="1"/>
    <col min="4" max="4" width="3.88671875" customWidth="1"/>
  </cols>
  <sheetData>
    <row r="1" spans="2:11" ht="13.8" thickBot="1">
      <c r="C1" s="2"/>
      <c r="D1" s="18"/>
      <c r="E1" s="21">
        <v>1</v>
      </c>
      <c r="F1" s="19">
        <v>2</v>
      </c>
      <c r="G1" s="19">
        <v>3</v>
      </c>
      <c r="H1" s="20">
        <v>4</v>
      </c>
      <c r="I1" s="1"/>
      <c r="J1" s="1"/>
    </row>
    <row r="2" spans="2:11">
      <c r="C2" s="2">
        <f ca="1">C3+1000</f>
        <v>1044</v>
      </c>
      <c r="D2" s="47"/>
      <c r="E2" s="24" t="s">
        <v>105</v>
      </c>
      <c r="F2" s="30" t="s">
        <v>106</v>
      </c>
      <c r="G2" s="30"/>
      <c r="H2" s="31"/>
      <c r="I2" s="12"/>
    </row>
    <row r="3" spans="2:11" ht="18.600000000000001" customHeight="1">
      <c r="B3">
        <f ca="1">RAND()</f>
        <v>0.77575809174374621</v>
      </c>
      <c r="C3" s="2">
        <f ca="1">RANK(B3,$B$3:$B$397)</f>
        <v>44</v>
      </c>
      <c r="D3" s="70">
        <v>1</v>
      </c>
      <c r="E3" s="26" t="s">
        <v>102</v>
      </c>
      <c r="F3" s="32" t="s">
        <v>103</v>
      </c>
      <c r="G3" s="32" t="s">
        <v>104</v>
      </c>
      <c r="H3" s="33"/>
    </row>
    <row r="4" spans="2:11">
      <c r="C4" s="2">
        <f t="shared" ref="C4" ca="1" si="0">C5+1000</f>
        <v>1074</v>
      </c>
      <c r="D4" s="49"/>
      <c r="E4" s="25" t="s">
        <v>107</v>
      </c>
      <c r="F4" s="34"/>
      <c r="G4" s="34"/>
      <c r="H4" s="43"/>
      <c r="I4" s="12"/>
    </row>
    <row r="5" spans="2:11" ht="18.600000000000001" customHeight="1">
      <c r="B5">
        <f t="shared" ref="B5:B45" ca="1" si="1">RAND()</f>
        <v>0.64222365259229375</v>
      </c>
      <c r="C5" s="2">
        <f t="shared" ref="C5" ca="1" si="2">RANK(B5,$B$3:$B$397)</f>
        <v>74</v>
      </c>
      <c r="D5" s="48">
        <v>2</v>
      </c>
      <c r="E5" s="26" t="s">
        <v>108</v>
      </c>
      <c r="F5" s="32" t="s">
        <v>49</v>
      </c>
      <c r="G5" s="32" t="s">
        <v>109</v>
      </c>
      <c r="H5" s="33"/>
    </row>
    <row r="6" spans="2:11" ht="16.2">
      <c r="C6" s="2">
        <f t="shared" ref="C6" ca="1" si="3">C7+1000</f>
        <v>1167</v>
      </c>
      <c r="D6" s="49"/>
      <c r="E6" s="25"/>
      <c r="F6" s="34"/>
      <c r="G6" s="34" t="s">
        <v>95</v>
      </c>
      <c r="H6" s="43"/>
      <c r="I6" s="14"/>
      <c r="J6" s="15"/>
      <c r="K6" s="15"/>
    </row>
    <row r="7" spans="2:11" ht="18.600000000000001" customHeight="1">
      <c r="B7">
        <f t="shared" ca="1" si="1"/>
        <v>0.19003232744301113</v>
      </c>
      <c r="C7" s="2">
        <f t="shared" ref="C7" ca="1" si="4">RANK(B7,$B$3:$B$397)</f>
        <v>167</v>
      </c>
      <c r="D7" s="48">
        <v>3</v>
      </c>
      <c r="E7" s="26" t="s">
        <v>110</v>
      </c>
      <c r="F7" s="32" t="s">
        <v>24</v>
      </c>
      <c r="G7" s="32" t="s">
        <v>111</v>
      </c>
      <c r="H7" s="33" t="s">
        <v>112</v>
      </c>
    </row>
    <row r="8" spans="2:11">
      <c r="C8" s="2">
        <f t="shared" ref="C8" ca="1" si="5">C9+1000</f>
        <v>1108</v>
      </c>
      <c r="D8" s="49"/>
      <c r="E8" s="25" t="s">
        <v>114</v>
      </c>
      <c r="F8" s="34" t="s">
        <v>115</v>
      </c>
      <c r="G8" s="34"/>
      <c r="H8" s="43"/>
      <c r="I8" s="12"/>
    </row>
    <row r="9" spans="2:11" ht="18.600000000000001" customHeight="1">
      <c r="B9">
        <f t="shared" ca="1" si="1"/>
        <v>0.5079973951986182</v>
      </c>
      <c r="C9" s="2">
        <f t="shared" ref="C9" ca="1" si="6">RANK(B9,$B$3:$B$397)</f>
        <v>108</v>
      </c>
      <c r="D9" s="48">
        <v>4</v>
      </c>
      <c r="E9" s="26" t="s">
        <v>113</v>
      </c>
      <c r="F9" s="32" t="s">
        <v>84</v>
      </c>
      <c r="G9" s="32" t="s">
        <v>47</v>
      </c>
      <c r="H9" s="33" t="s">
        <v>116</v>
      </c>
    </row>
    <row r="10" spans="2:11">
      <c r="C10" s="2">
        <f t="shared" ref="C10" ca="1" si="7">C11+1000</f>
        <v>1125</v>
      </c>
      <c r="D10" s="49"/>
      <c r="E10" s="25" t="s">
        <v>44</v>
      </c>
      <c r="F10" s="34"/>
      <c r="G10" s="34" t="s">
        <v>119</v>
      </c>
      <c r="H10" s="43"/>
      <c r="I10" s="12"/>
    </row>
    <row r="11" spans="2:11" ht="18.600000000000001" customHeight="1">
      <c r="B11">
        <f t="shared" ca="1" si="1"/>
        <v>0.4180273038267831</v>
      </c>
      <c r="C11" s="2">
        <f t="shared" ref="C11" ca="1" si="8">RANK(B11,$B$3:$B$397)</f>
        <v>125</v>
      </c>
      <c r="D11" s="48">
        <v>5</v>
      </c>
      <c r="E11" s="26" t="s">
        <v>63</v>
      </c>
      <c r="F11" s="32" t="s">
        <v>24</v>
      </c>
      <c r="G11" s="32" t="s">
        <v>117</v>
      </c>
      <c r="H11" s="33" t="s">
        <v>118</v>
      </c>
    </row>
    <row r="12" spans="2:11">
      <c r="C12" s="2">
        <f t="shared" ref="C12" ca="1" si="9">C13+1000</f>
        <v>1162</v>
      </c>
      <c r="D12" s="49"/>
      <c r="E12" s="25" t="s">
        <v>25</v>
      </c>
      <c r="F12" s="34"/>
      <c r="G12" s="34" t="s">
        <v>66</v>
      </c>
      <c r="H12" s="43"/>
      <c r="I12" s="12"/>
    </row>
    <row r="13" spans="2:11" ht="18.600000000000001" customHeight="1">
      <c r="B13">
        <f t="shared" ca="1" si="1"/>
        <v>0.20741692672623369</v>
      </c>
      <c r="C13" s="2">
        <f t="shared" ref="C13" ca="1" si="10">RANK(B13,$B$3:$B$397)</f>
        <v>162</v>
      </c>
      <c r="D13" s="48">
        <v>6</v>
      </c>
      <c r="E13" s="26" t="s">
        <v>7</v>
      </c>
      <c r="F13" s="32" t="s">
        <v>24</v>
      </c>
      <c r="G13" s="32" t="s">
        <v>120</v>
      </c>
      <c r="H13" s="33" t="s">
        <v>65</v>
      </c>
    </row>
    <row r="14" spans="2:11">
      <c r="C14" s="2">
        <f t="shared" ref="C14" ca="1" si="11">C15+1000</f>
        <v>1023</v>
      </c>
      <c r="D14" s="49"/>
      <c r="E14" s="25" t="s">
        <v>121</v>
      </c>
      <c r="F14" s="34"/>
      <c r="G14" s="34" t="s">
        <v>19</v>
      </c>
      <c r="H14" s="43"/>
      <c r="I14" s="12"/>
    </row>
    <row r="15" spans="2:11" ht="18.600000000000001" customHeight="1">
      <c r="B15">
        <f t="shared" ca="1" si="1"/>
        <v>0.86135495882976043</v>
      </c>
      <c r="C15" s="2">
        <f t="shared" ref="C15" ca="1" si="12">RANK(B15,$B$3:$B$397)</f>
        <v>23</v>
      </c>
      <c r="D15" s="48">
        <v>7</v>
      </c>
      <c r="E15" s="26" t="s">
        <v>122</v>
      </c>
      <c r="F15" s="32" t="s">
        <v>24</v>
      </c>
      <c r="G15" s="32" t="s">
        <v>6</v>
      </c>
      <c r="H15" s="33" t="s">
        <v>123</v>
      </c>
    </row>
    <row r="16" spans="2:11">
      <c r="C16" s="2">
        <f t="shared" ref="C16" ca="1" si="13">C17+1000</f>
        <v>1058</v>
      </c>
      <c r="D16" s="49"/>
      <c r="E16" s="25" t="s">
        <v>124</v>
      </c>
      <c r="F16" s="34"/>
      <c r="G16" s="34"/>
      <c r="H16" s="43"/>
      <c r="I16" s="12"/>
    </row>
    <row r="17" spans="2:10" ht="18.600000000000001" customHeight="1">
      <c r="B17">
        <f t="shared" ca="1" si="1"/>
        <v>0.70952996681947034</v>
      </c>
      <c r="C17" s="2">
        <f t="shared" ref="C17" ca="1" si="14">RANK(B17,$B$3:$B$397)</f>
        <v>58</v>
      </c>
      <c r="D17" s="48">
        <v>8</v>
      </c>
      <c r="E17" s="26" t="s">
        <v>125</v>
      </c>
      <c r="F17" s="32" t="s">
        <v>47</v>
      </c>
      <c r="G17" s="32" t="s">
        <v>126</v>
      </c>
      <c r="H17" s="33"/>
      <c r="J17" s="15"/>
    </row>
    <row r="18" spans="2:10">
      <c r="C18" s="2">
        <f t="shared" ref="C18" ca="1" si="15">C19+1000</f>
        <v>1174</v>
      </c>
      <c r="D18" s="49"/>
      <c r="E18" s="25" t="s">
        <v>127</v>
      </c>
      <c r="F18" s="34" t="s">
        <v>128</v>
      </c>
      <c r="G18" s="34"/>
      <c r="H18" s="43"/>
      <c r="I18" s="12"/>
    </row>
    <row r="19" spans="2:10" ht="18.600000000000001" customHeight="1">
      <c r="B19">
        <f t="shared" ca="1" si="1"/>
        <v>0.13573177399542424</v>
      </c>
      <c r="C19" s="2">
        <f t="shared" ref="C19" ca="1" si="16">RANK(B19,$B$3:$B$397)</f>
        <v>174</v>
      </c>
      <c r="D19" s="48">
        <v>9</v>
      </c>
      <c r="E19" s="26" t="s">
        <v>129</v>
      </c>
      <c r="F19" s="32" t="s">
        <v>130</v>
      </c>
      <c r="G19" s="32" t="s">
        <v>47</v>
      </c>
      <c r="H19" s="33" t="s">
        <v>131</v>
      </c>
    </row>
    <row r="20" spans="2:10">
      <c r="C20" s="2">
        <f t="shared" ref="C20" ca="1" si="17">C21+1000</f>
        <v>1187</v>
      </c>
      <c r="D20" s="49"/>
      <c r="E20" s="25" t="s">
        <v>133</v>
      </c>
      <c r="F20" s="34"/>
      <c r="G20" s="34" t="s">
        <v>66</v>
      </c>
      <c r="H20" s="43"/>
      <c r="I20" s="12"/>
    </row>
    <row r="21" spans="2:10" ht="18.600000000000001" customHeight="1">
      <c r="B21">
        <f t="shared" ca="1" si="1"/>
        <v>8.7444767165206216E-2</v>
      </c>
      <c r="C21" s="2">
        <f t="shared" ref="C21" ca="1" si="18">RANK(B21,$B$3:$B$397)</f>
        <v>187</v>
      </c>
      <c r="D21" s="48">
        <v>10</v>
      </c>
      <c r="E21" s="26" t="s">
        <v>132</v>
      </c>
      <c r="F21" s="32" t="s">
        <v>46</v>
      </c>
      <c r="G21" s="32" t="s">
        <v>120</v>
      </c>
      <c r="H21" s="33" t="s">
        <v>65</v>
      </c>
    </row>
    <row r="22" spans="2:10">
      <c r="C22" s="2">
        <f t="shared" ref="C22" ca="1" si="19">C23+1000</f>
        <v>1001</v>
      </c>
      <c r="D22" s="49"/>
      <c r="E22" s="25" t="s">
        <v>96</v>
      </c>
      <c r="F22" s="34" t="s">
        <v>134</v>
      </c>
      <c r="G22" s="34"/>
      <c r="H22" s="43"/>
      <c r="I22" s="12"/>
    </row>
    <row r="23" spans="2:10" ht="18.600000000000001" customHeight="1" thickBot="1">
      <c r="B23">
        <f t="shared" ca="1" si="1"/>
        <v>0.99347778109893714</v>
      </c>
      <c r="C23" s="2">
        <f t="shared" ref="C23" ca="1" si="20">RANK(B23,$B$3:$B$397)</f>
        <v>1</v>
      </c>
      <c r="D23" s="71">
        <v>11</v>
      </c>
      <c r="E23" s="27" t="s">
        <v>135</v>
      </c>
      <c r="F23" s="35" t="s">
        <v>136</v>
      </c>
      <c r="G23" s="35" t="s">
        <v>137</v>
      </c>
      <c r="H23" s="36" t="s">
        <v>138</v>
      </c>
    </row>
    <row r="24" spans="2:10">
      <c r="C24" s="2">
        <f t="shared" ref="C24" ca="1" si="21">C25+1000</f>
        <v>1118</v>
      </c>
      <c r="D24" s="50"/>
      <c r="E24" s="44" t="s">
        <v>29</v>
      </c>
      <c r="F24" s="45" t="s">
        <v>140</v>
      </c>
      <c r="G24" s="45"/>
      <c r="H24" s="43" t="s">
        <v>94</v>
      </c>
      <c r="I24" s="12"/>
    </row>
    <row r="25" spans="2:10" ht="18.600000000000001" customHeight="1">
      <c r="B25">
        <f t="shared" ca="1" si="1"/>
        <v>0.43674392552526586</v>
      </c>
      <c r="C25" s="2">
        <f t="shared" ref="C25" ca="1" si="22">RANK(B25,$B$3:$B$397)</f>
        <v>118</v>
      </c>
      <c r="D25" s="48">
        <v>12</v>
      </c>
      <c r="E25" s="26" t="s">
        <v>139</v>
      </c>
      <c r="F25" s="32" t="s">
        <v>141</v>
      </c>
      <c r="G25" s="32" t="s">
        <v>47</v>
      </c>
      <c r="H25" s="33" t="s">
        <v>93</v>
      </c>
    </row>
    <row r="26" spans="2:10">
      <c r="C26" s="2">
        <f t="shared" ref="C26" ca="1" si="23">C27+1000</f>
        <v>1017</v>
      </c>
      <c r="D26" s="49"/>
      <c r="E26" s="25" t="s">
        <v>45</v>
      </c>
      <c r="F26" s="34"/>
      <c r="G26" s="34" t="s">
        <v>143</v>
      </c>
      <c r="H26" s="43"/>
      <c r="I26" s="12"/>
    </row>
    <row r="27" spans="2:10" ht="18" customHeight="1">
      <c r="B27">
        <f t="shared" ca="1" si="1"/>
        <v>0.88793777185508738</v>
      </c>
      <c r="C27" s="2">
        <f t="shared" ref="C27" ca="1" si="24">RANK(B27,$B$3:$B$397)</f>
        <v>17</v>
      </c>
      <c r="D27" s="48">
        <v>13</v>
      </c>
      <c r="E27" s="26" t="s">
        <v>64</v>
      </c>
      <c r="F27" s="32" t="s">
        <v>49</v>
      </c>
      <c r="G27" s="32" t="s">
        <v>142</v>
      </c>
      <c r="H27" s="33" t="s">
        <v>60</v>
      </c>
    </row>
    <row r="28" spans="2:10">
      <c r="C28" s="2">
        <f t="shared" ref="C28" ca="1" si="25">C29+1000</f>
        <v>1193</v>
      </c>
      <c r="D28" s="49"/>
      <c r="E28" s="25" t="s">
        <v>144</v>
      </c>
      <c r="F28" s="34" t="s">
        <v>83</v>
      </c>
      <c r="G28" s="34"/>
      <c r="H28" s="43"/>
      <c r="I28" s="12"/>
    </row>
    <row r="29" spans="2:10" ht="18" customHeight="1">
      <c r="B29">
        <f t="shared" ca="1" si="1"/>
        <v>5.3021118974023174E-2</v>
      </c>
      <c r="C29" s="2">
        <f t="shared" ref="C29" ca="1" si="26">RANK(B29,$B$3:$B$397)</f>
        <v>193</v>
      </c>
      <c r="D29" s="48">
        <v>14</v>
      </c>
      <c r="E29" s="26" t="s">
        <v>145</v>
      </c>
      <c r="F29" s="32" t="s">
        <v>82</v>
      </c>
      <c r="G29" s="32" t="s">
        <v>31</v>
      </c>
      <c r="H29" s="33" t="s">
        <v>146</v>
      </c>
    </row>
    <row r="30" spans="2:10">
      <c r="C30" s="2">
        <f t="shared" ref="C30" ca="1" si="27">C31+1000</f>
        <v>1177</v>
      </c>
      <c r="D30" s="49"/>
      <c r="E30" s="25" t="s">
        <v>147</v>
      </c>
      <c r="F30" s="34"/>
      <c r="G30" s="34" t="s">
        <v>41</v>
      </c>
      <c r="H30" s="43"/>
      <c r="I30" s="12"/>
    </row>
    <row r="31" spans="2:10" ht="18" customHeight="1">
      <c r="B31">
        <f t="shared" ca="1" si="1"/>
        <v>0.13383714471323471</v>
      </c>
      <c r="C31" s="2">
        <f t="shared" ref="C31" ca="1" si="28">RANK(B31,$B$3:$B$397)</f>
        <v>177</v>
      </c>
      <c r="D31" s="48">
        <v>15</v>
      </c>
      <c r="E31" s="26" t="s">
        <v>148</v>
      </c>
      <c r="F31" s="32" t="s">
        <v>48</v>
      </c>
      <c r="G31" s="32" t="s">
        <v>27</v>
      </c>
      <c r="H31" s="33"/>
    </row>
    <row r="32" spans="2:10">
      <c r="C32" s="2">
        <f t="shared" ref="C32" ca="1" si="29">C33+1000</f>
        <v>1178</v>
      </c>
      <c r="D32" s="49"/>
      <c r="E32" s="25"/>
      <c r="F32" s="34" t="s">
        <v>126</v>
      </c>
      <c r="G32" s="34"/>
      <c r="H32" s="43"/>
      <c r="I32" s="12"/>
    </row>
    <row r="33" spans="2:9" ht="18" customHeight="1">
      <c r="B33">
        <f t="shared" ca="1" si="1"/>
        <v>0.13299371819445671</v>
      </c>
      <c r="C33" s="2">
        <f t="shared" ref="C33" ca="1" si="30">RANK(B33,$B$3:$B$397)</f>
        <v>178</v>
      </c>
      <c r="D33" s="48">
        <v>16</v>
      </c>
      <c r="E33" s="26" t="s">
        <v>149</v>
      </c>
      <c r="F33" s="32" t="s">
        <v>150</v>
      </c>
      <c r="G33" s="32"/>
      <c r="H33" s="33"/>
    </row>
    <row r="34" spans="2:9">
      <c r="C34" s="2">
        <f t="shared" ref="C34" ca="1" si="31">C35+1000</f>
        <v>1142</v>
      </c>
      <c r="D34" s="49"/>
      <c r="E34" s="25" t="s">
        <v>151</v>
      </c>
      <c r="F34" s="34"/>
      <c r="G34" s="34" t="s">
        <v>18</v>
      </c>
      <c r="H34" s="43"/>
      <c r="I34" s="12"/>
    </row>
    <row r="35" spans="2:9" ht="18" customHeight="1">
      <c r="B35">
        <f t="shared" ca="1" si="1"/>
        <v>0.34250303173832686</v>
      </c>
      <c r="C35" s="2">
        <f t="shared" ref="C35" ca="1" si="32">RANK(B35,$B$3:$B$397)</f>
        <v>142</v>
      </c>
      <c r="D35" s="48">
        <v>17</v>
      </c>
      <c r="E35" s="26" t="s">
        <v>152</v>
      </c>
      <c r="F35" s="32" t="s">
        <v>153</v>
      </c>
      <c r="G35" s="32" t="s">
        <v>5</v>
      </c>
      <c r="H35" s="33"/>
    </row>
    <row r="36" spans="2:9">
      <c r="C36" s="2">
        <f t="shared" ref="C36" ca="1" si="33">C37+1000</f>
        <v>1049</v>
      </c>
      <c r="D36" s="49"/>
      <c r="E36" s="25" t="s">
        <v>40</v>
      </c>
      <c r="F36" s="34"/>
      <c r="G36" s="34" t="s">
        <v>18</v>
      </c>
      <c r="H36" s="43"/>
      <c r="I36" s="12"/>
    </row>
    <row r="37" spans="2:9" ht="18" customHeight="1">
      <c r="B37">
        <f t="shared" ca="1" si="1"/>
        <v>0.7446550058106336</v>
      </c>
      <c r="C37" s="2">
        <f t="shared" ref="C37" ca="1" si="34">RANK(B37,$B$3:$B$397)</f>
        <v>49</v>
      </c>
      <c r="D37" s="48">
        <v>18</v>
      </c>
      <c r="E37" s="26" t="s">
        <v>4</v>
      </c>
      <c r="F37" s="32" t="s">
        <v>48</v>
      </c>
      <c r="G37" s="32" t="s">
        <v>5</v>
      </c>
      <c r="H37" s="33"/>
    </row>
    <row r="38" spans="2:9">
      <c r="C38" s="2">
        <f t="shared" ref="C38" ca="1" si="35">C39+1000</f>
        <v>1124</v>
      </c>
      <c r="D38" s="49"/>
      <c r="E38" s="25" t="s">
        <v>22</v>
      </c>
      <c r="F38" s="34"/>
      <c r="G38" s="34"/>
      <c r="H38" s="43" t="s">
        <v>44</v>
      </c>
      <c r="I38" s="12"/>
    </row>
    <row r="39" spans="2:9" ht="18" customHeight="1">
      <c r="B39">
        <f t="shared" ca="1" si="1"/>
        <v>0.42208716988125283</v>
      </c>
      <c r="C39" s="2">
        <f t="shared" ref="C39" ca="1" si="36">RANK(B39,$B$3:$B$397)</f>
        <v>124</v>
      </c>
      <c r="D39" s="48">
        <v>19</v>
      </c>
      <c r="E39" s="26" t="s">
        <v>155</v>
      </c>
      <c r="F39" s="32" t="s">
        <v>65</v>
      </c>
      <c r="G39" s="32" t="s">
        <v>47</v>
      </c>
      <c r="H39" s="33" t="s">
        <v>63</v>
      </c>
    </row>
    <row r="40" spans="2:9">
      <c r="C40" s="2">
        <f t="shared" ref="C40" ca="1" si="37">C41+1000</f>
        <v>1132</v>
      </c>
      <c r="D40" s="49"/>
      <c r="E40" s="25" t="s">
        <v>38</v>
      </c>
      <c r="F40" s="34"/>
      <c r="G40" s="34" t="s">
        <v>43</v>
      </c>
      <c r="H40" s="43"/>
      <c r="I40" s="12"/>
    </row>
    <row r="41" spans="2:9" ht="18" customHeight="1">
      <c r="B41">
        <f t="shared" ca="1" si="1"/>
        <v>0.3900956214919763</v>
      </c>
      <c r="C41" s="2">
        <f t="shared" ref="C41" ca="1" si="38">RANK(B41,$B$3:$B$397)</f>
        <v>132</v>
      </c>
      <c r="D41" s="48">
        <v>20</v>
      </c>
      <c r="E41" s="26" t="s">
        <v>158</v>
      </c>
      <c r="F41" s="32" t="s">
        <v>159</v>
      </c>
      <c r="G41" s="32" t="s">
        <v>56</v>
      </c>
      <c r="H41" s="33"/>
    </row>
    <row r="42" spans="2:9">
      <c r="C42" s="2">
        <f t="shared" ref="C42" ca="1" si="39">C43+1000</f>
        <v>1150</v>
      </c>
      <c r="D42" s="49"/>
      <c r="E42" s="25"/>
      <c r="F42" s="34" t="s">
        <v>144</v>
      </c>
      <c r="G42" s="34"/>
      <c r="H42" s="43"/>
      <c r="I42" s="12"/>
    </row>
    <row r="43" spans="2:9" ht="18" customHeight="1" thickBot="1">
      <c r="B43">
        <f t="shared" ca="1" si="1"/>
        <v>0.30183398101882364</v>
      </c>
      <c r="C43" s="2">
        <f t="shared" ref="C43" ca="1" si="40">RANK(B43,$B$3:$B$397)</f>
        <v>150</v>
      </c>
      <c r="D43" s="71">
        <v>21</v>
      </c>
      <c r="E43" s="27" t="s">
        <v>156</v>
      </c>
      <c r="F43" s="35" t="s">
        <v>77</v>
      </c>
      <c r="G43" s="35" t="s">
        <v>49</v>
      </c>
      <c r="H43" s="36" t="s">
        <v>157</v>
      </c>
    </row>
    <row r="44" spans="2:9">
      <c r="C44" s="2">
        <f t="shared" ref="C44" ca="1" si="41">C45+1000</f>
        <v>1080</v>
      </c>
      <c r="D44" s="50"/>
      <c r="E44" s="44"/>
      <c r="F44" s="45"/>
      <c r="G44" s="45" t="s">
        <v>167</v>
      </c>
      <c r="H44" s="43"/>
      <c r="I44" s="12"/>
    </row>
    <row r="45" spans="2:9" ht="18" customHeight="1">
      <c r="B45">
        <f t="shared" ca="1" si="1"/>
        <v>0.62191559002393193</v>
      </c>
      <c r="C45" s="2">
        <f t="shared" ref="C45" ca="1" si="42">RANK(B45,$B$3:$B$397)</f>
        <v>80</v>
      </c>
      <c r="D45" s="48">
        <v>22</v>
      </c>
      <c r="E45" s="26" t="s">
        <v>165</v>
      </c>
      <c r="F45" s="32" t="s">
        <v>47</v>
      </c>
      <c r="G45" s="32" t="s">
        <v>166</v>
      </c>
      <c r="H45" s="33"/>
    </row>
    <row r="46" spans="2:9">
      <c r="C46" s="2">
        <f t="shared" ref="C46" ca="1" si="43">C47+1000</f>
        <v>1156</v>
      </c>
      <c r="D46" s="49"/>
      <c r="E46" s="25" t="s">
        <v>168</v>
      </c>
      <c r="F46" s="34"/>
      <c r="G46" s="34" t="s">
        <v>36</v>
      </c>
      <c r="H46" s="43"/>
      <c r="I46" s="12"/>
    </row>
    <row r="47" spans="2:9" ht="18" customHeight="1">
      <c r="B47">
        <f ca="1">RAND()</f>
        <v>0.25185068321518878</v>
      </c>
      <c r="C47" s="2">
        <f t="shared" ref="C47" ca="1" si="44">RANK(B47,$B$3:$B$397)</f>
        <v>156</v>
      </c>
      <c r="D47" s="48">
        <v>23</v>
      </c>
      <c r="E47" s="26" t="s">
        <v>169</v>
      </c>
      <c r="F47" s="32" t="s">
        <v>48</v>
      </c>
      <c r="G47" s="32" t="s">
        <v>58</v>
      </c>
      <c r="H47" s="33" t="s">
        <v>35</v>
      </c>
    </row>
    <row r="48" spans="2:9">
      <c r="C48" s="2">
        <f t="shared" ref="C48" ca="1" si="45">C49+1000</f>
        <v>1083</v>
      </c>
      <c r="D48" s="49"/>
      <c r="E48" s="25" t="s">
        <v>170</v>
      </c>
      <c r="F48" s="34"/>
      <c r="G48" s="34" t="s">
        <v>172</v>
      </c>
      <c r="H48" s="43"/>
      <c r="I48" s="12"/>
    </row>
    <row r="49" spans="2:9" ht="18" customHeight="1">
      <c r="B49">
        <f t="shared" ref="B49:B89" ca="1" si="46">RAND()</f>
        <v>0.61554280953215712</v>
      </c>
      <c r="C49" s="2">
        <f t="shared" ref="C49" ca="1" si="47">RANK(B49,$B$3:$B$397)</f>
        <v>83</v>
      </c>
      <c r="D49" s="48">
        <v>24</v>
      </c>
      <c r="E49" s="26" t="s">
        <v>171</v>
      </c>
      <c r="F49" s="32" t="s">
        <v>24</v>
      </c>
      <c r="G49" s="32" t="s">
        <v>171</v>
      </c>
      <c r="H49" s="33" t="s">
        <v>173</v>
      </c>
    </row>
    <row r="50" spans="2:9">
      <c r="C50" s="2">
        <f t="shared" ref="C50" ca="1" si="48">C51+1000</f>
        <v>1054</v>
      </c>
      <c r="D50" s="49"/>
      <c r="E50" s="25" t="s">
        <v>22</v>
      </c>
      <c r="F50" s="34"/>
      <c r="G50" s="34" t="s">
        <v>175</v>
      </c>
      <c r="H50" s="43"/>
      <c r="I50" s="12"/>
    </row>
    <row r="51" spans="2:9" ht="18" customHeight="1">
      <c r="B51">
        <f t="shared" ca="1" si="46"/>
        <v>0.73242142813737077</v>
      </c>
      <c r="C51" s="2">
        <f t="shared" ref="C51" ca="1" si="49">RANK(B51,$B$3:$B$397)</f>
        <v>54</v>
      </c>
      <c r="D51" s="48">
        <v>25</v>
      </c>
      <c r="E51" s="26" t="s">
        <v>62</v>
      </c>
      <c r="F51" s="32" t="s">
        <v>53</v>
      </c>
      <c r="G51" s="32" t="s">
        <v>174</v>
      </c>
      <c r="H51" s="33"/>
    </row>
    <row r="52" spans="2:9">
      <c r="C52" s="2">
        <f t="shared" ref="C52" ca="1" si="50">C53+1000</f>
        <v>1163</v>
      </c>
      <c r="D52" s="49"/>
      <c r="E52" s="25" t="s">
        <v>176</v>
      </c>
      <c r="F52" s="34" t="s">
        <v>37</v>
      </c>
      <c r="G52" s="34" t="s">
        <v>179</v>
      </c>
      <c r="H52" s="43"/>
      <c r="I52" s="12"/>
    </row>
    <row r="53" spans="2:9" ht="18" customHeight="1">
      <c r="B53">
        <f t="shared" ca="1" si="46"/>
        <v>0.20131825653590119</v>
      </c>
      <c r="C53" s="2">
        <f t="shared" ref="C53" ca="1" si="51">RANK(B53,$B$3:$B$397)</f>
        <v>163</v>
      </c>
      <c r="D53" s="48">
        <v>26</v>
      </c>
      <c r="E53" s="26" t="s">
        <v>177</v>
      </c>
      <c r="F53" s="32" t="s">
        <v>178</v>
      </c>
      <c r="G53" s="32" t="s">
        <v>28</v>
      </c>
      <c r="H53" s="33"/>
    </row>
    <row r="54" spans="2:9">
      <c r="C54" s="2">
        <f t="shared" ref="C54" ca="1" si="52">C55+1000</f>
        <v>1181</v>
      </c>
      <c r="D54" s="49"/>
      <c r="E54" s="25" t="s">
        <v>181</v>
      </c>
      <c r="F54" s="34" t="s">
        <v>168</v>
      </c>
      <c r="G54" s="34"/>
      <c r="H54" s="43"/>
      <c r="I54" s="12"/>
    </row>
    <row r="55" spans="2:9" ht="18" customHeight="1">
      <c r="B55">
        <f t="shared" ca="1" si="46"/>
        <v>0.10789075244116797</v>
      </c>
      <c r="C55" s="2">
        <f t="shared" ref="C55" ca="1" si="53">RANK(B55,$B$3:$B$397)</f>
        <v>181</v>
      </c>
      <c r="D55" s="48">
        <v>27</v>
      </c>
      <c r="E55" s="26" t="s">
        <v>180</v>
      </c>
      <c r="F55" s="32" t="s">
        <v>169</v>
      </c>
      <c r="G55" s="32" t="s">
        <v>48</v>
      </c>
      <c r="H55" s="33" t="s">
        <v>182</v>
      </c>
    </row>
    <row r="56" spans="2:9">
      <c r="C56" s="2">
        <f t="shared" ref="C56" ca="1" si="54">C57+1000</f>
        <v>1105</v>
      </c>
      <c r="D56" s="49"/>
      <c r="E56" s="25"/>
      <c r="F56" s="34"/>
      <c r="G56" s="34" t="s">
        <v>185</v>
      </c>
      <c r="H56" s="43"/>
      <c r="I56" s="12"/>
    </row>
    <row r="57" spans="2:9" ht="18" customHeight="1">
      <c r="B57">
        <f t="shared" ca="1" si="46"/>
        <v>0.51907831985842212</v>
      </c>
      <c r="C57" s="2">
        <f t="shared" ref="C57" ca="1" si="55">RANK(B57,$B$3:$B$397)</f>
        <v>105</v>
      </c>
      <c r="D57" s="48">
        <v>28</v>
      </c>
      <c r="E57" s="26" t="s">
        <v>183</v>
      </c>
      <c r="F57" s="32" t="s">
        <v>47</v>
      </c>
      <c r="G57" s="32" t="s">
        <v>184</v>
      </c>
      <c r="H57" s="33"/>
    </row>
    <row r="58" spans="2:9">
      <c r="C58" s="2">
        <f t="shared" ref="C58" ca="1" si="56">C59+1000</f>
        <v>1152</v>
      </c>
      <c r="D58" s="49"/>
      <c r="E58" s="25"/>
      <c r="F58" s="34"/>
      <c r="G58" s="34" t="s">
        <v>186</v>
      </c>
      <c r="H58" s="43"/>
      <c r="I58" s="12"/>
    </row>
    <row r="59" spans="2:9" ht="18" customHeight="1">
      <c r="B59">
        <f t="shared" ca="1" si="46"/>
        <v>0.27557597264593892</v>
      </c>
      <c r="C59" s="2">
        <f t="shared" ref="C59" ca="1" si="57">RANK(B59,$B$3:$B$397)</f>
        <v>152</v>
      </c>
      <c r="D59" s="48">
        <v>29</v>
      </c>
      <c r="E59" s="26" t="s">
        <v>59</v>
      </c>
      <c r="F59" s="32" t="s">
        <v>47</v>
      </c>
      <c r="G59" s="32" t="s">
        <v>187</v>
      </c>
      <c r="H59" s="33" t="s">
        <v>65</v>
      </c>
    </row>
    <row r="60" spans="2:9">
      <c r="C60" s="2">
        <f t="shared" ref="C60" ca="1" si="58">C61+1000</f>
        <v>1101</v>
      </c>
      <c r="D60" s="49"/>
      <c r="E60" s="25" t="s">
        <v>188</v>
      </c>
      <c r="F60" s="34"/>
      <c r="G60" s="34"/>
      <c r="H60" s="43"/>
      <c r="I60" s="12"/>
    </row>
    <row r="61" spans="2:9" ht="18" customHeight="1">
      <c r="B61">
        <f t="shared" ca="1" si="46"/>
        <v>0.53479648107685784</v>
      </c>
      <c r="C61" s="2">
        <f t="shared" ref="C61" ca="1" si="59">RANK(B61,$B$3:$B$397)</f>
        <v>101</v>
      </c>
      <c r="D61" s="48">
        <v>30</v>
      </c>
      <c r="E61" s="26" t="s">
        <v>189</v>
      </c>
      <c r="F61" s="32" t="s">
        <v>190</v>
      </c>
      <c r="G61" s="32" t="s">
        <v>191</v>
      </c>
      <c r="H61" s="33"/>
    </row>
    <row r="62" spans="2:9">
      <c r="C62" s="2">
        <f t="shared" ref="C62" ca="1" si="60">C63+1000</f>
        <v>1147</v>
      </c>
      <c r="D62" s="49"/>
      <c r="E62" s="25"/>
      <c r="F62" s="34" t="s">
        <v>79</v>
      </c>
      <c r="G62" s="34" t="s">
        <v>161</v>
      </c>
      <c r="H62" s="43" t="s">
        <v>163</v>
      </c>
      <c r="I62" s="12"/>
    </row>
    <row r="63" spans="2:9" ht="18" customHeight="1">
      <c r="B63">
        <f t="shared" ca="1" si="46"/>
        <v>0.31449461142610635</v>
      </c>
      <c r="C63" s="2">
        <f t="shared" ref="C63" ca="1" si="61">RANK(B63,$B$3:$B$397)</f>
        <v>147</v>
      </c>
      <c r="D63" s="48">
        <v>31</v>
      </c>
      <c r="E63" s="26" t="s">
        <v>160</v>
      </c>
      <c r="F63" s="32" t="s">
        <v>80</v>
      </c>
      <c r="G63" s="32" t="s">
        <v>162</v>
      </c>
      <c r="H63" s="33" t="s">
        <v>56</v>
      </c>
    </row>
    <row r="64" spans="2:9">
      <c r="C64" s="2">
        <f t="shared" ref="C64" ca="1" si="62">C65+1000</f>
        <v>1195</v>
      </c>
      <c r="D64" s="49"/>
      <c r="E64" s="25" t="s">
        <v>95</v>
      </c>
      <c r="F64" s="34"/>
      <c r="G64" s="34"/>
      <c r="H64" s="43"/>
      <c r="I64" s="12"/>
    </row>
    <row r="65" spans="2:9" ht="18" customHeight="1">
      <c r="B65">
        <f t="shared" ca="1" si="46"/>
        <v>3.1678152376818702E-2</v>
      </c>
      <c r="C65" s="2">
        <f t="shared" ref="C65" ca="1" si="63">RANK(B65,$B$3:$B$397)</f>
        <v>195</v>
      </c>
      <c r="D65" s="48">
        <v>32</v>
      </c>
      <c r="E65" s="26" t="s">
        <v>229</v>
      </c>
      <c r="F65" s="32" t="s">
        <v>291</v>
      </c>
      <c r="G65" s="32" t="s">
        <v>24</v>
      </c>
      <c r="H65" s="33" t="s">
        <v>55</v>
      </c>
    </row>
    <row r="66" spans="2:9">
      <c r="C66" s="2">
        <f t="shared" ref="C66" ca="1" si="64">C67+1000</f>
        <v>1033</v>
      </c>
      <c r="D66" s="49"/>
      <c r="E66" s="25"/>
      <c r="F66" s="34"/>
      <c r="G66" s="34" t="s">
        <v>94</v>
      </c>
      <c r="H66" s="43"/>
      <c r="I66" s="12"/>
    </row>
    <row r="67" spans="2:9" ht="18" customHeight="1">
      <c r="B67">
        <f t="shared" ca="1" si="46"/>
        <v>0.82676586936011298</v>
      </c>
      <c r="C67" s="2">
        <f t="shared" ref="C67" ca="1" si="65">RANK(B67,$B$3:$B$397)</f>
        <v>33</v>
      </c>
      <c r="D67" s="48">
        <v>33</v>
      </c>
      <c r="E67" s="26" t="s">
        <v>193</v>
      </c>
      <c r="F67" s="32" t="s">
        <v>46</v>
      </c>
      <c r="G67" s="32" t="s">
        <v>192</v>
      </c>
      <c r="H67" s="33" t="s">
        <v>73</v>
      </c>
    </row>
    <row r="68" spans="2:9">
      <c r="C68" s="2">
        <f t="shared" ref="C68" ca="1" si="66">C69+1000</f>
        <v>1002</v>
      </c>
      <c r="D68" s="49"/>
      <c r="E68" s="25"/>
      <c r="F68" s="34"/>
      <c r="G68" s="34" t="s">
        <v>29</v>
      </c>
      <c r="H68" s="43"/>
      <c r="I68" s="12"/>
    </row>
    <row r="69" spans="2:9" ht="18" customHeight="1">
      <c r="B69">
        <f t="shared" ca="1" si="46"/>
        <v>0.99260622018529265</v>
      </c>
      <c r="C69" s="2">
        <f t="shared" ref="C69" ca="1" si="67">RANK(B69,$B$3:$B$397)</f>
        <v>2</v>
      </c>
      <c r="D69" s="48">
        <v>34</v>
      </c>
      <c r="E69" s="26" t="s">
        <v>194</v>
      </c>
      <c r="F69" s="32" t="s">
        <v>46</v>
      </c>
      <c r="G69" s="32" t="s">
        <v>195</v>
      </c>
      <c r="H69" s="33" t="s">
        <v>65</v>
      </c>
    </row>
    <row r="70" spans="2:9">
      <c r="C70" s="2">
        <f t="shared" ref="C70" ca="1" si="68">C71+1000</f>
        <v>1097</v>
      </c>
      <c r="D70" s="49"/>
      <c r="E70" s="25" t="s">
        <v>196</v>
      </c>
      <c r="F70" s="34"/>
      <c r="G70" s="34" t="s">
        <v>29</v>
      </c>
      <c r="H70" s="43"/>
      <c r="I70" s="12"/>
    </row>
    <row r="71" spans="2:9" ht="18" customHeight="1" thickBot="1">
      <c r="B71">
        <f t="shared" ca="1" si="46"/>
        <v>0.54949519607384867</v>
      </c>
      <c r="C71" s="2">
        <f t="shared" ref="C71" ca="1" si="69">RANK(B71,$B$3:$B$397)</f>
        <v>97</v>
      </c>
      <c r="D71" s="71">
        <v>35</v>
      </c>
      <c r="E71" s="27" t="s">
        <v>129</v>
      </c>
      <c r="F71" s="35" t="s">
        <v>197</v>
      </c>
      <c r="G71" s="35" t="s">
        <v>195</v>
      </c>
      <c r="H71" s="36" t="s">
        <v>198</v>
      </c>
    </row>
    <row r="72" spans="2:9">
      <c r="C72" s="2">
        <f t="shared" ref="C72" ca="1" si="70">C73+1000</f>
        <v>1126</v>
      </c>
      <c r="D72" s="50"/>
      <c r="E72" s="44" t="s">
        <v>88</v>
      </c>
      <c r="F72" s="45" t="s">
        <v>33</v>
      </c>
      <c r="G72" s="45"/>
      <c r="H72" s="43"/>
      <c r="I72" s="12"/>
    </row>
    <row r="73" spans="2:9" ht="18" customHeight="1">
      <c r="B73">
        <f t="shared" ca="1" si="46"/>
        <v>0.41023068038276289</v>
      </c>
      <c r="C73" s="2">
        <f t="shared" ref="C73" ca="1" si="71">RANK(B73,$B$3:$B$397)</f>
        <v>126</v>
      </c>
      <c r="D73" s="48">
        <v>36</v>
      </c>
      <c r="E73" s="26" t="s">
        <v>199</v>
      </c>
      <c r="F73" s="32" t="s">
        <v>200</v>
      </c>
      <c r="G73" s="32" t="s">
        <v>47</v>
      </c>
      <c r="H73" s="33" t="s">
        <v>201</v>
      </c>
    </row>
    <row r="74" spans="2:9">
      <c r="C74" s="2">
        <f t="shared" ref="C74" ca="1" si="72">C75+1000</f>
        <v>1046</v>
      </c>
      <c r="D74" s="49"/>
      <c r="E74" s="25" t="s">
        <v>202</v>
      </c>
      <c r="F74" s="34"/>
      <c r="G74" s="34" t="s">
        <v>29</v>
      </c>
      <c r="H74" s="43"/>
      <c r="I74" s="12"/>
    </row>
    <row r="75" spans="2:9" ht="18" customHeight="1">
      <c r="B75">
        <f t="shared" ca="1" si="46"/>
        <v>0.77326087766259699</v>
      </c>
      <c r="C75" s="2">
        <f t="shared" ref="C75" ca="1" si="73">RANK(B75,$B$3:$B$397)</f>
        <v>46</v>
      </c>
      <c r="D75" s="48">
        <v>37</v>
      </c>
      <c r="E75" s="26" t="s">
        <v>203</v>
      </c>
      <c r="F75" s="32" t="s">
        <v>31</v>
      </c>
      <c r="G75" s="32" t="s">
        <v>204</v>
      </c>
      <c r="H75" s="33" t="s">
        <v>60</v>
      </c>
    </row>
    <row r="76" spans="2:9">
      <c r="C76" s="2">
        <f t="shared" ref="C76" ca="1" si="74">C77+1000</f>
        <v>1067</v>
      </c>
      <c r="D76" s="49"/>
      <c r="E76" s="25" t="s">
        <v>269</v>
      </c>
      <c r="F76" s="34" t="s">
        <v>407</v>
      </c>
      <c r="G76" s="34"/>
      <c r="H76" s="43" t="s">
        <v>838</v>
      </c>
      <c r="I76" s="12"/>
    </row>
    <row r="77" spans="2:9" ht="18" customHeight="1">
      <c r="B77">
        <f t="shared" ca="1" si="46"/>
        <v>0.67914186682843336</v>
      </c>
      <c r="C77" s="2">
        <f t="shared" ref="C77" ca="1" si="75">RANK(B77,$B$3:$B$397)</f>
        <v>67</v>
      </c>
      <c r="D77" s="48">
        <v>38</v>
      </c>
      <c r="E77" s="26" t="s">
        <v>836</v>
      </c>
      <c r="F77" s="32" t="s">
        <v>837</v>
      </c>
      <c r="G77" s="32" t="s">
        <v>47</v>
      </c>
      <c r="H77" s="33" t="s">
        <v>56</v>
      </c>
    </row>
    <row r="78" spans="2:9">
      <c r="C78" s="2">
        <f t="shared" ref="C78" ca="1" si="76">C79+1000</f>
        <v>1073</v>
      </c>
      <c r="D78" s="49"/>
      <c r="E78" s="25" t="s">
        <v>839</v>
      </c>
      <c r="F78" s="34"/>
      <c r="G78" s="34"/>
      <c r="H78" s="43"/>
      <c r="I78" s="12"/>
    </row>
    <row r="79" spans="2:9" ht="18" customHeight="1">
      <c r="B79">
        <f t="shared" ca="1" si="46"/>
        <v>0.64544600464756585</v>
      </c>
      <c r="C79" s="2">
        <f t="shared" ref="C79" ca="1" si="77">RANK(B79,$B$3:$B$397)</f>
        <v>73</v>
      </c>
      <c r="D79" s="48">
        <v>39</v>
      </c>
      <c r="E79" s="26" t="s">
        <v>508</v>
      </c>
      <c r="F79" s="32" t="s">
        <v>48</v>
      </c>
      <c r="G79" s="32" t="s">
        <v>840</v>
      </c>
      <c r="H79" s="33"/>
    </row>
    <row r="80" spans="2:9">
      <c r="C80" s="2">
        <f t="shared" ref="C80" ca="1" si="78">C81+1000</f>
        <v>1030</v>
      </c>
      <c r="D80" s="49"/>
      <c r="E80" s="25" t="s">
        <v>206</v>
      </c>
      <c r="F80" s="34" t="s">
        <v>90</v>
      </c>
      <c r="G80" s="34"/>
      <c r="H80" s="43"/>
      <c r="I80" s="12"/>
    </row>
    <row r="81" spans="2:10" ht="18" customHeight="1">
      <c r="B81">
        <f t="shared" ca="1" si="46"/>
        <v>0.83569877329825148</v>
      </c>
      <c r="C81" s="2">
        <f t="shared" ref="C81" ca="1" si="79">RANK(B81,$B$3:$B$397)</f>
        <v>30</v>
      </c>
      <c r="D81" s="48">
        <v>40</v>
      </c>
      <c r="E81" s="26" t="s">
        <v>205</v>
      </c>
      <c r="F81" s="32" t="s">
        <v>91</v>
      </c>
      <c r="G81" s="32" t="s">
        <v>24</v>
      </c>
      <c r="H81" s="33" t="s">
        <v>92</v>
      </c>
    </row>
    <row r="82" spans="2:10">
      <c r="C82" s="2">
        <f t="shared" ref="C82" ca="1" si="80">C83+1000</f>
        <v>1011</v>
      </c>
      <c r="D82" s="49"/>
      <c r="E82" s="25"/>
      <c r="F82" s="34" t="s">
        <v>208</v>
      </c>
      <c r="G82" s="34"/>
      <c r="H82" s="43" t="s">
        <v>210</v>
      </c>
      <c r="I82" s="12"/>
    </row>
    <row r="83" spans="2:10" ht="18" customHeight="1">
      <c r="B83">
        <f t="shared" ca="1" si="46"/>
        <v>0.92982216184923172</v>
      </c>
      <c r="C83" s="2">
        <f t="shared" ref="C83" ca="1" si="81">RANK(B83,$B$3:$B$397)</f>
        <v>11</v>
      </c>
      <c r="D83" s="48">
        <v>41</v>
      </c>
      <c r="E83" s="26" t="s">
        <v>61</v>
      </c>
      <c r="F83" s="32" t="s">
        <v>207</v>
      </c>
      <c r="G83" s="32" t="s">
        <v>47</v>
      </c>
      <c r="H83" s="33" t="s">
        <v>209</v>
      </c>
    </row>
    <row r="84" spans="2:10">
      <c r="C84" s="2">
        <f t="shared" ref="C84" ca="1" si="82">C85+1000</f>
        <v>1127</v>
      </c>
      <c r="D84" s="49"/>
      <c r="E84" s="25" t="s">
        <v>211</v>
      </c>
      <c r="F84" s="34"/>
      <c r="G84" s="34" t="s">
        <v>95</v>
      </c>
      <c r="H84" s="43"/>
      <c r="I84" s="12"/>
    </row>
    <row r="85" spans="2:10" ht="18" customHeight="1">
      <c r="B85">
        <f t="shared" ca="1" si="46"/>
        <v>0.40254795073869454</v>
      </c>
      <c r="C85" s="2">
        <f t="shared" ref="C85" ca="1" si="83">RANK(B85,$B$3:$B$397)</f>
        <v>127</v>
      </c>
      <c r="D85" s="48">
        <v>42</v>
      </c>
      <c r="E85" s="26" t="s">
        <v>212</v>
      </c>
      <c r="F85" s="32" t="s">
        <v>81</v>
      </c>
      <c r="G85" s="32" t="s">
        <v>213</v>
      </c>
      <c r="H85" s="33" t="s">
        <v>65</v>
      </c>
    </row>
    <row r="86" spans="2:10">
      <c r="C86" s="2">
        <f t="shared" ref="C86" ca="1" si="84">C87+1000</f>
        <v>1004</v>
      </c>
      <c r="D86" s="49"/>
      <c r="E86" s="25" t="s">
        <v>29</v>
      </c>
      <c r="F86" s="34" t="s">
        <v>33</v>
      </c>
      <c r="G86" s="34"/>
      <c r="H86" s="43"/>
      <c r="I86" s="12"/>
    </row>
    <row r="87" spans="2:10" ht="18" customHeight="1">
      <c r="B87">
        <f t="shared" ca="1" si="46"/>
        <v>0.98825043463317563</v>
      </c>
      <c r="C87" s="2">
        <f t="shared" ref="C87" ca="1" si="85">RANK(B87,$B$3:$B$397)</f>
        <v>4</v>
      </c>
      <c r="D87" s="48">
        <v>43</v>
      </c>
      <c r="E87" s="26" t="s">
        <v>214</v>
      </c>
      <c r="F87" s="32" t="s">
        <v>76</v>
      </c>
      <c r="G87" s="32" t="s">
        <v>46</v>
      </c>
      <c r="H87" s="33" t="s">
        <v>215</v>
      </c>
      <c r="I87" s="17"/>
    </row>
    <row r="88" spans="2:10">
      <c r="C88" s="2">
        <f t="shared" ref="C88" ca="1" si="86">C89+1000</f>
        <v>1165</v>
      </c>
      <c r="D88" s="49"/>
      <c r="E88" s="25"/>
      <c r="F88" s="34" t="s">
        <v>97</v>
      </c>
      <c r="G88" s="34"/>
      <c r="H88" s="43"/>
      <c r="I88" s="28"/>
    </row>
    <row r="89" spans="2:10" ht="18" customHeight="1" thickBot="1">
      <c r="B89">
        <f t="shared" ca="1" si="46"/>
        <v>0.19557787660914494</v>
      </c>
      <c r="C89" s="2">
        <f t="shared" ref="C89" ca="1" si="87">RANK(B89,$B$3:$B$397)</f>
        <v>165</v>
      </c>
      <c r="D89" s="71">
        <v>44</v>
      </c>
      <c r="E89" s="27" t="s">
        <v>61</v>
      </c>
      <c r="F89" s="35" t="s">
        <v>192</v>
      </c>
      <c r="G89" s="35" t="s">
        <v>24</v>
      </c>
      <c r="H89" s="36" t="s">
        <v>104</v>
      </c>
    </row>
    <row r="90" spans="2:10">
      <c r="C90" s="2">
        <f t="shared" ref="C90" ca="1" si="88">C91+1000</f>
        <v>1095</v>
      </c>
      <c r="D90" s="50"/>
      <c r="E90" s="44" t="s">
        <v>95</v>
      </c>
      <c r="F90" s="45"/>
      <c r="G90" s="45" t="s">
        <v>218</v>
      </c>
      <c r="H90" s="43"/>
      <c r="I90" s="12"/>
      <c r="J90" s="29"/>
    </row>
    <row r="91" spans="2:10" ht="18" customHeight="1">
      <c r="B91">
        <f ca="1">RAND()</f>
        <v>0.55366501261411039</v>
      </c>
      <c r="C91" s="2">
        <f t="shared" ref="C91" ca="1" si="89">RANK(B91,$B$3:$B$397)</f>
        <v>95</v>
      </c>
      <c r="D91" s="48">
        <v>45</v>
      </c>
      <c r="E91" s="26" t="s">
        <v>164</v>
      </c>
      <c r="F91" s="32" t="s">
        <v>216</v>
      </c>
      <c r="G91" s="32" t="s">
        <v>217</v>
      </c>
      <c r="H91" s="33"/>
      <c r="J91" s="28"/>
    </row>
    <row r="92" spans="2:10">
      <c r="C92" s="2">
        <f t="shared" ref="C92" ca="1" si="90">C93+1000</f>
        <v>1137</v>
      </c>
      <c r="D92" s="49"/>
      <c r="E92" s="25"/>
      <c r="F92" s="34"/>
      <c r="G92" s="34" t="s">
        <v>72</v>
      </c>
      <c r="H92" s="43" t="s">
        <v>71</v>
      </c>
      <c r="I92" s="12"/>
    </row>
    <row r="93" spans="2:10" ht="18" customHeight="1">
      <c r="B93">
        <f t="shared" ref="B93:B159" ca="1" si="91">RAND()</f>
        <v>0.37803360458295099</v>
      </c>
      <c r="C93" s="2">
        <f t="shared" ref="C93" ca="1" si="92">RANK(B93,$B$3:$B$397)</f>
        <v>137</v>
      </c>
      <c r="D93" s="48">
        <v>46</v>
      </c>
      <c r="E93" s="26" t="s">
        <v>219</v>
      </c>
      <c r="F93" s="32" t="s">
        <v>47</v>
      </c>
      <c r="G93" s="32" t="s">
        <v>70</v>
      </c>
      <c r="H93" s="33" t="s">
        <v>220</v>
      </c>
    </row>
    <row r="94" spans="2:10">
      <c r="C94" s="2">
        <f t="shared" ref="C94" ca="1" si="93">C95+1000</f>
        <v>1146</v>
      </c>
      <c r="D94" s="49"/>
      <c r="E94" s="25" t="s">
        <v>222</v>
      </c>
      <c r="F94" s="34" t="s">
        <v>29</v>
      </c>
      <c r="G94" s="34"/>
      <c r="H94" s="43" t="s">
        <v>206</v>
      </c>
      <c r="I94" s="12"/>
    </row>
    <row r="95" spans="2:10" ht="18" customHeight="1">
      <c r="B95">
        <f t="shared" ca="1" si="91"/>
        <v>0.3329777432987896</v>
      </c>
      <c r="C95" s="2">
        <f t="shared" ref="C95" ca="1" si="94">RANK(B95,$B$3:$B$397)</f>
        <v>146</v>
      </c>
      <c r="D95" s="48">
        <v>47</v>
      </c>
      <c r="E95" s="26" t="s">
        <v>221</v>
      </c>
      <c r="F95" s="32" t="s">
        <v>77</v>
      </c>
      <c r="G95" s="32" t="s">
        <v>223</v>
      </c>
      <c r="H95" s="33" t="s">
        <v>2</v>
      </c>
    </row>
    <row r="96" spans="2:10">
      <c r="C96" s="2">
        <f t="shared" ref="C96" ca="1" si="95">C97+1000</f>
        <v>1119</v>
      </c>
      <c r="D96" s="49"/>
      <c r="E96" s="25" t="s">
        <v>224</v>
      </c>
      <c r="F96" s="34" t="s">
        <v>225</v>
      </c>
      <c r="G96" s="34"/>
      <c r="H96" s="43" t="s">
        <v>218</v>
      </c>
      <c r="I96" s="12"/>
    </row>
    <row r="97" spans="2:14" ht="18" customHeight="1">
      <c r="B97">
        <f t="shared" ca="1" si="91"/>
        <v>0.43662182003768257</v>
      </c>
      <c r="C97" s="2">
        <f t="shared" ref="C97" ca="1" si="96">RANK(B97,$B$3:$B$397)</f>
        <v>119</v>
      </c>
      <c r="D97" s="48">
        <v>48</v>
      </c>
      <c r="E97" s="26" t="s">
        <v>26</v>
      </c>
      <c r="F97" s="32" t="s">
        <v>57</v>
      </c>
      <c r="G97" s="32" t="s">
        <v>47</v>
      </c>
      <c r="H97" s="33" t="s">
        <v>217</v>
      </c>
    </row>
    <row r="98" spans="2:14">
      <c r="C98" s="2">
        <f t="shared" ref="C98" ca="1" si="97">C99+1000</f>
        <v>1112</v>
      </c>
      <c r="D98" s="49"/>
      <c r="E98" s="25" t="s">
        <v>226</v>
      </c>
      <c r="F98" s="34"/>
      <c r="G98" s="34"/>
      <c r="H98" s="43"/>
      <c r="I98" s="12"/>
    </row>
    <row r="99" spans="2:14" ht="18" customHeight="1">
      <c r="B99">
        <f t="shared" ca="1" si="91"/>
        <v>0.467705118968749</v>
      </c>
      <c r="C99" s="2">
        <f t="shared" ref="C99" ca="1" si="98">RANK(B99,$B$3:$B$397)</f>
        <v>112</v>
      </c>
      <c r="D99" s="48">
        <v>49</v>
      </c>
      <c r="E99" s="26" t="s">
        <v>227</v>
      </c>
      <c r="F99" s="32" t="s">
        <v>24</v>
      </c>
      <c r="G99" s="32" t="s">
        <v>228</v>
      </c>
      <c r="H99" s="33"/>
    </row>
    <row r="100" spans="2:14">
      <c r="C100" s="2">
        <f t="shared" ref="C100" ca="1" si="99">C101+1000</f>
        <v>1154</v>
      </c>
      <c r="D100" s="49"/>
      <c r="E100" s="25" t="s">
        <v>86</v>
      </c>
      <c r="F100" s="34"/>
      <c r="G100" s="34" t="s">
        <v>151</v>
      </c>
      <c r="H100" s="43"/>
      <c r="I100" s="12"/>
    </row>
    <row r="101" spans="2:14" ht="18" customHeight="1">
      <c r="B101">
        <f t="shared" ca="1" si="91"/>
        <v>0.2550373168951322</v>
      </c>
      <c r="C101" s="2">
        <f t="shared" ref="C101" ca="1" si="100">RANK(B101,$B$3:$B$397)</f>
        <v>154</v>
      </c>
      <c r="D101" s="48">
        <v>50</v>
      </c>
      <c r="E101" s="26" t="s">
        <v>87</v>
      </c>
      <c r="F101" s="32" t="s">
        <v>49</v>
      </c>
      <c r="G101" s="32" t="s">
        <v>229</v>
      </c>
      <c r="H101" s="33" t="s">
        <v>173</v>
      </c>
    </row>
    <row r="102" spans="2:14">
      <c r="C102" s="2">
        <f t="shared" ref="C102" ca="1" si="101">C103+1000</f>
        <v>1136</v>
      </c>
      <c r="D102" s="49"/>
      <c r="E102" s="25"/>
      <c r="F102" s="34"/>
      <c r="G102" s="34" t="s">
        <v>232</v>
      </c>
      <c r="H102" s="43"/>
      <c r="I102" s="12"/>
    </row>
    <row r="103" spans="2:14" ht="18" customHeight="1">
      <c r="B103">
        <f t="shared" ca="1" si="91"/>
        <v>0.37828878269944932</v>
      </c>
      <c r="C103" s="2">
        <f t="shared" ref="C103" ca="1" si="102">RANK(B103,$B$3:$B$397)</f>
        <v>136</v>
      </c>
      <c r="D103" s="48">
        <v>51</v>
      </c>
      <c r="E103" s="26" t="s">
        <v>230</v>
      </c>
      <c r="F103" s="32" t="s">
        <v>24</v>
      </c>
      <c r="G103" s="32" t="s">
        <v>231</v>
      </c>
      <c r="H103" s="33" t="s">
        <v>173</v>
      </c>
    </row>
    <row r="104" spans="2:14">
      <c r="C104" s="2">
        <f t="shared" ref="C104" ca="1" si="103">C105+1000</f>
        <v>1138</v>
      </c>
      <c r="D104" s="49"/>
      <c r="E104" s="25" t="s">
        <v>42</v>
      </c>
      <c r="F104" s="34"/>
      <c r="G104" s="34" t="s">
        <v>234</v>
      </c>
      <c r="H104" s="43"/>
      <c r="I104" s="12"/>
    </row>
    <row r="105" spans="2:14" ht="18" customHeight="1">
      <c r="B105">
        <f t="shared" ca="1" si="91"/>
        <v>0.36932668956245063</v>
      </c>
      <c r="C105" s="2">
        <f t="shared" ref="C105" ca="1" si="104">RANK(B105,$B$3:$B$397)</f>
        <v>138</v>
      </c>
      <c r="D105" s="48">
        <v>52</v>
      </c>
      <c r="E105" s="26" t="s">
        <v>32</v>
      </c>
      <c r="F105" s="32" t="s">
        <v>47</v>
      </c>
      <c r="G105" s="32" t="s">
        <v>233</v>
      </c>
      <c r="H105" s="33"/>
    </row>
    <row r="106" spans="2:14">
      <c r="C106" s="2">
        <f t="shared" ref="C106" ca="1" si="105">C107+1000</f>
        <v>1143</v>
      </c>
      <c r="D106" s="49"/>
      <c r="E106" s="25"/>
      <c r="F106" s="34" t="s">
        <v>237</v>
      </c>
      <c r="G106" s="34"/>
      <c r="H106" s="43"/>
      <c r="I106" s="12"/>
    </row>
    <row r="107" spans="2:14" ht="18" customHeight="1">
      <c r="B107">
        <f t="shared" ca="1" si="91"/>
        <v>0.34059259521434304</v>
      </c>
      <c r="C107" s="2">
        <f t="shared" ref="C107" ca="1" si="106">RANK(B107,$B$3:$B$397)</f>
        <v>143</v>
      </c>
      <c r="D107" s="48">
        <v>53</v>
      </c>
      <c r="E107" s="26" t="s">
        <v>235</v>
      </c>
      <c r="F107" s="32" t="s">
        <v>236</v>
      </c>
      <c r="G107" s="32" t="s">
        <v>173</v>
      </c>
      <c r="H107" s="33"/>
    </row>
    <row r="108" spans="2:14">
      <c r="C108" s="2">
        <f t="shared" ref="C108" ca="1" si="107">C109+1000</f>
        <v>1039</v>
      </c>
      <c r="D108" s="49"/>
      <c r="E108" s="25" t="s">
        <v>43</v>
      </c>
      <c r="F108" s="34"/>
      <c r="G108" s="34" t="s">
        <v>34</v>
      </c>
      <c r="H108" s="43"/>
      <c r="I108" s="12"/>
      <c r="K108" s="13"/>
      <c r="L108" s="13"/>
      <c r="M108" s="13"/>
      <c r="N108" s="13"/>
    </row>
    <row r="109" spans="2:14" ht="18" customHeight="1">
      <c r="B109">
        <f t="shared" ca="1" si="91"/>
        <v>0.80981724411257983</v>
      </c>
      <c r="C109" s="2">
        <f t="shared" ref="C109" ca="1" si="108">RANK(B109,$B$3:$B$397)</f>
        <v>39</v>
      </c>
      <c r="D109" s="48">
        <v>54</v>
      </c>
      <c r="E109" s="26" t="s">
        <v>56</v>
      </c>
      <c r="F109" s="32" t="s">
        <v>54</v>
      </c>
      <c r="G109" s="32" t="s">
        <v>238</v>
      </c>
      <c r="H109" s="33" t="s">
        <v>112</v>
      </c>
      <c r="K109" s="14"/>
      <c r="L109" s="15"/>
      <c r="M109" s="15"/>
      <c r="N109" s="15"/>
    </row>
    <row r="110" spans="2:14" ht="16.2">
      <c r="C110" s="2">
        <f t="shared" ref="C110" ca="1" si="109">C111+1000</f>
        <v>1115</v>
      </c>
      <c r="D110" s="49"/>
      <c r="E110" s="25" t="s">
        <v>239</v>
      </c>
      <c r="F110" s="34"/>
      <c r="G110" s="34"/>
      <c r="H110" s="43"/>
      <c r="I110" s="12"/>
      <c r="K110" s="13"/>
      <c r="L110" s="13"/>
      <c r="M110" s="13"/>
      <c r="N110" s="15"/>
    </row>
    <row r="111" spans="2:14" ht="18" customHeight="1">
      <c r="B111">
        <f t="shared" ca="1" si="91"/>
        <v>0.46055941164020897</v>
      </c>
      <c r="C111" s="2">
        <f t="shared" ref="C111" ca="1" si="110">RANK(B111,$B$3:$B$397)</f>
        <v>115</v>
      </c>
      <c r="D111" s="48">
        <v>55</v>
      </c>
      <c r="E111" s="26" t="s">
        <v>240</v>
      </c>
      <c r="F111" s="32" t="s">
        <v>241</v>
      </c>
      <c r="G111" s="32" t="s">
        <v>242</v>
      </c>
      <c r="H111" s="33"/>
      <c r="K111" s="14"/>
      <c r="L111" s="15"/>
      <c r="M111" s="15"/>
      <c r="N111" s="15"/>
    </row>
    <row r="112" spans="2:14" ht="16.2">
      <c r="C112" s="2">
        <f t="shared" ref="C112" ca="1" si="111">C113+1000</f>
        <v>1197</v>
      </c>
      <c r="D112" s="49"/>
      <c r="E112" s="25" t="s">
        <v>22</v>
      </c>
      <c r="F112" s="34"/>
      <c r="G112" s="34" t="s">
        <v>88</v>
      </c>
      <c r="H112" s="43" t="s">
        <v>243</v>
      </c>
      <c r="K112" s="13"/>
      <c r="L112" s="13"/>
      <c r="M112" s="13"/>
      <c r="N112" s="15"/>
    </row>
    <row r="113" spans="2:14" ht="16.2">
      <c r="B113">
        <f t="shared" ca="1" si="91"/>
        <v>4.5552231269047061E-3</v>
      </c>
      <c r="C113" s="2">
        <f t="shared" ref="C113" ca="1" si="112">RANK(B113,$B$3:$B$397)</f>
        <v>197</v>
      </c>
      <c r="D113" s="48">
        <v>56</v>
      </c>
      <c r="E113" s="26" t="s">
        <v>62</v>
      </c>
      <c r="F113" s="32" t="s">
        <v>53</v>
      </c>
      <c r="G113" s="32" t="s">
        <v>199</v>
      </c>
      <c r="H113" s="33" t="s">
        <v>244</v>
      </c>
      <c r="K113" s="14"/>
      <c r="L113" s="15"/>
      <c r="M113" s="15"/>
      <c r="N113" s="15"/>
    </row>
    <row r="114" spans="2:14" ht="16.2">
      <c r="C114" s="2">
        <f t="shared" ref="C114" ca="1" si="113">C115+1000</f>
        <v>1078</v>
      </c>
      <c r="D114" s="49"/>
      <c r="E114" s="25" t="s">
        <v>246</v>
      </c>
      <c r="F114" s="34"/>
      <c r="G114" s="34"/>
      <c r="H114" s="43"/>
      <c r="K114" s="13"/>
      <c r="L114" s="13"/>
      <c r="M114" s="13"/>
      <c r="N114" s="15"/>
    </row>
    <row r="115" spans="2:14" ht="16.2">
      <c r="B115">
        <f t="shared" ca="1" si="91"/>
        <v>0.62375824442359462</v>
      </c>
      <c r="C115" s="2">
        <f t="shared" ref="C115" ca="1" si="114">RANK(B115,$B$3:$B$397)</f>
        <v>78</v>
      </c>
      <c r="D115" s="48">
        <v>57</v>
      </c>
      <c r="E115" s="26" t="s">
        <v>245</v>
      </c>
      <c r="F115" s="32" t="s">
        <v>24</v>
      </c>
      <c r="G115" s="32" t="s">
        <v>78</v>
      </c>
      <c r="H115" s="33"/>
      <c r="K115" s="14"/>
      <c r="L115" s="15"/>
      <c r="M115" s="15"/>
      <c r="N115" s="15"/>
    </row>
    <row r="116" spans="2:14" ht="16.2">
      <c r="C116" s="2">
        <f t="shared" ref="C116" ca="1" si="115">C117+1000</f>
        <v>1021</v>
      </c>
      <c r="D116" s="49"/>
      <c r="E116" s="44" t="s">
        <v>75</v>
      </c>
      <c r="F116" s="45" t="s">
        <v>21</v>
      </c>
      <c r="G116" s="45"/>
      <c r="H116" s="43"/>
      <c r="K116" s="13"/>
      <c r="L116" s="13"/>
      <c r="M116" s="13"/>
      <c r="N116" s="15"/>
    </row>
    <row r="117" spans="2:14" ht="16.2">
      <c r="B117">
        <f t="shared" ca="1" si="91"/>
        <v>0.86831168082295918</v>
      </c>
      <c r="C117" s="2">
        <f t="shared" ref="C117" ca="1" si="116">RANK(B117,$B$3:$B$397)</f>
        <v>21</v>
      </c>
      <c r="D117" s="48">
        <v>58</v>
      </c>
      <c r="E117" s="26" t="s">
        <v>74</v>
      </c>
      <c r="F117" s="32" t="s">
        <v>247</v>
      </c>
      <c r="G117" s="32" t="s">
        <v>24</v>
      </c>
      <c r="H117" s="33" t="s">
        <v>248</v>
      </c>
      <c r="K117" s="14"/>
      <c r="L117" s="15"/>
      <c r="M117" s="15"/>
      <c r="N117" s="15"/>
    </row>
    <row r="118" spans="2:14" ht="16.2">
      <c r="C118" s="2">
        <f t="shared" ref="C118" ca="1" si="117">C119+1000</f>
        <v>1022</v>
      </c>
      <c r="D118" s="49"/>
      <c r="E118" s="44" t="s">
        <v>250</v>
      </c>
      <c r="F118" s="45"/>
      <c r="G118" s="45"/>
      <c r="H118" s="43"/>
      <c r="K118" s="13"/>
      <c r="L118" s="13"/>
      <c r="M118" s="13"/>
      <c r="N118" s="15"/>
    </row>
    <row r="119" spans="2:14" ht="16.2">
      <c r="B119">
        <f t="shared" ca="1" si="91"/>
        <v>0.86759135506404184</v>
      </c>
      <c r="C119" s="2">
        <f t="shared" ref="C119" ca="1" si="118">RANK(B119,$B$3:$B$397)</f>
        <v>22</v>
      </c>
      <c r="D119" s="48">
        <v>59</v>
      </c>
      <c r="E119" s="26" t="s">
        <v>251</v>
      </c>
      <c r="F119" s="32" t="s">
        <v>24</v>
      </c>
      <c r="G119" s="32" t="s">
        <v>252</v>
      </c>
      <c r="H119" s="33"/>
      <c r="K119" s="14"/>
      <c r="L119" s="15"/>
      <c r="M119" s="15"/>
      <c r="N119" s="15"/>
    </row>
    <row r="120" spans="2:14" ht="16.2">
      <c r="C120" s="2">
        <f t="shared" ref="C120" ca="1" si="119">C121+1000</f>
        <v>1090</v>
      </c>
      <c r="D120" s="49"/>
      <c r="E120" s="44" t="s">
        <v>44</v>
      </c>
      <c r="F120" s="45"/>
      <c r="G120" s="45" t="s">
        <v>66</v>
      </c>
      <c r="H120" s="43"/>
      <c r="K120" s="13"/>
      <c r="L120" s="13"/>
      <c r="M120" s="13"/>
      <c r="N120" s="15"/>
    </row>
    <row r="121" spans="2:14" ht="16.8" thickBot="1">
      <c r="B121">
        <f t="shared" ca="1" si="91"/>
        <v>0.56735876884029735</v>
      </c>
      <c r="C121" s="2">
        <f t="shared" ref="C121" ca="1" si="120">RANK(B121,$B$3:$B$397)</f>
        <v>90</v>
      </c>
      <c r="D121" s="71">
        <v>60</v>
      </c>
      <c r="E121" s="27" t="s">
        <v>63</v>
      </c>
      <c r="F121" s="35" t="s">
        <v>24</v>
      </c>
      <c r="G121" s="35" t="s">
        <v>253</v>
      </c>
      <c r="H121" s="36" t="s">
        <v>112</v>
      </c>
      <c r="K121" s="14"/>
      <c r="L121" s="15"/>
      <c r="M121" s="15"/>
      <c r="N121" s="15"/>
    </row>
    <row r="122" spans="2:14" ht="16.2">
      <c r="C122" s="2">
        <f t="shared" ref="C122" ca="1" si="121">C123+1000</f>
        <v>1005</v>
      </c>
      <c r="D122" s="50"/>
      <c r="E122" s="44" t="s">
        <v>94</v>
      </c>
      <c r="F122" s="45"/>
      <c r="G122" s="45" t="s">
        <v>34</v>
      </c>
      <c r="H122" s="43"/>
      <c r="K122" s="13"/>
      <c r="L122" s="13"/>
      <c r="M122" s="13"/>
      <c r="N122" s="15"/>
    </row>
    <row r="123" spans="2:14" ht="16.2">
      <c r="B123">
        <f t="shared" ca="1" si="91"/>
        <v>0.98244357093955859</v>
      </c>
      <c r="C123" s="2">
        <f t="shared" ref="C123" ca="1" si="122">RANK(B123,$B$3:$B$397)</f>
        <v>5</v>
      </c>
      <c r="D123" s="48">
        <v>61</v>
      </c>
      <c r="E123" s="26" t="s">
        <v>192</v>
      </c>
      <c r="F123" s="32" t="s">
        <v>254</v>
      </c>
      <c r="G123" s="32" t="s">
        <v>255</v>
      </c>
      <c r="H123" s="33" t="s">
        <v>112</v>
      </c>
      <c r="K123" s="14"/>
      <c r="L123" s="15"/>
      <c r="M123" s="15"/>
      <c r="N123" s="15"/>
    </row>
    <row r="124" spans="2:14" ht="16.2">
      <c r="C124" s="2">
        <f t="shared" ref="C124" ca="1" si="123">C125+1000</f>
        <v>1043</v>
      </c>
      <c r="D124" s="49"/>
      <c r="E124" s="44" t="s">
        <v>23</v>
      </c>
      <c r="F124" s="45" t="s">
        <v>88</v>
      </c>
      <c r="G124" s="45" t="s">
        <v>66</v>
      </c>
      <c r="H124" s="43"/>
      <c r="K124" s="13"/>
      <c r="L124" s="13"/>
      <c r="M124" s="13"/>
      <c r="N124" s="15"/>
    </row>
    <row r="125" spans="2:14" ht="16.2">
      <c r="B125">
        <f t="shared" ca="1" si="91"/>
        <v>0.77982830849818152</v>
      </c>
      <c r="C125" s="2">
        <f t="shared" ref="C125" ca="1" si="124">RANK(B125,$B$3:$B$397)</f>
        <v>43</v>
      </c>
      <c r="D125" s="48">
        <v>62</v>
      </c>
      <c r="E125" s="26" t="s">
        <v>1</v>
      </c>
      <c r="F125" s="32" t="s">
        <v>256</v>
      </c>
      <c r="G125" s="32" t="s">
        <v>120</v>
      </c>
      <c r="H125" s="33" t="s">
        <v>65</v>
      </c>
      <c r="K125" s="14"/>
      <c r="L125" s="15"/>
      <c r="M125" s="15"/>
      <c r="N125" s="15"/>
    </row>
    <row r="126" spans="2:14" ht="16.2">
      <c r="C126" s="2">
        <f t="shared" ref="C126" ca="1" si="125">C127+1000</f>
        <v>1113</v>
      </c>
      <c r="D126" s="49"/>
      <c r="E126" s="44"/>
      <c r="F126" s="45"/>
      <c r="G126" s="45" t="s">
        <v>259</v>
      </c>
      <c r="H126" s="43"/>
      <c r="K126" s="13"/>
      <c r="L126" s="13"/>
      <c r="M126" s="13"/>
      <c r="N126" s="15"/>
    </row>
    <row r="127" spans="2:14" ht="16.2">
      <c r="B127">
        <f t="shared" ca="1" si="91"/>
        <v>0.46604371331833228</v>
      </c>
      <c r="C127" s="2">
        <f t="shared" ref="C127" ca="1" si="126">RANK(B127,$B$3:$B$397)</f>
        <v>113</v>
      </c>
      <c r="D127" s="48">
        <v>63</v>
      </c>
      <c r="E127" s="26" t="s">
        <v>257</v>
      </c>
      <c r="F127" s="32" t="s">
        <v>24</v>
      </c>
      <c r="G127" s="32" t="s">
        <v>258</v>
      </c>
      <c r="H127" s="33" t="s">
        <v>65</v>
      </c>
      <c r="K127" s="14"/>
      <c r="L127" s="15"/>
      <c r="M127" s="15"/>
      <c r="N127" s="15"/>
    </row>
    <row r="128" spans="2:14" ht="16.2">
      <c r="C128" s="2">
        <f t="shared" ref="C128" ca="1" si="127">C129+1000</f>
        <v>1040</v>
      </c>
      <c r="D128" s="49"/>
      <c r="E128" s="44" t="s">
        <v>249</v>
      </c>
      <c r="F128" s="45"/>
      <c r="G128" s="45"/>
      <c r="H128" s="43"/>
      <c r="K128" s="13"/>
      <c r="L128" s="13"/>
      <c r="M128" s="13"/>
      <c r="N128" s="15"/>
    </row>
    <row r="129" spans="2:14" ht="16.2">
      <c r="B129">
        <f t="shared" ca="1" si="91"/>
        <v>0.80636588955871147</v>
      </c>
      <c r="C129" s="2">
        <f t="shared" ref="C129" ca="1" si="128">RANK(B129,$B$3:$B$397)</f>
        <v>40</v>
      </c>
      <c r="D129" s="48">
        <v>64</v>
      </c>
      <c r="E129" s="26" t="s">
        <v>260</v>
      </c>
      <c r="F129" s="32" t="s">
        <v>261</v>
      </c>
      <c r="G129" s="32" t="s">
        <v>262</v>
      </c>
      <c r="H129" s="33"/>
      <c r="K129" s="14"/>
      <c r="L129" s="15"/>
      <c r="M129" s="15"/>
      <c r="N129" s="15"/>
    </row>
    <row r="130" spans="2:14" ht="16.2">
      <c r="C130" s="2">
        <f t="shared" ref="C130" ca="1" si="129">C131+1000</f>
        <v>1170</v>
      </c>
      <c r="D130" s="49"/>
      <c r="E130" s="44" t="s">
        <v>25</v>
      </c>
      <c r="F130" s="45" t="s">
        <v>51</v>
      </c>
      <c r="G130" s="45"/>
      <c r="H130" s="43"/>
      <c r="K130" s="13"/>
      <c r="L130" s="13"/>
      <c r="M130" s="13"/>
      <c r="N130" s="15"/>
    </row>
    <row r="131" spans="2:14" ht="16.2">
      <c r="B131">
        <f t="shared" ca="1" si="91"/>
        <v>0.16732215149938012</v>
      </c>
      <c r="C131" s="2">
        <f t="shared" ref="C131" ca="1" si="130">RANK(B131,$B$3:$B$397)</f>
        <v>170</v>
      </c>
      <c r="D131" s="48">
        <v>65</v>
      </c>
      <c r="E131" s="26" t="s">
        <v>263</v>
      </c>
      <c r="F131" s="32" t="s">
        <v>264</v>
      </c>
      <c r="G131" s="32" t="s">
        <v>49</v>
      </c>
      <c r="H131" s="33" t="s">
        <v>265</v>
      </c>
      <c r="K131" s="14"/>
      <c r="L131" s="15"/>
      <c r="M131" s="15"/>
      <c r="N131" s="15"/>
    </row>
    <row r="132" spans="2:14">
      <c r="C132" s="2">
        <f t="shared" ref="C132" ca="1" si="131">C133+1000</f>
        <v>1014</v>
      </c>
      <c r="D132" s="49"/>
      <c r="E132" s="44" t="s">
        <v>52</v>
      </c>
      <c r="F132" s="45"/>
      <c r="G132" s="45" t="s">
        <v>267</v>
      </c>
      <c r="H132" s="43"/>
    </row>
    <row r="133" spans="2:14" ht="16.2">
      <c r="B133">
        <f t="shared" ca="1" si="91"/>
        <v>0.91265837167359853</v>
      </c>
      <c r="C133" s="2">
        <f t="shared" ref="C133" ca="1" si="132">RANK(B133,$B$3:$B$397)</f>
        <v>14</v>
      </c>
      <c r="D133" s="48">
        <v>66</v>
      </c>
      <c r="E133" s="26" t="s">
        <v>76</v>
      </c>
      <c r="F133" s="32" t="s">
        <v>49</v>
      </c>
      <c r="G133" s="32" t="s">
        <v>266</v>
      </c>
      <c r="H133" s="33" t="s">
        <v>60</v>
      </c>
    </row>
    <row r="134" spans="2:14">
      <c r="C134" s="2">
        <f t="shared" ref="C134" ca="1" si="133">C135+1000</f>
        <v>1045</v>
      </c>
      <c r="D134" s="49"/>
      <c r="E134" s="44" t="s">
        <v>39</v>
      </c>
      <c r="F134" s="45"/>
      <c r="G134" s="45" t="s">
        <v>21</v>
      </c>
      <c r="H134" s="43" t="s">
        <v>269</v>
      </c>
    </row>
    <row r="135" spans="2:14" ht="16.2">
      <c r="B135">
        <f t="shared" ca="1" si="91"/>
        <v>0.77530100148648518</v>
      </c>
      <c r="C135" s="2">
        <f t="shared" ref="C135" ca="1" si="134">RANK(B135,$B$3:$B$397)</f>
        <v>45</v>
      </c>
      <c r="D135" s="48">
        <v>67</v>
      </c>
      <c r="E135" s="26" t="s">
        <v>3</v>
      </c>
      <c r="F135" s="32" t="s">
        <v>47</v>
      </c>
      <c r="G135" s="32" t="s">
        <v>268</v>
      </c>
      <c r="H135" s="33" t="s">
        <v>270</v>
      </c>
    </row>
    <row r="136" spans="2:14">
      <c r="C136" s="2">
        <f t="shared" ref="C136" ca="1" si="135">C137+1000</f>
        <v>1013</v>
      </c>
      <c r="D136" s="49"/>
      <c r="E136" s="44" t="s">
        <v>85</v>
      </c>
      <c r="F136" s="45" t="s">
        <v>271</v>
      </c>
      <c r="G136" s="45" t="s">
        <v>67</v>
      </c>
      <c r="H136" s="43"/>
    </row>
    <row r="137" spans="2:14" ht="16.2">
      <c r="B137">
        <f t="shared" ca="1" si="91"/>
        <v>0.91426827210391082</v>
      </c>
      <c r="C137" s="2">
        <f t="shared" ref="C137" ca="1" si="136">RANK(B137,$B$3:$B$397)</f>
        <v>13</v>
      </c>
      <c r="D137" s="48">
        <v>68</v>
      </c>
      <c r="E137" s="26" t="s">
        <v>0</v>
      </c>
      <c r="F137" s="32" t="s">
        <v>272</v>
      </c>
      <c r="G137" s="32" t="s">
        <v>68</v>
      </c>
      <c r="H137" s="33" t="s">
        <v>69</v>
      </c>
    </row>
    <row r="138" spans="2:14">
      <c r="C138" s="2">
        <f t="shared" ref="C138" ca="1" si="137">C139+1000</f>
        <v>1133</v>
      </c>
      <c r="D138" s="49"/>
      <c r="E138" s="44" t="s">
        <v>133</v>
      </c>
      <c r="F138" s="45"/>
      <c r="G138" s="45" t="s">
        <v>30</v>
      </c>
      <c r="H138" s="43"/>
    </row>
    <row r="139" spans="2:14" ht="16.2">
      <c r="B139">
        <f t="shared" ca="1" si="91"/>
        <v>0.39008525661915827</v>
      </c>
      <c r="C139" s="2">
        <f t="shared" ref="C139" ca="1" si="138">RANK(B139,$B$3:$B$397)</f>
        <v>133</v>
      </c>
      <c r="D139" s="48">
        <v>69</v>
      </c>
      <c r="E139" s="26" t="s">
        <v>132</v>
      </c>
      <c r="F139" s="32" t="s">
        <v>49</v>
      </c>
      <c r="G139" s="32" t="s">
        <v>89</v>
      </c>
      <c r="H139" s="33" t="s">
        <v>273</v>
      </c>
    </row>
    <row r="140" spans="2:14">
      <c r="C140" s="2">
        <f t="shared" ref="C140" ca="1" si="139">C141+1000</f>
        <v>1061</v>
      </c>
      <c r="D140" s="49"/>
      <c r="E140" s="44" t="s">
        <v>274</v>
      </c>
      <c r="F140" s="45"/>
      <c r="G140" s="45"/>
      <c r="H140" s="43"/>
    </row>
    <row r="141" spans="2:14" ht="16.2">
      <c r="B141">
        <f t="shared" ca="1" si="91"/>
        <v>0.70318025239806325</v>
      </c>
      <c r="C141" s="2">
        <f t="shared" ref="C141" ca="1" si="140">RANK(B141,$B$3:$B$397)</f>
        <v>61</v>
      </c>
      <c r="D141" s="48">
        <v>70</v>
      </c>
      <c r="E141" s="26" t="s">
        <v>275</v>
      </c>
      <c r="F141" s="32" t="s">
        <v>276</v>
      </c>
      <c r="G141" s="32" t="s">
        <v>47</v>
      </c>
      <c r="H141" s="33" t="s">
        <v>165</v>
      </c>
    </row>
    <row r="142" spans="2:14">
      <c r="C142" s="2">
        <f t="shared" ref="C142" ca="1" si="141">C143+1000</f>
        <v>1107</v>
      </c>
      <c r="D142" s="49"/>
      <c r="E142" s="44" t="s">
        <v>277</v>
      </c>
      <c r="F142" s="45"/>
      <c r="G142" s="45"/>
      <c r="H142" s="43"/>
    </row>
    <row r="143" spans="2:14" ht="16.2">
      <c r="B143">
        <f t="shared" ca="1" si="91"/>
        <v>0.51360735607348362</v>
      </c>
      <c r="C143" s="2">
        <f t="shared" ref="C143" ca="1" si="142">RANK(B143,$B$3:$B$397)</f>
        <v>107</v>
      </c>
      <c r="D143" s="48">
        <v>71</v>
      </c>
      <c r="E143" s="26" t="s">
        <v>278</v>
      </c>
      <c r="F143" s="32" t="s">
        <v>49</v>
      </c>
      <c r="G143" s="32" t="s">
        <v>98</v>
      </c>
      <c r="H143" s="33"/>
    </row>
    <row r="144" spans="2:14">
      <c r="C144" s="2">
        <f t="shared" ref="C144" ca="1" si="143">C145+1000</f>
        <v>1168</v>
      </c>
      <c r="D144" s="49"/>
      <c r="E144" s="44" t="s">
        <v>279</v>
      </c>
      <c r="F144" s="45"/>
      <c r="G144" s="45" t="s">
        <v>20</v>
      </c>
      <c r="H144" s="43" t="s">
        <v>67</v>
      </c>
    </row>
    <row r="145" spans="2:8" ht="16.2">
      <c r="B145">
        <f t="shared" ca="1" si="91"/>
        <v>0.18964993284224296</v>
      </c>
      <c r="C145" s="2">
        <f t="shared" ref="C145" ca="1" si="144">RANK(B145,$B$3:$B$397)</f>
        <v>168</v>
      </c>
      <c r="D145" s="48">
        <v>72</v>
      </c>
      <c r="E145" s="26" t="s">
        <v>280</v>
      </c>
      <c r="F145" s="32" t="s">
        <v>50</v>
      </c>
      <c r="G145" s="32" t="s">
        <v>281</v>
      </c>
      <c r="H145" s="33" t="s">
        <v>282</v>
      </c>
    </row>
    <row r="146" spans="2:8">
      <c r="C146" s="2">
        <f t="shared" ref="C146" ca="1" si="145">C147+1000</f>
        <v>1183</v>
      </c>
      <c r="D146" s="49"/>
      <c r="E146" s="44" t="s">
        <v>283</v>
      </c>
      <c r="F146" s="45"/>
      <c r="G146" s="45"/>
      <c r="H146" s="43"/>
    </row>
    <row r="147" spans="2:8" ht="16.2">
      <c r="B147">
        <f t="shared" ca="1" si="91"/>
        <v>9.9918484229557181E-2</v>
      </c>
      <c r="C147" s="2">
        <f t="shared" ref="C147" ca="1" si="146">RANK(B147,$B$3:$B$397)</f>
        <v>183</v>
      </c>
      <c r="D147" s="48">
        <v>73</v>
      </c>
      <c r="E147" s="26" t="s">
        <v>284</v>
      </c>
      <c r="F147" s="32" t="s">
        <v>24</v>
      </c>
      <c r="G147" s="32" t="s">
        <v>55</v>
      </c>
      <c r="H147" s="33"/>
    </row>
    <row r="148" spans="2:8">
      <c r="C148" s="2">
        <f t="shared" ref="C148" ca="1" si="147">C149+1000</f>
        <v>1158</v>
      </c>
      <c r="D148" s="49"/>
      <c r="E148" s="44" t="s">
        <v>285</v>
      </c>
      <c r="F148" s="45" t="s">
        <v>288</v>
      </c>
      <c r="G148" s="45"/>
      <c r="H148" s="43" t="s">
        <v>44</v>
      </c>
    </row>
    <row r="149" spans="2:8" ht="16.2">
      <c r="B149">
        <f t="shared" ca="1" si="91"/>
        <v>0.24050675037763891</v>
      </c>
      <c r="C149" s="2">
        <f t="shared" ref="C149" ca="1" si="148">RANK(B149,$B$3:$B$397)</f>
        <v>158</v>
      </c>
      <c r="D149" s="48">
        <v>74</v>
      </c>
      <c r="E149" s="26" t="s">
        <v>286</v>
      </c>
      <c r="F149" s="32" t="s">
        <v>287</v>
      </c>
      <c r="G149" s="32" t="s">
        <v>47</v>
      </c>
      <c r="H149" s="33" t="s">
        <v>63</v>
      </c>
    </row>
    <row r="150" spans="2:8">
      <c r="C150" s="2">
        <f t="shared" ref="C150" ca="1" si="149">C151+1000</f>
        <v>1068</v>
      </c>
      <c r="D150" s="49"/>
      <c r="E150" s="44" t="s">
        <v>290</v>
      </c>
      <c r="F150" s="45"/>
      <c r="G150" s="45" t="s">
        <v>211</v>
      </c>
      <c r="H150" s="43"/>
    </row>
    <row r="151" spans="2:8" ht="16.8" thickBot="1">
      <c r="B151">
        <f t="shared" ca="1" si="91"/>
        <v>0.67733877811846943</v>
      </c>
      <c r="C151" s="2">
        <f t="shared" ref="C151" ca="1" si="150">RANK(B151,$B$3:$B$397)</f>
        <v>68</v>
      </c>
      <c r="D151" s="48">
        <v>75</v>
      </c>
      <c r="E151" s="27" t="s">
        <v>289</v>
      </c>
      <c r="F151" s="35" t="s">
        <v>47</v>
      </c>
      <c r="G151" s="35" t="s">
        <v>212</v>
      </c>
      <c r="H151" s="36"/>
    </row>
    <row r="152" spans="2:8">
      <c r="C152" s="2">
        <f t="shared" ref="C152" ca="1" si="151">C153+1000</f>
        <v>1110</v>
      </c>
      <c r="D152" s="51"/>
      <c r="E152" s="24" t="s">
        <v>296</v>
      </c>
      <c r="F152" s="30"/>
      <c r="G152" s="30"/>
      <c r="H152" s="31" t="s">
        <v>319</v>
      </c>
    </row>
    <row r="153" spans="2:8" ht="16.2">
      <c r="B153">
        <f t="shared" ca="1" si="91"/>
        <v>0.49397310727772792</v>
      </c>
      <c r="C153" s="2">
        <f t="shared" ref="C153" ca="1" si="152">RANK(B153,$B$3:$B$397)</f>
        <v>110</v>
      </c>
      <c r="D153" s="52">
        <v>1</v>
      </c>
      <c r="E153" s="26" t="s">
        <v>297</v>
      </c>
      <c r="F153" s="32" t="s">
        <v>298</v>
      </c>
      <c r="G153" s="32" t="s">
        <v>299</v>
      </c>
      <c r="H153" s="33" t="s">
        <v>320</v>
      </c>
    </row>
    <row r="154" spans="2:8">
      <c r="C154" s="2">
        <f t="shared" ref="C154" ca="1" si="153">C155+1000</f>
        <v>1055</v>
      </c>
      <c r="D154" s="53"/>
      <c r="E154" s="25" t="s">
        <v>302</v>
      </c>
      <c r="F154" s="34"/>
      <c r="G154" s="34" t="s">
        <v>305</v>
      </c>
      <c r="H154" s="43"/>
    </row>
    <row r="155" spans="2:8" ht="16.2">
      <c r="B155">
        <f t="shared" ca="1" si="91"/>
        <v>0.72887425867776001</v>
      </c>
      <c r="C155" s="2">
        <f t="shared" ref="C155" ca="1" si="154">RANK(B155,$B$3:$B$397)</f>
        <v>55</v>
      </c>
      <c r="D155" s="52">
        <v>2</v>
      </c>
      <c r="E155" s="26" t="s">
        <v>303</v>
      </c>
      <c r="F155" s="32" t="s">
        <v>299</v>
      </c>
      <c r="G155" s="32" t="s">
        <v>304</v>
      </c>
      <c r="H155" s="33"/>
    </row>
    <row r="156" spans="2:8">
      <c r="C156" s="2">
        <f t="shared" ref="C156" ca="1" si="155">C157+1000</f>
        <v>1006</v>
      </c>
      <c r="D156" s="53"/>
      <c r="E156" s="25" t="s">
        <v>306</v>
      </c>
      <c r="F156" s="34" t="s">
        <v>309</v>
      </c>
      <c r="G156" s="34"/>
      <c r="H156" s="43"/>
    </row>
    <row r="157" spans="2:8" ht="16.2">
      <c r="B157">
        <f t="shared" ca="1" si="91"/>
        <v>0.98171160252768574</v>
      </c>
      <c r="C157" s="2">
        <f t="shared" ref="C157" ca="1" si="156">RANK(B157,$B$3:$B$397)</f>
        <v>6</v>
      </c>
      <c r="D157" s="52">
        <v>3</v>
      </c>
      <c r="E157" s="26" t="s">
        <v>307</v>
      </c>
      <c r="F157" s="32" t="s">
        <v>308</v>
      </c>
      <c r="G157" s="32" t="s">
        <v>310</v>
      </c>
      <c r="H157" s="33" t="s">
        <v>311</v>
      </c>
    </row>
    <row r="158" spans="2:8">
      <c r="C158" s="2">
        <f t="shared" ref="C158" ca="1" si="157">C159+1000</f>
        <v>1019</v>
      </c>
      <c r="D158" s="53"/>
      <c r="E158" s="25" t="s">
        <v>312</v>
      </c>
      <c r="F158" s="34" t="s">
        <v>315</v>
      </c>
      <c r="G158" s="34"/>
      <c r="H158" s="43" t="s">
        <v>318</v>
      </c>
    </row>
    <row r="159" spans="2:8" ht="16.2">
      <c r="B159">
        <f t="shared" ca="1" si="91"/>
        <v>0.88299638126508961</v>
      </c>
      <c r="C159" s="2">
        <f t="shared" ref="C159" ca="1" si="158">RANK(B159,$B$3:$B$397)</f>
        <v>19</v>
      </c>
      <c r="D159" s="52">
        <v>4</v>
      </c>
      <c r="E159" s="26" t="s">
        <v>313</v>
      </c>
      <c r="F159" s="32" t="s">
        <v>314</v>
      </c>
      <c r="G159" s="32" t="s">
        <v>316</v>
      </c>
      <c r="H159" s="33" t="s">
        <v>317</v>
      </c>
    </row>
    <row r="160" spans="2:8">
      <c r="C160" s="2">
        <f t="shared" ref="C160" ca="1" si="159">C161+1000</f>
        <v>1084</v>
      </c>
      <c r="D160" s="53"/>
      <c r="E160" s="25" t="s">
        <v>301</v>
      </c>
      <c r="F160" s="34"/>
      <c r="G160" s="34" t="s">
        <v>322</v>
      </c>
      <c r="H160" s="43" t="s">
        <v>323</v>
      </c>
    </row>
    <row r="161" spans="2:8" ht="16.2">
      <c r="B161">
        <f t="shared" ref="B161:B223" ca="1" si="160">RAND()</f>
        <v>0.61505546378935883</v>
      </c>
      <c r="C161" s="2">
        <f t="shared" ref="C161" ca="1" si="161">RANK(B161,$B$3:$B$397)</f>
        <v>84</v>
      </c>
      <c r="D161" s="52">
        <v>5</v>
      </c>
      <c r="E161" s="26" t="s">
        <v>300</v>
      </c>
      <c r="F161" s="32" t="s">
        <v>299</v>
      </c>
      <c r="G161" s="32" t="s">
        <v>321</v>
      </c>
      <c r="H161" s="33" t="s">
        <v>324</v>
      </c>
    </row>
    <row r="162" spans="2:8">
      <c r="C162" s="2">
        <f t="shared" ref="C162" ca="1" si="162">C163+1000</f>
        <v>1102</v>
      </c>
      <c r="D162" s="53"/>
      <c r="E162" s="25" t="s">
        <v>325</v>
      </c>
      <c r="F162" s="34"/>
      <c r="G162" s="34" t="s">
        <v>329</v>
      </c>
      <c r="H162" s="43"/>
    </row>
    <row r="163" spans="2:8" ht="16.2">
      <c r="B163">
        <f t="shared" ca="1" si="160"/>
        <v>0.53020012831341468</v>
      </c>
      <c r="C163" s="2">
        <f t="shared" ref="C163" ca="1" si="163">RANK(B163,$B$3:$B$397)</f>
        <v>102</v>
      </c>
      <c r="D163" s="52">
        <v>6</v>
      </c>
      <c r="E163" s="26" t="s">
        <v>326</v>
      </c>
      <c r="F163" s="32" t="s">
        <v>327</v>
      </c>
      <c r="G163" s="32" t="s">
        <v>328</v>
      </c>
      <c r="H163" s="33" t="s">
        <v>330</v>
      </c>
    </row>
    <row r="164" spans="2:8">
      <c r="C164" s="2">
        <f t="shared" ref="C164" ca="1" si="164">C165+1000</f>
        <v>1082</v>
      </c>
      <c r="D164" s="53"/>
      <c r="E164" s="25" t="s">
        <v>331</v>
      </c>
      <c r="F164" s="34" t="s">
        <v>334</v>
      </c>
      <c r="G164" s="34"/>
      <c r="H164" s="43"/>
    </row>
    <row r="165" spans="2:8" ht="16.2">
      <c r="B165">
        <f t="shared" ca="1" si="160"/>
        <v>0.61726264407962983</v>
      </c>
      <c r="C165" s="2">
        <f t="shared" ref="C165" ca="1" si="165">RANK(B165,$B$3:$B$397)</f>
        <v>82</v>
      </c>
      <c r="D165" s="52">
        <v>7</v>
      </c>
      <c r="E165" s="26" t="s">
        <v>332</v>
      </c>
      <c r="F165" s="32" t="s">
        <v>333</v>
      </c>
      <c r="G165" s="32" t="s">
        <v>327</v>
      </c>
      <c r="H165" s="33" t="s">
        <v>335</v>
      </c>
    </row>
    <row r="166" spans="2:8">
      <c r="C166" s="2">
        <f t="shared" ref="C166" ca="1" si="166">C167+1000</f>
        <v>1198</v>
      </c>
      <c r="D166" s="53"/>
      <c r="E166" s="25" t="s">
        <v>336</v>
      </c>
      <c r="F166" s="34" t="s">
        <v>339</v>
      </c>
      <c r="G166" s="34"/>
      <c r="H166" s="43" t="s">
        <v>341</v>
      </c>
    </row>
    <row r="167" spans="2:8" ht="16.2">
      <c r="B167">
        <f t="shared" ca="1" si="160"/>
        <v>2.9116417811640982E-3</v>
      </c>
      <c r="C167" s="2">
        <f t="shared" ref="C167" ca="1" si="167">RANK(B167,$B$3:$B$397)</f>
        <v>198</v>
      </c>
      <c r="D167" s="52">
        <v>8</v>
      </c>
      <c r="E167" s="26" t="s">
        <v>337</v>
      </c>
      <c r="F167" s="32" t="s">
        <v>338</v>
      </c>
      <c r="G167" s="32" t="s">
        <v>299</v>
      </c>
      <c r="H167" s="33" t="s">
        <v>340</v>
      </c>
    </row>
    <row r="168" spans="2:8">
      <c r="C168" s="2">
        <f t="shared" ref="C168" ca="1" si="168">C169+1000</f>
        <v>1070</v>
      </c>
      <c r="D168" s="53"/>
      <c r="E168" s="25" t="s">
        <v>334</v>
      </c>
      <c r="F168" s="34"/>
      <c r="G168" s="34" t="s">
        <v>344</v>
      </c>
      <c r="H168" s="43"/>
    </row>
    <row r="169" spans="2:8" ht="16.2">
      <c r="B169">
        <f t="shared" ca="1" si="160"/>
        <v>0.67475432928166323</v>
      </c>
      <c r="C169" s="2">
        <f t="shared" ref="C169" ca="1" si="169">RANK(B169,$B$3:$B$397)</f>
        <v>70</v>
      </c>
      <c r="D169" s="52">
        <v>9</v>
      </c>
      <c r="E169" s="26" t="s">
        <v>333</v>
      </c>
      <c r="F169" s="32" t="s">
        <v>342</v>
      </c>
      <c r="G169" s="32" t="s">
        <v>343</v>
      </c>
      <c r="H169" s="33" t="s">
        <v>345</v>
      </c>
    </row>
    <row r="170" spans="2:8">
      <c r="C170" s="2">
        <f t="shared" ref="C170" ca="1" si="170">C171+1000</f>
        <v>1145</v>
      </c>
      <c r="D170" s="53"/>
      <c r="E170" s="25" t="s">
        <v>348</v>
      </c>
      <c r="F170" s="34" t="s">
        <v>351</v>
      </c>
      <c r="G170" s="34"/>
      <c r="H170" s="43"/>
    </row>
    <row r="171" spans="2:8" ht="16.2">
      <c r="B171">
        <f t="shared" ca="1" si="160"/>
        <v>0.33715498791392129</v>
      </c>
      <c r="C171" s="2">
        <f t="shared" ref="C171" ca="1" si="171">RANK(B171,$B$3:$B$397)</f>
        <v>145</v>
      </c>
      <c r="D171" s="52">
        <v>10</v>
      </c>
      <c r="E171" s="26" t="s">
        <v>349</v>
      </c>
      <c r="F171" s="32" t="s">
        <v>350</v>
      </c>
      <c r="G171" s="32" t="s">
        <v>352</v>
      </c>
      <c r="H171" s="33"/>
    </row>
    <row r="172" spans="2:8">
      <c r="C172" s="2">
        <f t="shared" ref="C172" ca="1" si="172">C173+1000</f>
        <v>1159</v>
      </c>
      <c r="D172" s="53"/>
      <c r="E172" s="25" t="s">
        <v>346</v>
      </c>
      <c r="F172" s="34"/>
      <c r="G172" s="34" t="s">
        <v>351</v>
      </c>
      <c r="H172" s="43"/>
    </row>
    <row r="173" spans="2:8" ht="16.2">
      <c r="B173">
        <f t="shared" ca="1" si="160"/>
        <v>0.22847898950256296</v>
      </c>
      <c r="C173" s="2">
        <f t="shared" ref="C173" ca="1" si="173">RANK(B173,$B$3:$B$397)</f>
        <v>159</v>
      </c>
      <c r="D173" s="52">
        <v>11</v>
      </c>
      <c r="E173" s="26" t="s">
        <v>347</v>
      </c>
      <c r="F173" s="32" t="s">
        <v>299</v>
      </c>
      <c r="G173" s="32" t="s">
        <v>350</v>
      </c>
      <c r="H173" s="33" t="s">
        <v>353</v>
      </c>
    </row>
    <row r="174" spans="2:8">
      <c r="C174" s="2">
        <f t="shared" ref="C174" ca="1" si="174">C175+1000</f>
        <v>1008</v>
      </c>
      <c r="D174" s="53"/>
      <c r="E174" s="25" t="s">
        <v>354</v>
      </c>
      <c r="F174" s="34"/>
      <c r="G174" s="34"/>
      <c r="H174" s="43"/>
    </row>
    <row r="175" spans="2:8" ht="16.2">
      <c r="B175">
        <f t="shared" ca="1" si="160"/>
        <v>0.9663798050250757</v>
      </c>
      <c r="C175" s="2">
        <f t="shared" ref="C175" ca="1" si="175">RANK(B175,$B$3:$B$397)</f>
        <v>8</v>
      </c>
      <c r="D175" s="52">
        <v>12</v>
      </c>
      <c r="E175" s="26" t="s">
        <v>355</v>
      </c>
      <c r="F175" s="32" t="s">
        <v>327</v>
      </c>
      <c r="G175" s="32" t="s">
        <v>356</v>
      </c>
      <c r="H175" s="33"/>
    </row>
    <row r="176" spans="2:8">
      <c r="C176" s="2">
        <f t="shared" ref="C176" ca="1" si="176">C177+1000</f>
        <v>1027</v>
      </c>
      <c r="D176" s="53"/>
      <c r="E176" s="25" t="s">
        <v>357</v>
      </c>
      <c r="F176" s="34" t="s">
        <v>360</v>
      </c>
      <c r="G176" s="34" t="s">
        <v>361</v>
      </c>
      <c r="H176" s="43"/>
    </row>
    <row r="177" spans="2:8" ht="16.2">
      <c r="B177">
        <f t="shared" ca="1" si="160"/>
        <v>0.85093428269970461</v>
      </c>
      <c r="C177" s="2">
        <f t="shared" ref="C177" ca="1" si="177">RANK(B177,$B$3:$B$397)</f>
        <v>27</v>
      </c>
      <c r="D177" s="52">
        <v>13</v>
      </c>
      <c r="E177" s="26" t="s">
        <v>358</v>
      </c>
      <c r="F177" s="32" t="s">
        <v>359</v>
      </c>
      <c r="G177" s="32" t="s">
        <v>362</v>
      </c>
      <c r="H177" s="33" t="s">
        <v>330</v>
      </c>
    </row>
    <row r="178" spans="2:8">
      <c r="C178" s="2">
        <f t="shared" ref="C178" ca="1" si="178">C179+1000</f>
        <v>1034</v>
      </c>
      <c r="D178" s="53"/>
      <c r="E178" s="25" t="s">
        <v>363</v>
      </c>
      <c r="F178" s="34"/>
      <c r="G178" s="34" t="s">
        <v>366</v>
      </c>
      <c r="H178" s="43"/>
    </row>
    <row r="179" spans="2:8" ht="16.2">
      <c r="B179">
        <f t="shared" ca="1" si="160"/>
        <v>0.82532462824541319</v>
      </c>
      <c r="C179" s="2">
        <f t="shared" ref="C179" ca="1" si="179">RANK(B179,$B$3:$B$397)</f>
        <v>34</v>
      </c>
      <c r="D179" s="52">
        <v>14</v>
      </c>
      <c r="E179" s="26" t="s">
        <v>364</v>
      </c>
      <c r="F179" s="32" t="s">
        <v>299</v>
      </c>
      <c r="G179" s="32" t="s">
        <v>365</v>
      </c>
      <c r="H179" s="33"/>
    </row>
    <row r="180" spans="2:8">
      <c r="C180" s="2">
        <f t="shared" ref="C180" ca="1" si="180">C181+1000</f>
        <v>1050</v>
      </c>
      <c r="D180" s="53"/>
      <c r="E180" s="25" t="s">
        <v>367</v>
      </c>
      <c r="F180" s="34" t="s">
        <v>370</v>
      </c>
      <c r="G180" s="34"/>
      <c r="H180" s="43"/>
    </row>
    <row r="181" spans="2:8" ht="16.2">
      <c r="B181">
        <f t="shared" ca="1" si="160"/>
        <v>0.74424392561736208</v>
      </c>
      <c r="C181" s="2">
        <f t="shared" ref="C181" ca="1" si="181">RANK(B181,$B$3:$B$397)</f>
        <v>50</v>
      </c>
      <c r="D181" s="52">
        <v>15</v>
      </c>
      <c r="E181" s="26" t="s">
        <v>368</v>
      </c>
      <c r="F181" s="32" t="s">
        <v>369</v>
      </c>
      <c r="G181" s="32" t="s">
        <v>435</v>
      </c>
      <c r="H181" s="33"/>
    </row>
    <row r="182" spans="2:8">
      <c r="C182" s="2">
        <f t="shared" ref="C182" ca="1" si="182">C183+1000</f>
        <v>1151</v>
      </c>
      <c r="D182" s="53"/>
      <c r="E182" s="25" t="s">
        <v>371</v>
      </c>
      <c r="F182" s="34" t="s">
        <v>374</v>
      </c>
      <c r="G182" s="34"/>
      <c r="H182" s="43" t="s">
        <v>376</v>
      </c>
    </row>
    <row r="183" spans="2:8" ht="16.2">
      <c r="B183">
        <f t="shared" ca="1" si="160"/>
        <v>0.29280550537239181</v>
      </c>
      <c r="C183" s="2">
        <f t="shared" ref="C183" ca="1" si="183">RANK(B183,$B$3:$B$397)</f>
        <v>151</v>
      </c>
      <c r="D183" s="52">
        <v>16</v>
      </c>
      <c r="E183" s="26" t="s">
        <v>372</v>
      </c>
      <c r="F183" s="32" t="s">
        <v>373</v>
      </c>
      <c r="G183" s="32" t="s">
        <v>299</v>
      </c>
      <c r="H183" s="33" t="s">
        <v>375</v>
      </c>
    </row>
    <row r="184" spans="2:8">
      <c r="C184" s="2">
        <f t="shared" ref="C184" ca="1" si="184">C185+1000</f>
        <v>1179</v>
      </c>
      <c r="D184" s="53"/>
      <c r="E184" s="25" t="s">
        <v>329</v>
      </c>
      <c r="F184" s="34" t="s">
        <v>378</v>
      </c>
      <c r="G184" s="34"/>
      <c r="H184" s="43"/>
    </row>
    <row r="185" spans="2:8" ht="16.2">
      <c r="B185">
        <f t="shared" ca="1" si="160"/>
        <v>0.12525074141465764</v>
      </c>
      <c r="C185" s="2">
        <f t="shared" ref="C185" ca="1" si="185">RANK(B185,$B$3:$B$397)</f>
        <v>179</v>
      </c>
      <c r="D185" s="52">
        <v>17</v>
      </c>
      <c r="E185" s="26" t="s">
        <v>328</v>
      </c>
      <c r="F185" s="32" t="s">
        <v>377</v>
      </c>
      <c r="G185" s="32" t="s">
        <v>330</v>
      </c>
      <c r="H185" s="33"/>
    </row>
    <row r="186" spans="2:8">
      <c r="C186" s="2">
        <f t="shared" ref="C186" ca="1" si="186">C187+1000</f>
        <v>1135</v>
      </c>
      <c r="D186" s="53"/>
      <c r="E186" s="25" t="s">
        <v>351</v>
      </c>
      <c r="F186" s="34" t="s">
        <v>381</v>
      </c>
      <c r="G186" s="34"/>
      <c r="H186" s="43" t="s">
        <v>383</v>
      </c>
    </row>
    <row r="187" spans="2:8" ht="16.2">
      <c r="B187">
        <f t="shared" ca="1" si="160"/>
        <v>0.38122343079088727</v>
      </c>
      <c r="C187" s="2">
        <f t="shared" ref="C187" ca="1" si="187">RANK(B187,$B$3:$B$397)</f>
        <v>135</v>
      </c>
      <c r="D187" s="52">
        <v>18</v>
      </c>
      <c r="E187" s="26" t="s">
        <v>379</v>
      </c>
      <c r="F187" s="32" t="s">
        <v>380</v>
      </c>
      <c r="G187" s="32" t="s">
        <v>316</v>
      </c>
      <c r="H187" s="33" t="s">
        <v>382</v>
      </c>
    </row>
    <row r="188" spans="2:8">
      <c r="C188" s="2">
        <f t="shared" ref="C188" ca="1" si="188">C189+1000</f>
        <v>1020</v>
      </c>
      <c r="D188" s="53"/>
      <c r="E188" s="25" t="s">
        <v>363</v>
      </c>
      <c r="F188" s="34"/>
      <c r="G188" s="34" t="s">
        <v>385</v>
      </c>
      <c r="H188" s="43" t="s">
        <v>315</v>
      </c>
    </row>
    <row r="189" spans="2:8" ht="16.2">
      <c r="B189">
        <f t="shared" ca="1" si="160"/>
        <v>0.8728392240857018</v>
      </c>
      <c r="C189" s="2">
        <f t="shared" ref="C189" ca="1" si="189">RANK(B189,$B$3:$B$397)</f>
        <v>20</v>
      </c>
      <c r="D189" s="52">
        <v>19</v>
      </c>
      <c r="E189" s="26" t="s">
        <v>364</v>
      </c>
      <c r="F189" s="32" t="s">
        <v>299</v>
      </c>
      <c r="G189" s="32" t="s">
        <v>384</v>
      </c>
      <c r="H189" s="33" t="s">
        <v>314</v>
      </c>
    </row>
    <row r="190" spans="2:8">
      <c r="C190" s="2">
        <f t="shared" ref="C190" ca="1" si="190">C191+1000</f>
        <v>1123</v>
      </c>
      <c r="D190" s="53"/>
      <c r="E190" s="25" t="s">
        <v>386</v>
      </c>
      <c r="F190" s="34" t="s">
        <v>389</v>
      </c>
      <c r="G190" s="34"/>
      <c r="H190" s="43" t="s">
        <v>434</v>
      </c>
    </row>
    <row r="191" spans="2:8" ht="16.2">
      <c r="B191">
        <f t="shared" ca="1" si="160"/>
        <v>0.4227681315669547</v>
      </c>
      <c r="C191" s="2">
        <f t="shared" ref="C191" ca="1" si="191">RANK(B191,$B$3:$B$397)</f>
        <v>123</v>
      </c>
      <c r="D191" s="52">
        <v>20</v>
      </c>
      <c r="E191" s="26" t="s">
        <v>387</v>
      </c>
      <c r="F191" s="32" t="s">
        <v>388</v>
      </c>
      <c r="G191" s="32" t="s">
        <v>299</v>
      </c>
      <c r="H191" s="33" t="s">
        <v>390</v>
      </c>
    </row>
    <row r="192" spans="2:8">
      <c r="C192" s="2">
        <f t="shared" ref="C192" ca="1" si="192">C193+1000</f>
        <v>1026</v>
      </c>
      <c r="D192" s="53"/>
      <c r="E192" s="25" t="s">
        <v>447</v>
      </c>
      <c r="F192" s="34"/>
      <c r="G192" s="34" t="s">
        <v>394</v>
      </c>
      <c r="H192" s="43" t="s">
        <v>315</v>
      </c>
    </row>
    <row r="193" spans="2:8" ht="16.2">
      <c r="B193">
        <f t="shared" ca="1" si="160"/>
        <v>0.85180493459840423</v>
      </c>
      <c r="C193" s="2">
        <f t="shared" ref="C193" ca="1" si="193">RANK(B193,$B$3:$B$397)</f>
        <v>26</v>
      </c>
      <c r="D193" s="52">
        <v>21</v>
      </c>
      <c r="E193" s="26" t="s">
        <v>448</v>
      </c>
      <c r="F193" s="32" t="s">
        <v>449</v>
      </c>
      <c r="G193" s="32" t="s">
        <v>359</v>
      </c>
      <c r="H193" s="33" t="s">
        <v>393</v>
      </c>
    </row>
    <row r="194" spans="2:8">
      <c r="C194" s="2">
        <f t="shared" ref="C194" ca="1" si="194">C195+1000</f>
        <v>1015</v>
      </c>
      <c r="D194" s="53"/>
      <c r="E194" s="25" t="s">
        <v>395</v>
      </c>
      <c r="F194" s="34"/>
      <c r="G194" s="34" t="s">
        <v>398</v>
      </c>
      <c r="H194" s="43"/>
    </row>
    <row r="195" spans="2:8" ht="16.2">
      <c r="B195">
        <f t="shared" ca="1" si="160"/>
        <v>0.89475302951457814</v>
      </c>
      <c r="C195" s="2">
        <f t="shared" ref="C195" ca="1" si="195">RANK(B195,$B$3:$B$397)</f>
        <v>15</v>
      </c>
      <c r="D195" s="52">
        <v>22</v>
      </c>
      <c r="E195" s="26" t="s">
        <v>396</v>
      </c>
      <c r="F195" s="32" t="s">
        <v>310</v>
      </c>
      <c r="G195" s="32" t="s">
        <v>397</v>
      </c>
      <c r="H195" s="33" t="s">
        <v>330</v>
      </c>
    </row>
    <row r="196" spans="2:8">
      <c r="C196" s="2">
        <f t="shared" ref="C196" ca="1" si="196">C197+1000</f>
        <v>1037</v>
      </c>
      <c r="D196" s="53"/>
      <c r="E196" s="25" t="s">
        <v>389</v>
      </c>
      <c r="F196" s="34" t="s">
        <v>312</v>
      </c>
      <c r="G196" s="34"/>
      <c r="H196" s="43" t="s">
        <v>401</v>
      </c>
    </row>
    <row r="197" spans="2:8" ht="16.2">
      <c r="B197">
        <f t="shared" ca="1" si="160"/>
        <v>0.81395784278736782</v>
      </c>
      <c r="C197" s="2">
        <f t="shared" ref="C197" ca="1" si="197">RANK(B197,$B$3:$B$397)</f>
        <v>37</v>
      </c>
      <c r="D197" s="52">
        <v>23</v>
      </c>
      <c r="E197" s="26" t="s">
        <v>382</v>
      </c>
      <c r="F197" s="32" t="s">
        <v>399</v>
      </c>
      <c r="G197" s="32" t="s">
        <v>299</v>
      </c>
      <c r="H197" s="33" t="s">
        <v>400</v>
      </c>
    </row>
    <row r="198" spans="2:8">
      <c r="C198" s="2">
        <f t="shared" ref="C198" ca="1" si="198">C199+1000</f>
        <v>1086</v>
      </c>
      <c r="D198" s="53"/>
      <c r="E198" s="25"/>
      <c r="F198" s="34"/>
      <c r="G198" s="34" t="s">
        <v>403</v>
      </c>
      <c r="H198" s="43"/>
    </row>
    <row r="199" spans="2:8" ht="16.2">
      <c r="B199">
        <f t="shared" ca="1" si="160"/>
        <v>0.60432084507566042</v>
      </c>
      <c r="C199" s="2">
        <f t="shared" ref="C199" ca="1" si="199">RANK(B199,$B$3:$B$397)</f>
        <v>86</v>
      </c>
      <c r="D199" s="52">
        <v>24</v>
      </c>
      <c r="E199" s="26" t="s">
        <v>402</v>
      </c>
      <c r="F199" s="32" t="s">
        <v>299</v>
      </c>
      <c r="G199" s="32" t="s">
        <v>399</v>
      </c>
      <c r="H199" s="33"/>
    </row>
    <row r="200" spans="2:8">
      <c r="C200" s="2">
        <f t="shared" ref="C200" ca="1" si="200">C201+1000</f>
        <v>1173</v>
      </c>
      <c r="D200" s="53"/>
      <c r="E200" s="25" t="s">
        <v>404</v>
      </c>
      <c r="F200" s="34"/>
      <c r="G200" s="34"/>
      <c r="H200" s="43"/>
    </row>
    <row r="201" spans="2:8" ht="16.2">
      <c r="B201">
        <f t="shared" ca="1" si="160"/>
        <v>0.1478561471342954</v>
      </c>
      <c r="C201" s="2">
        <f t="shared" ref="C201" ca="1" si="201">RANK(B201,$B$3:$B$397)</f>
        <v>173</v>
      </c>
      <c r="D201" s="52">
        <v>25</v>
      </c>
      <c r="E201" s="26" t="s">
        <v>405</v>
      </c>
      <c r="F201" s="32" t="s">
        <v>406</v>
      </c>
      <c r="G201" s="32" t="s">
        <v>407</v>
      </c>
      <c r="H201" s="33"/>
    </row>
    <row r="202" spans="2:8">
      <c r="C202" s="2">
        <f t="shared" ref="C202" ca="1" si="202">C203+1000</f>
        <v>1025</v>
      </c>
      <c r="D202" s="53"/>
      <c r="E202" s="25" t="s">
        <v>408</v>
      </c>
      <c r="F202" s="34"/>
      <c r="G202" s="34" t="s">
        <v>411</v>
      </c>
      <c r="H202" s="43"/>
    </row>
    <row r="203" spans="2:8" ht="16.2">
      <c r="B203">
        <f t="shared" ca="1" si="160"/>
        <v>0.854548577327232</v>
      </c>
      <c r="C203" s="2">
        <f t="shared" ref="C203" ca="1" si="203">RANK(B203,$B$3:$B$397)</f>
        <v>25</v>
      </c>
      <c r="D203" s="52">
        <v>26</v>
      </c>
      <c r="E203" s="26" t="s">
        <v>409</v>
      </c>
      <c r="F203" s="32" t="s">
        <v>342</v>
      </c>
      <c r="G203" s="32" t="s">
        <v>410</v>
      </c>
      <c r="H203" s="33" t="s">
        <v>330</v>
      </c>
    </row>
    <row r="204" spans="2:8">
      <c r="C204" s="2">
        <f t="shared" ref="C204" ca="1" si="204">C205+1000</f>
        <v>1029</v>
      </c>
      <c r="D204" s="53"/>
      <c r="E204" s="25" t="s">
        <v>363</v>
      </c>
      <c r="F204" s="34"/>
      <c r="G204" s="34" t="s">
        <v>414</v>
      </c>
      <c r="H204" s="43"/>
    </row>
    <row r="205" spans="2:8" ht="16.2">
      <c r="B205">
        <f t="shared" ca="1" si="160"/>
        <v>0.83773329051562073</v>
      </c>
      <c r="C205" s="2">
        <f t="shared" ref="C205" ca="1" si="205">RANK(B205,$B$3:$B$397)</f>
        <v>29</v>
      </c>
      <c r="D205" s="52">
        <v>27</v>
      </c>
      <c r="E205" s="26" t="s">
        <v>364</v>
      </c>
      <c r="F205" s="32" t="s">
        <v>412</v>
      </c>
      <c r="G205" s="32" t="s">
        <v>413</v>
      </c>
      <c r="H205" s="33" t="s">
        <v>330</v>
      </c>
    </row>
    <row r="206" spans="2:8">
      <c r="C206" s="2">
        <f t="shared" ref="C206" ca="1" si="206">C207+1000</f>
        <v>1064</v>
      </c>
      <c r="D206" s="53"/>
      <c r="E206" s="25"/>
      <c r="F206" s="34"/>
      <c r="G206" s="34" t="s">
        <v>417</v>
      </c>
      <c r="H206" s="43" t="s">
        <v>306</v>
      </c>
    </row>
    <row r="207" spans="2:8" ht="16.2">
      <c r="B207">
        <f t="shared" ca="1" si="160"/>
        <v>0.69031894706529695</v>
      </c>
      <c r="C207" s="2">
        <f t="shared" ref="C207" ca="1" si="207">RANK(B207,$B$3:$B$397)</f>
        <v>64</v>
      </c>
      <c r="D207" s="52">
        <v>28</v>
      </c>
      <c r="E207" s="26" t="s">
        <v>415</v>
      </c>
      <c r="F207" s="32" t="s">
        <v>299</v>
      </c>
      <c r="G207" s="32" t="s">
        <v>416</v>
      </c>
      <c r="H207" s="33" t="s">
        <v>297</v>
      </c>
    </row>
    <row r="208" spans="2:8">
      <c r="C208" s="2">
        <f t="shared" ref="C208" ca="1" si="208">C209+1000</f>
        <v>1096</v>
      </c>
      <c r="D208" s="53"/>
      <c r="E208" s="25" t="s">
        <v>418</v>
      </c>
      <c r="F208" s="34" t="s">
        <v>419</v>
      </c>
      <c r="G208" s="34" t="s">
        <v>422</v>
      </c>
      <c r="H208" s="43"/>
    </row>
    <row r="209" spans="2:8" ht="16.2">
      <c r="B209">
        <f t="shared" ca="1" si="160"/>
        <v>0.55106689362198236</v>
      </c>
      <c r="C209" s="2">
        <f t="shared" ref="C209" ca="1" si="209">RANK(B209,$B$3:$B$397)</f>
        <v>96</v>
      </c>
      <c r="D209" s="52">
        <v>29</v>
      </c>
      <c r="E209" s="26" t="s">
        <v>359</v>
      </c>
      <c r="F209" s="32" t="s">
        <v>420</v>
      </c>
      <c r="G209" s="32" t="s">
        <v>421</v>
      </c>
      <c r="H209" s="33"/>
    </row>
    <row r="210" spans="2:8">
      <c r="C210" s="2">
        <f t="shared" ref="C210" ca="1" si="210">C211+1000</f>
        <v>1131</v>
      </c>
      <c r="D210" s="53"/>
      <c r="E210" s="25" t="s">
        <v>423</v>
      </c>
      <c r="F210" s="34"/>
      <c r="G210" s="34"/>
      <c r="H210" s="43" t="s">
        <v>427</v>
      </c>
    </row>
    <row r="211" spans="2:8" ht="16.2">
      <c r="B211">
        <f t="shared" ca="1" si="160"/>
        <v>0.39271654275641232</v>
      </c>
      <c r="C211" s="2">
        <f t="shared" ref="C211" ca="1" si="211">RANK(B211,$B$3:$B$397)</f>
        <v>131</v>
      </c>
      <c r="D211" s="52">
        <v>30</v>
      </c>
      <c r="E211" s="26" t="s">
        <v>424</v>
      </c>
      <c r="F211" s="32" t="s">
        <v>425</v>
      </c>
      <c r="G211" s="32" t="s">
        <v>299</v>
      </c>
      <c r="H211" s="33" t="s">
        <v>426</v>
      </c>
    </row>
    <row r="212" spans="2:8">
      <c r="C212" s="2">
        <f t="shared" ref="C212" ca="1" si="212">C213+1000</f>
        <v>1047</v>
      </c>
      <c r="D212" s="53"/>
      <c r="E212" s="25" t="s">
        <v>428</v>
      </c>
      <c r="F212" s="34" t="s">
        <v>431</v>
      </c>
      <c r="G212" s="34"/>
      <c r="H212" s="43"/>
    </row>
    <row r="213" spans="2:8" ht="16.2">
      <c r="B213">
        <f t="shared" ca="1" si="160"/>
        <v>0.75013030565475014</v>
      </c>
      <c r="C213" s="2">
        <f t="shared" ref="C213" ca="1" si="213">RANK(B213,$B$3:$B$397)</f>
        <v>47</v>
      </c>
      <c r="D213" s="52">
        <v>31</v>
      </c>
      <c r="E213" s="26" t="s">
        <v>429</v>
      </c>
      <c r="F213" s="32" t="s">
        <v>430</v>
      </c>
      <c r="G213" s="32" t="s">
        <v>432</v>
      </c>
      <c r="H213" s="33" t="s">
        <v>433</v>
      </c>
    </row>
    <row r="214" spans="2:8">
      <c r="C214" s="2">
        <f t="shared" ref="C214" ca="1" si="214">C215+1000</f>
        <v>1184</v>
      </c>
      <c r="D214" s="53"/>
      <c r="E214" s="25" t="s">
        <v>436</v>
      </c>
      <c r="F214" s="34"/>
      <c r="G214" s="34"/>
      <c r="H214" s="43" t="s">
        <v>441</v>
      </c>
    </row>
    <row r="215" spans="2:8" ht="16.2">
      <c r="B215">
        <f t="shared" ca="1" si="160"/>
        <v>9.7768516813028783E-2</v>
      </c>
      <c r="C215" s="2">
        <f t="shared" ref="C215" ca="1" si="215">RANK(B215,$B$3:$B$397)</f>
        <v>184</v>
      </c>
      <c r="D215" s="52">
        <v>32</v>
      </c>
      <c r="E215" s="26" t="s">
        <v>437</v>
      </c>
      <c r="F215" s="32" t="s">
        <v>438</v>
      </c>
      <c r="G215" s="32" t="s">
        <v>439</v>
      </c>
      <c r="H215" s="33" t="s">
        <v>440</v>
      </c>
    </row>
    <row r="216" spans="2:8">
      <c r="C216" s="2">
        <f t="shared" ref="C216" ca="1" si="216">C217+1000</f>
        <v>1053</v>
      </c>
      <c r="D216" s="53"/>
      <c r="E216" s="25" t="s">
        <v>442</v>
      </c>
      <c r="F216" s="34" t="s">
        <v>445</v>
      </c>
      <c r="G216" s="34"/>
      <c r="H216" s="43"/>
    </row>
    <row r="217" spans="2:8" ht="16.2">
      <c r="B217">
        <f t="shared" ca="1" si="160"/>
        <v>0.73321717131106356</v>
      </c>
      <c r="C217" s="2">
        <f t="shared" ref="C217" ca="1" si="217">RANK(B217,$B$3:$B$397)</f>
        <v>53</v>
      </c>
      <c r="D217" s="52">
        <v>33</v>
      </c>
      <c r="E217" s="26" t="s">
        <v>443</v>
      </c>
      <c r="F217" s="32" t="s">
        <v>444</v>
      </c>
      <c r="G217" s="32" t="s">
        <v>342</v>
      </c>
      <c r="H217" s="33" t="s">
        <v>446</v>
      </c>
    </row>
    <row r="218" spans="2:8">
      <c r="C218" s="2">
        <f t="shared" ref="C218" ca="1" si="218">C219+1000</f>
        <v>1139</v>
      </c>
      <c r="D218" s="53"/>
      <c r="E218" s="25" t="s">
        <v>391</v>
      </c>
      <c r="F218" s="34"/>
      <c r="G218" s="34" t="s">
        <v>451</v>
      </c>
      <c r="H218" s="43" t="s">
        <v>452</v>
      </c>
    </row>
    <row r="219" spans="2:8" ht="16.2">
      <c r="B219">
        <f t="shared" ca="1" si="160"/>
        <v>0.35727527507798007</v>
      </c>
      <c r="C219" s="2">
        <f t="shared" ref="C219" ca="1" si="219">RANK(B219,$B$3:$B$397)</f>
        <v>139</v>
      </c>
      <c r="D219" s="52">
        <v>34</v>
      </c>
      <c r="E219" s="26" t="s">
        <v>392</v>
      </c>
      <c r="F219" s="32" t="s">
        <v>299</v>
      </c>
      <c r="G219" s="32" t="s">
        <v>450</v>
      </c>
      <c r="H219" s="33" t="s">
        <v>453</v>
      </c>
    </row>
    <row r="220" spans="2:8">
      <c r="C220" s="2">
        <f t="shared" ref="C220" ca="1" si="220">C221+1000</f>
        <v>1134</v>
      </c>
      <c r="D220" s="53"/>
      <c r="E220" s="25" t="s">
        <v>451</v>
      </c>
      <c r="F220" s="34"/>
      <c r="G220" s="34" t="s">
        <v>344</v>
      </c>
      <c r="H220" s="43"/>
    </row>
    <row r="221" spans="2:8" ht="16.2">
      <c r="B221">
        <f t="shared" ca="1" si="160"/>
        <v>0.38344918914803117</v>
      </c>
      <c r="C221" s="2">
        <f t="shared" ref="C221" ca="1" si="221">RANK(B221,$B$3:$B$397)</f>
        <v>134</v>
      </c>
      <c r="D221" s="52">
        <v>35</v>
      </c>
      <c r="E221" s="26" t="s">
        <v>454</v>
      </c>
      <c r="F221" s="32" t="s">
        <v>342</v>
      </c>
      <c r="G221" s="32" t="s">
        <v>455</v>
      </c>
      <c r="H221" s="33" t="s">
        <v>456</v>
      </c>
    </row>
    <row r="222" spans="2:8">
      <c r="C222" s="2">
        <f t="shared" ref="C222" ca="1" si="222">C223+1000</f>
        <v>1035</v>
      </c>
      <c r="D222" s="53"/>
      <c r="E222" s="25" t="s">
        <v>457</v>
      </c>
      <c r="F222" s="34"/>
      <c r="G222" s="34" t="s">
        <v>462</v>
      </c>
      <c r="H222" s="43"/>
    </row>
    <row r="223" spans="2:8" ht="16.2">
      <c r="B223">
        <f t="shared" ca="1" si="160"/>
        <v>0.82207993609466212</v>
      </c>
      <c r="C223" s="2">
        <f t="shared" ref="C223" ca="1" si="223">RANK(B223,$B$3:$B$397)</f>
        <v>35</v>
      </c>
      <c r="D223" s="52">
        <v>36</v>
      </c>
      <c r="E223" s="26" t="s">
        <v>458</v>
      </c>
      <c r="F223" s="32" t="s">
        <v>459</v>
      </c>
      <c r="G223" s="32" t="s">
        <v>460</v>
      </c>
      <c r="H223" s="33" t="s">
        <v>461</v>
      </c>
    </row>
    <row r="224" spans="2:8">
      <c r="C224" s="2">
        <f t="shared" ref="C224" ca="1" si="224">C225+1000</f>
        <v>1182</v>
      </c>
      <c r="D224" s="53"/>
      <c r="E224" s="25" t="s">
        <v>463</v>
      </c>
      <c r="F224" s="34" t="s">
        <v>466</v>
      </c>
      <c r="G224" s="34"/>
      <c r="H224" s="43" t="s">
        <v>469</v>
      </c>
    </row>
    <row r="225" spans="2:8" ht="16.2">
      <c r="B225">
        <f t="shared" ref="B225:B287" ca="1" si="225">RAND()</f>
        <v>0.10336775851866753</v>
      </c>
      <c r="C225" s="2">
        <f t="shared" ref="C225" ca="1" si="226">RANK(B225,$B$3:$B$397)</f>
        <v>182</v>
      </c>
      <c r="D225" s="52">
        <v>37</v>
      </c>
      <c r="E225" s="26" t="s">
        <v>464</v>
      </c>
      <c r="F225" s="32" t="s">
        <v>465</v>
      </c>
      <c r="G225" s="32" t="s">
        <v>467</v>
      </c>
      <c r="H225" s="33" t="s">
        <v>468</v>
      </c>
    </row>
    <row r="226" spans="2:8">
      <c r="C226" s="2">
        <f t="shared" ref="C226" ca="1" si="227">C227+1000</f>
        <v>1190</v>
      </c>
      <c r="D226" s="53"/>
      <c r="E226" s="25" t="s">
        <v>470</v>
      </c>
      <c r="F226" s="34"/>
      <c r="G226" s="34" t="s">
        <v>466</v>
      </c>
      <c r="H226" s="43" t="s">
        <v>474</v>
      </c>
    </row>
    <row r="227" spans="2:8" ht="16.2">
      <c r="B227">
        <f t="shared" ca="1" si="225"/>
        <v>6.7883448595953855E-2</v>
      </c>
      <c r="C227" s="2">
        <f t="shared" ref="C227" ca="1" si="228">RANK(B227,$B$3:$B$397)</f>
        <v>190</v>
      </c>
      <c r="D227" s="52">
        <v>38</v>
      </c>
      <c r="E227" s="26" t="s">
        <v>471</v>
      </c>
      <c r="F227" s="32" t="s">
        <v>472</v>
      </c>
      <c r="G227" s="32" t="s">
        <v>473</v>
      </c>
      <c r="H227" s="33" t="s">
        <v>475</v>
      </c>
    </row>
    <row r="228" spans="2:8">
      <c r="C228" s="2">
        <f t="shared" ref="C228" ca="1" si="229">C229+1000</f>
        <v>1180</v>
      </c>
      <c r="D228" s="53"/>
      <c r="E228" s="25" t="s">
        <v>476</v>
      </c>
      <c r="F228" s="34"/>
      <c r="G228" s="34" t="s">
        <v>479</v>
      </c>
      <c r="H228" s="43"/>
    </row>
    <row r="229" spans="2:8" ht="16.2">
      <c r="B229">
        <f t="shared" ca="1" si="225"/>
        <v>0.10922506903226137</v>
      </c>
      <c r="C229" s="2">
        <f t="shared" ref="C229" ca="1" si="230">RANK(B229,$B$3:$B$397)</f>
        <v>180</v>
      </c>
      <c r="D229" s="52">
        <v>39</v>
      </c>
      <c r="E229" s="26" t="s">
        <v>477</v>
      </c>
      <c r="F229" s="32" t="s">
        <v>327</v>
      </c>
      <c r="G229" s="32" t="s">
        <v>478</v>
      </c>
      <c r="H229" s="33" t="s">
        <v>480</v>
      </c>
    </row>
    <row r="230" spans="2:8">
      <c r="C230" s="2">
        <f t="shared" ref="C230" ca="1" si="231">C231+1000</f>
        <v>1098</v>
      </c>
      <c r="D230" s="53"/>
      <c r="E230" s="25"/>
      <c r="F230" s="34" t="s">
        <v>482</v>
      </c>
      <c r="G230" s="34"/>
      <c r="H230" s="43"/>
    </row>
    <row r="231" spans="2:8" ht="16.2">
      <c r="B231">
        <f t="shared" ca="1" si="225"/>
        <v>0.54772557085035334</v>
      </c>
      <c r="C231" s="2">
        <f t="shared" ref="C231" ca="1" si="232">RANK(B231,$B$3:$B$397)</f>
        <v>98</v>
      </c>
      <c r="D231" s="52">
        <v>40</v>
      </c>
      <c r="E231" s="26" t="s">
        <v>439</v>
      </c>
      <c r="F231" s="32" t="s">
        <v>481</v>
      </c>
      <c r="G231" s="32" t="s">
        <v>483</v>
      </c>
      <c r="H231" s="33" t="s">
        <v>484</v>
      </c>
    </row>
    <row r="232" spans="2:8">
      <c r="C232" s="2">
        <f t="shared" ref="C232" ca="1" si="233">C233+1000</f>
        <v>1121</v>
      </c>
      <c r="D232" s="53"/>
      <c r="E232" s="25" t="s">
        <v>485</v>
      </c>
      <c r="F232" s="34"/>
      <c r="G232" s="34" t="s">
        <v>488</v>
      </c>
      <c r="H232" s="43"/>
    </row>
    <row r="233" spans="2:8" ht="16.2">
      <c r="B233">
        <f t="shared" ca="1" si="225"/>
        <v>0.4282313049733405</v>
      </c>
      <c r="C233" s="2">
        <f t="shared" ref="C233" ca="1" si="234">RANK(B233,$B$3:$B$397)</f>
        <v>121</v>
      </c>
      <c r="D233" s="52">
        <v>41</v>
      </c>
      <c r="E233" s="26" t="s">
        <v>486</v>
      </c>
      <c r="F233" s="32" t="s">
        <v>299</v>
      </c>
      <c r="G233" s="32" t="s">
        <v>487</v>
      </c>
      <c r="H233" s="33"/>
    </row>
    <row r="234" spans="2:8">
      <c r="C234" s="2">
        <f t="shared" ref="C234" ca="1" si="235">C235+1000</f>
        <v>1166</v>
      </c>
      <c r="D234" s="53"/>
      <c r="E234" s="25" t="s">
        <v>489</v>
      </c>
      <c r="F234" s="34" t="s">
        <v>492</v>
      </c>
      <c r="G234" s="34"/>
      <c r="H234" s="43"/>
    </row>
    <row r="235" spans="2:8" ht="16.2">
      <c r="B235">
        <f t="shared" ca="1" si="225"/>
        <v>0.19537874993985116</v>
      </c>
      <c r="C235" s="2">
        <f t="shared" ref="C235" ca="1" si="236">RANK(B235,$B$3:$B$397)</f>
        <v>166</v>
      </c>
      <c r="D235" s="52">
        <v>42</v>
      </c>
      <c r="E235" s="26" t="s">
        <v>490</v>
      </c>
      <c r="F235" s="32" t="s">
        <v>491</v>
      </c>
      <c r="G235" s="32" t="s">
        <v>299</v>
      </c>
      <c r="H235" s="33" t="s">
        <v>493</v>
      </c>
    </row>
    <row r="236" spans="2:8">
      <c r="C236" s="2">
        <f t="shared" ref="C236" ca="1" si="237">C237+1000</f>
        <v>1194</v>
      </c>
      <c r="D236" s="53"/>
      <c r="E236" s="25" t="s">
        <v>494</v>
      </c>
      <c r="F236" s="34" t="s">
        <v>497</v>
      </c>
      <c r="G236" s="34"/>
      <c r="H236" s="43"/>
    </row>
    <row r="237" spans="2:8" ht="16.2">
      <c r="B237">
        <f t="shared" ca="1" si="225"/>
        <v>4.4760734630401977E-2</v>
      </c>
      <c r="C237" s="2">
        <f t="shared" ref="C237" ca="1" si="238">RANK(B237,$B$3:$B$397)</f>
        <v>194</v>
      </c>
      <c r="D237" s="52">
        <v>43</v>
      </c>
      <c r="E237" s="26" t="s">
        <v>495</v>
      </c>
      <c r="F237" s="32" t="s">
        <v>496</v>
      </c>
      <c r="G237" s="32" t="s">
        <v>352</v>
      </c>
      <c r="H237" s="33"/>
    </row>
    <row r="238" spans="2:8">
      <c r="C238" s="2">
        <f t="shared" ref="C238" ca="1" si="239">C239+1000</f>
        <v>1079</v>
      </c>
      <c r="D238" s="53"/>
      <c r="E238" s="25" t="s">
        <v>498</v>
      </c>
      <c r="F238" s="34"/>
      <c r="G238" s="34" t="s">
        <v>501</v>
      </c>
      <c r="H238" s="43"/>
    </row>
    <row r="239" spans="2:8" ht="16.2">
      <c r="B239">
        <f t="shared" ca="1" si="225"/>
        <v>0.62324082961975502</v>
      </c>
      <c r="C239" s="2">
        <f t="shared" ref="C239" ca="1" si="240">RANK(B239,$B$3:$B$397)</f>
        <v>79</v>
      </c>
      <c r="D239" s="52">
        <v>44</v>
      </c>
      <c r="E239" s="26" t="s">
        <v>499</v>
      </c>
      <c r="F239" s="32" t="s">
        <v>500</v>
      </c>
      <c r="G239" s="32" t="s">
        <v>340</v>
      </c>
      <c r="H239" s="33"/>
    </row>
    <row r="240" spans="2:8">
      <c r="C240" s="2">
        <f t="shared" ref="C240" ca="1" si="241">C241+1000</f>
        <v>1117</v>
      </c>
      <c r="D240" s="53"/>
      <c r="E240" s="25" t="s">
        <v>502</v>
      </c>
      <c r="F240" s="34"/>
      <c r="G240" s="34" t="s">
        <v>457</v>
      </c>
      <c r="H240" s="43"/>
    </row>
    <row r="241" spans="2:8" ht="16.2">
      <c r="B241">
        <f t="shared" ca="1" si="225"/>
        <v>0.44157666130908868</v>
      </c>
      <c r="C241" s="2">
        <f t="shared" ref="C241" ca="1" si="242">RANK(B241,$B$3:$B$397)</f>
        <v>117</v>
      </c>
      <c r="D241" s="52">
        <v>45</v>
      </c>
      <c r="E241" s="26" t="s">
        <v>503</v>
      </c>
      <c r="F241" s="32" t="s">
        <v>504</v>
      </c>
      <c r="G241" s="32" t="s">
        <v>505</v>
      </c>
      <c r="H241" s="33" t="s">
        <v>506</v>
      </c>
    </row>
    <row r="242" spans="2:8">
      <c r="C242" s="2">
        <f t="shared" ref="C242" ca="1" si="243">C243+1000</f>
        <v>1164</v>
      </c>
      <c r="D242" s="53"/>
      <c r="E242" s="25" t="s">
        <v>507</v>
      </c>
      <c r="F242" s="34"/>
      <c r="G242" s="34" t="s">
        <v>511</v>
      </c>
      <c r="H242" s="43" t="s">
        <v>512</v>
      </c>
    </row>
    <row r="243" spans="2:8" ht="16.2">
      <c r="B243">
        <f t="shared" ca="1" si="225"/>
        <v>0.19992139274878185</v>
      </c>
      <c r="C243" s="2">
        <f t="shared" ref="C243" ca="1" si="244">RANK(B243,$B$3:$B$397)</f>
        <v>164</v>
      </c>
      <c r="D243" s="52">
        <v>46</v>
      </c>
      <c r="E243" s="26" t="s">
        <v>508</v>
      </c>
      <c r="F243" s="32" t="s">
        <v>509</v>
      </c>
      <c r="G243" s="32" t="s">
        <v>510</v>
      </c>
      <c r="H243" s="33" t="s">
        <v>513</v>
      </c>
    </row>
    <row r="244" spans="2:8">
      <c r="C244" s="2">
        <f t="shared" ref="C244" ca="1" si="245">C245+1000</f>
        <v>1091</v>
      </c>
      <c r="D244" s="53"/>
      <c r="E244" s="25" t="s">
        <v>514</v>
      </c>
      <c r="F244" s="34" t="s">
        <v>517</v>
      </c>
      <c r="G244" s="34"/>
      <c r="H244" s="43"/>
    </row>
    <row r="245" spans="2:8" ht="16.2">
      <c r="B245">
        <f t="shared" ca="1" si="225"/>
        <v>0.56637670660438855</v>
      </c>
      <c r="C245" s="2">
        <f t="shared" ref="C245" ca="1" si="246">RANK(B245,$B$3:$B$397)</f>
        <v>91</v>
      </c>
      <c r="D245" s="52">
        <v>47</v>
      </c>
      <c r="E245" s="26" t="s">
        <v>515</v>
      </c>
      <c r="F245" s="32" t="s">
        <v>516</v>
      </c>
      <c r="G245" s="32" t="s">
        <v>518</v>
      </c>
      <c r="H245" s="33" t="s">
        <v>519</v>
      </c>
    </row>
    <row r="246" spans="2:8">
      <c r="C246" s="2">
        <f t="shared" ref="C246" ca="1" si="247">C247+1000</f>
        <v>1130</v>
      </c>
      <c r="D246" s="53"/>
      <c r="E246" s="25" t="s">
        <v>520</v>
      </c>
      <c r="F246" s="34" t="s">
        <v>523</v>
      </c>
      <c r="G246" s="34" t="s">
        <v>524</v>
      </c>
      <c r="H246" s="43"/>
    </row>
    <row r="247" spans="2:8" ht="16.2">
      <c r="B247">
        <f t="shared" ca="1" si="225"/>
        <v>0.39375569376678432</v>
      </c>
      <c r="C247" s="2">
        <f t="shared" ref="C247" ca="1" si="248">RANK(B247,$B$3:$B$397)</f>
        <v>130</v>
      </c>
      <c r="D247" s="52">
        <v>48</v>
      </c>
      <c r="E247" s="26" t="s">
        <v>521</v>
      </c>
      <c r="F247" s="32" t="s">
        <v>522</v>
      </c>
      <c r="G247" s="32" t="s">
        <v>382</v>
      </c>
      <c r="H247" s="33"/>
    </row>
    <row r="248" spans="2:8">
      <c r="C248" s="2">
        <f t="shared" ref="C248" ca="1" si="249">C249+1000</f>
        <v>1172</v>
      </c>
      <c r="D248" s="53"/>
      <c r="E248" s="25" t="s">
        <v>525</v>
      </c>
      <c r="F248" s="34"/>
      <c r="G248" s="34" t="s">
        <v>529</v>
      </c>
      <c r="H248" s="43"/>
    </row>
    <row r="249" spans="2:8" ht="16.2">
      <c r="B249">
        <f t="shared" ca="1" si="225"/>
        <v>0.15321155841223555</v>
      </c>
      <c r="C249" s="2">
        <f t="shared" ref="C249" ca="1" si="250">RANK(B249,$B$3:$B$397)</f>
        <v>172</v>
      </c>
      <c r="D249" s="52">
        <v>49</v>
      </c>
      <c r="E249" s="26" t="s">
        <v>526</v>
      </c>
      <c r="F249" s="32" t="s">
        <v>527</v>
      </c>
      <c r="G249" s="32" t="s">
        <v>528</v>
      </c>
      <c r="H249" s="33"/>
    </row>
    <row r="250" spans="2:8">
      <c r="C250" s="2">
        <f t="shared" ref="C250" ca="1" si="251">C251+1000</f>
        <v>1009</v>
      </c>
      <c r="D250" s="53"/>
      <c r="E250" s="25" t="s">
        <v>530</v>
      </c>
      <c r="F250" s="34"/>
      <c r="G250" s="34" t="s">
        <v>534</v>
      </c>
      <c r="H250" s="43"/>
    </row>
    <row r="251" spans="2:8" ht="16.2">
      <c r="B251">
        <f t="shared" ca="1" si="225"/>
        <v>0.94173439349498356</v>
      </c>
      <c r="C251" s="2">
        <f t="shared" ref="C251" ca="1" si="252">RANK(B251,$B$3:$B$397)</f>
        <v>9</v>
      </c>
      <c r="D251" s="52">
        <v>50</v>
      </c>
      <c r="E251" s="26" t="s">
        <v>531</v>
      </c>
      <c r="F251" s="32" t="s">
        <v>532</v>
      </c>
      <c r="G251" s="32" t="s">
        <v>533</v>
      </c>
      <c r="H251" s="33"/>
    </row>
    <row r="252" spans="2:8">
      <c r="C252" s="2">
        <f t="shared" ref="C252" ca="1" si="253">C253+1000</f>
        <v>1157</v>
      </c>
      <c r="D252" s="53"/>
      <c r="E252" s="25" t="s">
        <v>535</v>
      </c>
      <c r="F252" s="34" t="s">
        <v>538</v>
      </c>
      <c r="G252" s="34"/>
      <c r="H252" s="43"/>
    </row>
    <row r="253" spans="2:8" ht="16.2">
      <c r="B253">
        <f t="shared" ca="1" si="225"/>
        <v>0.25136729028552218</v>
      </c>
      <c r="C253" s="2">
        <f t="shared" ref="C253" ca="1" si="254">RANK(B253,$B$3:$B$397)</f>
        <v>157</v>
      </c>
      <c r="D253" s="52">
        <v>51</v>
      </c>
      <c r="E253" s="26" t="s">
        <v>536</v>
      </c>
      <c r="F253" s="32" t="s">
        <v>537</v>
      </c>
      <c r="G253" s="32" t="s">
        <v>539</v>
      </c>
      <c r="H253" s="33"/>
    </row>
    <row r="254" spans="2:8">
      <c r="C254" s="2">
        <f t="shared" ref="C254" ca="1" si="255">C255+1000</f>
        <v>1028</v>
      </c>
      <c r="D254" s="53"/>
      <c r="E254" s="25" t="s">
        <v>540</v>
      </c>
      <c r="F254" s="34" t="s">
        <v>543</v>
      </c>
      <c r="G254" s="34"/>
      <c r="H254" s="43" t="s">
        <v>544</v>
      </c>
    </row>
    <row r="255" spans="2:8" ht="16.2">
      <c r="B255">
        <f t="shared" ca="1" si="225"/>
        <v>0.83812698370471994</v>
      </c>
      <c r="C255" s="2">
        <f t="shared" ref="C255" ca="1" si="256">RANK(B255,$B$3:$B$397)</f>
        <v>28</v>
      </c>
      <c r="D255" s="52">
        <v>52</v>
      </c>
      <c r="E255" s="26" t="s">
        <v>541</v>
      </c>
      <c r="F255" s="32" t="s">
        <v>542</v>
      </c>
      <c r="G255" s="32" t="s">
        <v>483</v>
      </c>
      <c r="H255" s="33" t="s">
        <v>364</v>
      </c>
    </row>
    <row r="256" spans="2:8">
      <c r="C256" s="2">
        <f t="shared" ref="C256" ca="1" si="257">C257+1000</f>
        <v>1175</v>
      </c>
      <c r="D256" s="53"/>
      <c r="E256" s="25" t="s">
        <v>545</v>
      </c>
      <c r="F256" s="34"/>
      <c r="G256" s="34" t="s">
        <v>549</v>
      </c>
      <c r="H256" s="43" t="s">
        <v>550</v>
      </c>
    </row>
    <row r="257" spans="2:8" ht="16.2">
      <c r="B257">
        <f t="shared" ca="1" si="225"/>
        <v>0.13446071479258581</v>
      </c>
      <c r="C257" s="2">
        <f t="shared" ref="C257" ca="1" si="258">RANK(B257,$B$3:$B$397)</f>
        <v>175</v>
      </c>
      <c r="D257" s="52">
        <v>53</v>
      </c>
      <c r="E257" s="26" t="s">
        <v>546</v>
      </c>
      <c r="F257" s="32" t="s">
        <v>547</v>
      </c>
      <c r="G257" s="32" t="s">
        <v>548</v>
      </c>
      <c r="H257" s="33" t="s">
        <v>475</v>
      </c>
    </row>
    <row r="258" spans="2:8">
      <c r="C258" s="2">
        <f t="shared" ref="C258" ca="1" si="259">C259+1000</f>
        <v>1007</v>
      </c>
      <c r="D258" s="53"/>
      <c r="E258" s="25"/>
      <c r="F258" s="34"/>
      <c r="G258" s="34" t="s">
        <v>553</v>
      </c>
      <c r="H258" s="43"/>
    </row>
    <row r="259" spans="2:8" ht="16.2">
      <c r="B259">
        <f t="shared" ca="1" si="225"/>
        <v>0.9693776990626285</v>
      </c>
      <c r="C259" s="2">
        <f t="shared" ref="C259" ca="1" si="260">RANK(B259,$B$3:$B$397)</f>
        <v>7</v>
      </c>
      <c r="D259" s="52">
        <v>54</v>
      </c>
      <c r="E259" s="26" t="s">
        <v>551</v>
      </c>
      <c r="F259" s="32" t="s">
        <v>552</v>
      </c>
      <c r="G259" s="32" t="s">
        <v>364</v>
      </c>
      <c r="H259" s="33"/>
    </row>
    <row r="260" spans="2:8">
      <c r="C260" s="2">
        <f t="shared" ref="C260" ca="1" si="261">C261+1000</f>
        <v>1065</v>
      </c>
      <c r="D260" s="54"/>
      <c r="E260" s="25" t="s">
        <v>554</v>
      </c>
      <c r="F260" s="34"/>
      <c r="G260" s="34" t="s">
        <v>557</v>
      </c>
      <c r="H260" s="43"/>
    </row>
    <row r="261" spans="2:8" ht="16.2">
      <c r="B261">
        <f t="shared" ca="1" si="225"/>
        <v>0.69023528533910472</v>
      </c>
      <c r="C261" s="2">
        <f t="shared" ref="C261" ca="1" si="262">RANK(B261,$B$3:$B$397)</f>
        <v>65</v>
      </c>
      <c r="D261" s="52">
        <v>55</v>
      </c>
      <c r="E261" s="26" t="s">
        <v>555</v>
      </c>
      <c r="F261" s="32" t="s">
        <v>556</v>
      </c>
      <c r="G261" s="32" t="s">
        <v>308</v>
      </c>
      <c r="H261" s="33"/>
    </row>
    <row r="262" spans="2:8">
      <c r="C262" s="2">
        <f t="shared" ref="C262" ca="1" si="263">C263+1000</f>
        <v>1018</v>
      </c>
      <c r="D262" s="54"/>
      <c r="E262" s="44" t="s">
        <v>558</v>
      </c>
      <c r="F262" s="45"/>
      <c r="G262" s="45" t="s">
        <v>561</v>
      </c>
      <c r="H262" s="43"/>
    </row>
    <row r="263" spans="2:8" ht="16.2">
      <c r="B263">
        <f t="shared" ca="1" si="225"/>
        <v>0.88719217592203625</v>
      </c>
      <c r="C263" s="2">
        <f t="shared" ref="C263" ca="1" si="264">RANK(B263,$B$3:$B$397)</f>
        <v>18</v>
      </c>
      <c r="D263" s="52">
        <v>56</v>
      </c>
      <c r="E263" s="26" t="s">
        <v>559</v>
      </c>
      <c r="F263" s="32" t="s">
        <v>518</v>
      </c>
      <c r="G263" s="32" t="s">
        <v>560</v>
      </c>
      <c r="H263" s="33" t="s">
        <v>562</v>
      </c>
    </row>
    <row r="264" spans="2:8">
      <c r="C264" s="2">
        <f t="shared" ref="C264" ca="1" si="265">C265+1000</f>
        <v>1176</v>
      </c>
      <c r="D264" s="54"/>
      <c r="E264" s="44" t="s">
        <v>563</v>
      </c>
      <c r="F264" s="45" t="s">
        <v>566</v>
      </c>
      <c r="G264" s="45" t="s">
        <v>567</v>
      </c>
      <c r="H264" s="43"/>
    </row>
    <row r="265" spans="2:8" ht="16.2">
      <c r="B265">
        <f t="shared" ca="1" si="225"/>
        <v>0.13429155646835089</v>
      </c>
      <c r="C265" s="2">
        <f t="shared" ref="C265" ca="1" si="266">RANK(B265,$B$3:$B$397)</f>
        <v>176</v>
      </c>
      <c r="D265" s="52">
        <v>57</v>
      </c>
      <c r="E265" s="26" t="s">
        <v>564</v>
      </c>
      <c r="F265" s="32" t="s">
        <v>565</v>
      </c>
      <c r="G265" s="32" t="s">
        <v>568</v>
      </c>
      <c r="H265" s="33"/>
    </row>
    <row r="266" spans="2:8">
      <c r="C266" s="2">
        <f t="shared" ref="C266" ca="1" si="267">C267+1000</f>
        <v>1075</v>
      </c>
      <c r="D266" s="54"/>
      <c r="E266" s="44" t="s">
        <v>569</v>
      </c>
      <c r="F266" s="45"/>
      <c r="G266" s="45" t="s">
        <v>572</v>
      </c>
      <c r="H266" s="43"/>
    </row>
    <row r="267" spans="2:8" ht="16.2">
      <c r="B267">
        <f t="shared" ca="1" si="225"/>
        <v>0.64122085014772978</v>
      </c>
      <c r="C267" s="2">
        <f t="shared" ref="C267" ca="1" si="268">RANK(B267,$B$3:$B$397)</f>
        <v>75</v>
      </c>
      <c r="D267" s="52">
        <v>58</v>
      </c>
      <c r="E267" s="26" t="s">
        <v>570</v>
      </c>
      <c r="F267" s="32" t="s">
        <v>571</v>
      </c>
      <c r="G267" s="32" t="s">
        <v>573</v>
      </c>
      <c r="H267" s="33" t="s">
        <v>574</v>
      </c>
    </row>
    <row r="268" spans="2:8">
      <c r="C268" s="2">
        <f t="shared" ref="C268" ca="1" si="269">C269+1000</f>
        <v>1069</v>
      </c>
      <c r="D268" s="54"/>
      <c r="E268" s="44" t="s">
        <v>575</v>
      </c>
      <c r="F268" s="45"/>
      <c r="G268" s="45"/>
      <c r="H268" s="43" t="s">
        <v>578</v>
      </c>
    </row>
    <row r="269" spans="2:8" ht="16.2">
      <c r="B269">
        <f t="shared" ca="1" si="225"/>
        <v>0.67595087651407793</v>
      </c>
      <c r="C269" s="2">
        <f t="shared" ref="C269" ca="1" si="270">RANK(B269,$B$3:$B$397)</f>
        <v>69</v>
      </c>
      <c r="D269" s="52">
        <v>59</v>
      </c>
      <c r="E269" s="26" t="s">
        <v>576</v>
      </c>
      <c r="F269" s="32" t="s">
        <v>577</v>
      </c>
      <c r="G269" s="32" t="s">
        <v>299</v>
      </c>
      <c r="H269" s="33" t="s">
        <v>304</v>
      </c>
    </row>
    <row r="270" spans="2:8">
      <c r="C270" s="2">
        <f t="shared" ref="C270" ca="1" si="271">C271+1000</f>
        <v>1056</v>
      </c>
      <c r="D270" s="54"/>
      <c r="E270" s="44"/>
      <c r="F270" s="45" t="s">
        <v>580</v>
      </c>
      <c r="G270" s="45"/>
      <c r="H270" s="43"/>
    </row>
    <row r="271" spans="2:8" ht="16.2">
      <c r="B271">
        <f t="shared" ca="1" si="225"/>
        <v>0.71927640057526354</v>
      </c>
      <c r="C271" s="2">
        <f t="shared" ref="C271" ca="1" si="272">RANK(B271,$B$3:$B$397)</f>
        <v>56</v>
      </c>
      <c r="D271" s="52">
        <v>60</v>
      </c>
      <c r="E271" s="26" t="s">
        <v>579</v>
      </c>
      <c r="F271" s="32" t="s">
        <v>581</v>
      </c>
      <c r="G271" s="32"/>
      <c r="H271" s="33"/>
    </row>
    <row r="272" spans="2:8">
      <c r="C272" s="2">
        <f t="shared" ref="C272" ca="1" si="273">C273+1000</f>
        <v>1153</v>
      </c>
      <c r="D272" s="54"/>
      <c r="E272" s="44" t="s">
        <v>582</v>
      </c>
      <c r="F272" s="45" t="s">
        <v>585</v>
      </c>
      <c r="G272" s="45" t="s">
        <v>553</v>
      </c>
      <c r="H272" s="43"/>
    </row>
    <row r="273" spans="2:8" ht="16.2">
      <c r="B273">
        <f t="shared" ca="1" si="225"/>
        <v>0.27201933831845881</v>
      </c>
      <c r="C273" s="2">
        <f t="shared" ref="C273" ca="1" si="274">RANK(B273,$B$3:$B$397)</f>
        <v>153</v>
      </c>
      <c r="D273" s="52">
        <v>61</v>
      </c>
      <c r="E273" s="26" t="s">
        <v>583</v>
      </c>
      <c r="F273" s="32" t="s">
        <v>584</v>
      </c>
      <c r="G273" s="32" t="s">
        <v>586</v>
      </c>
      <c r="H273" s="33"/>
    </row>
    <row r="274" spans="2:8">
      <c r="C274" s="2">
        <f t="shared" ref="C274" ca="1" si="275">C275+1000</f>
        <v>1051</v>
      </c>
      <c r="D274" s="54"/>
      <c r="E274" s="44" t="s">
        <v>587</v>
      </c>
      <c r="F274" s="45"/>
      <c r="G274" s="45" t="s">
        <v>590</v>
      </c>
      <c r="H274" s="43"/>
    </row>
    <row r="275" spans="2:8" ht="16.2">
      <c r="B275">
        <f t="shared" ca="1" si="225"/>
        <v>0.74209498100606819</v>
      </c>
      <c r="C275" s="2">
        <f t="shared" ref="C275" ca="1" si="276">RANK(B275,$B$3:$B$397)</f>
        <v>51</v>
      </c>
      <c r="D275" s="52">
        <v>62</v>
      </c>
      <c r="E275" s="26" t="s">
        <v>588</v>
      </c>
      <c r="F275" s="32" t="s">
        <v>589</v>
      </c>
      <c r="G275" s="32" t="s">
        <v>458</v>
      </c>
      <c r="H275" s="33" t="s">
        <v>591</v>
      </c>
    </row>
    <row r="276" spans="2:8">
      <c r="C276" s="2">
        <f t="shared" ref="C276" ca="1" si="277">C277+1000</f>
        <v>1114</v>
      </c>
      <c r="D276" s="54"/>
      <c r="E276" s="44" t="s">
        <v>592</v>
      </c>
      <c r="F276" s="45" t="s">
        <v>594</v>
      </c>
      <c r="G276" s="45" t="s">
        <v>595</v>
      </c>
      <c r="H276" s="43" t="s">
        <v>597</v>
      </c>
    </row>
    <row r="277" spans="2:8" ht="16.2">
      <c r="B277">
        <f t="shared" ca="1" si="225"/>
        <v>0.46383442510739492</v>
      </c>
      <c r="C277" s="2">
        <f t="shared" ref="C277" ca="1" si="278">RANK(B277,$B$3:$B$397)</f>
        <v>114</v>
      </c>
      <c r="D277" s="52">
        <v>63</v>
      </c>
      <c r="E277" s="26" t="s">
        <v>593</v>
      </c>
      <c r="F277" s="32" t="s">
        <v>564</v>
      </c>
      <c r="G277" s="32" t="s">
        <v>473</v>
      </c>
      <c r="H277" s="33" t="s">
        <v>596</v>
      </c>
    </row>
    <row r="278" spans="2:8">
      <c r="C278" s="2">
        <f t="shared" ref="C278" ca="1" si="279">C279+1000</f>
        <v>1191</v>
      </c>
      <c r="D278" s="54"/>
      <c r="E278" s="44" t="s">
        <v>598</v>
      </c>
      <c r="F278" s="45" t="s">
        <v>599</v>
      </c>
      <c r="G278" s="45" t="s">
        <v>600</v>
      </c>
      <c r="H278" s="43"/>
    </row>
    <row r="279" spans="2:8" ht="16.2">
      <c r="B279">
        <f t="shared" ca="1" si="225"/>
        <v>6.5133111201859495E-2</v>
      </c>
      <c r="C279" s="2">
        <f t="shared" ref="C279" ca="1" si="280">RANK(B279,$B$3:$B$397)</f>
        <v>191</v>
      </c>
      <c r="D279" s="52">
        <v>64</v>
      </c>
      <c r="E279" s="26" t="s">
        <v>536</v>
      </c>
      <c r="F279" s="32" t="s">
        <v>464</v>
      </c>
      <c r="G279" s="32" t="s">
        <v>465</v>
      </c>
      <c r="H279" s="33"/>
    </row>
    <row r="280" spans="2:8">
      <c r="C280" s="2">
        <f t="shared" ref="C280" ca="1" si="281">C281+1000</f>
        <v>1003</v>
      </c>
      <c r="D280" s="54"/>
      <c r="E280" s="44" t="s">
        <v>604</v>
      </c>
      <c r="F280" s="45"/>
      <c r="G280" s="45" t="s">
        <v>602</v>
      </c>
      <c r="H280" s="43"/>
    </row>
    <row r="281" spans="2:8" ht="16.2">
      <c r="B281">
        <f t="shared" ca="1" si="225"/>
        <v>0.99161097894008754</v>
      </c>
      <c r="C281" s="2">
        <f t="shared" ref="C281" ca="1" si="282">RANK(B281,$B$3:$B$397)</f>
        <v>3</v>
      </c>
      <c r="D281" s="52">
        <v>65</v>
      </c>
      <c r="E281" s="26" t="s">
        <v>605</v>
      </c>
      <c r="F281" s="32" t="s">
        <v>606</v>
      </c>
      <c r="G281" s="32" t="s">
        <v>601</v>
      </c>
      <c r="H281" s="33" t="s">
        <v>603</v>
      </c>
    </row>
    <row r="282" spans="2:8">
      <c r="C282" s="2">
        <f t="shared" ref="C282" ca="1" si="283">C283+1000</f>
        <v>1059</v>
      </c>
      <c r="D282" s="54"/>
      <c r="E282" s="44" t="s">
        <v>608</v>
      </c>
      <c r="F282" s="45" t="s">
        <v>609</v>
      </c>
      <c r="G282" s="45"/>
      <c r="H282" s="43"/>
    </row>
    <row r="283" spans="2:8" ht="16.2">
      <c r="B283">
        <f t="shared" ca="1" si="225"/>
        <v>0.70473000297058297</v>
      </c>
      <c r="C283" s="2">
        <f t="shared" ref="C283" ca="1" si="284">RANK(B283,$B$3:$B$397)</f>
        <v>59</v>
      </c>
      <c r="D283" s="52">
        <v>66</v>
      </c>
      <c r="E283" s="26" t="s">
        <v>607</v>
      </c>
      <c r="F283" s="32" t="s">
        <v>610</v>
      </c>
      <c r="G283" s="32" t="s">
        <v>611</v>
      </c>
      <c r="H283" s="33" t="s">
        <v>612</v>
      </c>
    </row>
    <row r="284" spans="2:8">
      <c r="C284" s="2">
        <f t="shared" ref="C284" ca="1" si="285">C285+1000</f>
        <v>1099</v>
      </c>
      <c r="D284" s="54"/>
      <c r="E284" s="44" t="s">
        <v>613</v>
      </c>
      <c r="F284" s="45"/>
      <c r="G284" s="45" t="s">
        <v>617</v>
      </c>
      <c r="H284" s="43"/>
    </row>
    <row r="285" spans="2:8" ht="16.2">
      <c r="B285">
        <f t="shared" ca="1" si="225"/>
        <v>0.54670253779451949</v>
      </c>
      <c r="C285" s="2">
        <f t="shared" ref="C285" ca="1" si="286">RANK(B285,$B$3:$B$397)</f>
        <v>99</v>
      </c>
      <c r="D285" s="52">
        <v>67</v>
      </c>
      <c r="E285" s="26" t="s">
        <v>614</v>
      </c>
      <c r="F285" s="32" t="s">
        <v>615</v>
      </c>
      <c r="G285" s="32" t="s">
        <v>616</v>
      </c>
      <c r="H285" s="33"/>
    </row>
    <row r="286" spans="2:8">
      <c r="C286" s="2">
        <f t="shared" ref="C286" ca="1" si="287">C287+1000</f>
        <v>1161</v>
      </c>
      <c r="D286" s="54"/>
      <c r="E286" s="44" t="s">
        <v>618</v>
      </c>
      <c r="F286" s="45"/>
      <c r="G286" s="45" t="s">
        <v>622</v>
      </c>
      <c r="H286" s="43"/>
    </row>
    <row r="287" spans="2:8" ht="16.2">
      <c r="B287">
        <f t="shared" ca="1" si="225"/>
        <v>0.21499392553895014</v>
      </c>
      <c r="C287" s="2">
        <f t="shared" ref="C287" ca="1" si="288">RANK(B287,$B$3:$B$397)</f>
        <v>161</v>
      </c>
      <c r="D287" s="52">
        <v>68</v>
      </c>
      <c r="E287" s="26" t="s">
        <v>619</v>
      </c>
      <c r="F287" s="32" t="s">
        <v>620</v>
      </c>
      <c r="G287" s="32" t="s">
        <v>621</v>
      </c>
      <c r="H287" s="33"/>
    </row>
    <row r="288" spans="2:8">
      <c r="C288" s="2">
        <f t="shared" ref="C288" ca="1" si="289">C289+1000</f>
        <v>1116</v>
      </c>
      <c r="D288" s="54"/>
      <c r="E288" s="44" t="s">
        <v>623</v>
      </c>
      <c r="F288" s="45" t="s">
        <v>625</v>
      </c>
      <c r="G288" s="45" t="s">
        <v>626</v>
      </c>
      <c r="H288" s="43"/>
    </row>
    <row r="289" spans="2:8" ht="16.2">
      <c r="B289">
        <f t="shared" ref="B289:B309" ca="1" si="290">RAND()</f>
        <v>0.45160373591161129</v>
      </c>
      <c r="C289" s="2">
        <f t="shared" ref="C289" ca="1" si="291">RANK(B289,$B$3:$B$397)</f>
        <v>116</v>
      </c>
      <c r="D289" s="52">
        <v>69</v>
      </c>
      <c r="E289" s="26" t="s">
        <v>593</v>
      </c>
      <c r="F289" s="32" t="s">
        <v>624</v>
      </c>
      <c r="G289" s="32" t="s">
        <v>627</v>
      </c>
      <c r="H289" s="33"/>
    </row>
    <row r="290" spans="2:8">
      <c r="C290" s="2">
        <f t="shared" ref="C290" ca="1" si="292">C291+1000</f>
        <v>1036</v>
      </c>
      <c r="D290" s="54"/>
      <c r="E290" s="44" t="s">
        <v>628</v>
      </c>
      <c r="F290" s="45"/>
      <c r="G290" s="45" t="s">
        <v>632</v>
      </c>
      <c r="H290" s="43"/>
    </row>
    <row r="291" spans="2:8" ht="16.2">
      <c r="B291">
        <f t="shared" ca="1" si="290"/>
        <v>0.8160501549789404</v>
      </c>
      <c r="C291" s="2">
        <f t="shared" ref="C291" ca="1" si="293">RANK(B291,$B$3:$B$397)</f>
        <v>36</v>
      </c>
      <c r="D291" s="52">
        <v>70</v>
      </c>
      <c r="E291" s="26" t="s">
        <v>629</v>
      </c>
      <c r="F291" s="32" t="s">
        <v>630</v>
      </c>
      <c r="G291" s="32" t="s">
        <v>631</v>
      </c>
      <c r="H291" s="33" t="s">
        <v>633</v>
      </c>
    </row>
    <row r="292" spans="2:8">
      <c r="C292" s="2">
        <f t="shared" ref="C292" ca="1" si="294">C293+1000</f>
        <v>1188</v>
      </c>
      <c r="D292" s="54"/>
      <c r="E292" s="44" t="s">
        <v>634</v>
      </c>
      <c r="F292" s="45" t="s">
        <v>626</v>
      </c>
      <c r="G292" s="45"/>
      <c r="H292" s="43"/>
    </row>
    <row r="293" spans="2:8" ht="16.2">
      <c r="B293">
        <f t="shared" ca="1" si="290"/>
        <v>8.2843913393729318E-2</v>
      </c>
      <c r="C293" s="2">
        <f t="shared" ref="C293" ca="1" si="295">RANK(B293,$B$3:$B$397)</f>
        <v>188</v>
      </c>
      <c r="D293" s="52">
        <v>71</v>
      </c>
      <c r="E293" s="26" t="s">
        <v>635</v>
      </c>
      <c r="F293" s="32" t="s">
        <v>627</v>
      </c>
      <c r="G293" s="32" t="s">
        <v>636</v>
      </c>
      <c r="H293" s="33" t="s">
        <v>637</v>
      </c>
    </row>
    <row r="294" spans="2:8">
      <c r="C294" s="2">
        <f t="shared" ref="C294" ca="1" si="296">C295+1000</f>
        <v>1186</v>
      </c>
      <c r="D294" s="54"/>
      <c r="E294" s="44" t="s">
        <v>638</v>
      </c>
      <c r="F294" s="45" t="s">
        <v>640</v>
      </c>
      <c r="G294" s="45"/>
      <c r="H294" s="43" t="s">
        <v>641</v>
      </c>
    </row>
    <row r="295" spans="2:8" ht="16.2">
      <c r="B295">
        <f t="shared" ca="1" si="290"/>
        <v>8.7616852077884722E-2</v>
      </c>
      <c r="C295" s="2">
        <f t="shared" ref="C295" ca="1" si="297">RANK(B295,$B$3:$B$397)</f>
        <v>186</v>
      </c>
      <c r="D295" s="52">
        <v>72</v>
      </c>
      <c r="E295" s="26" t="s">
        <v>639</v>
      </c>
      <c r="F295" s="32" t="s">
        <v>373</v>
      </c>
      <c r="G295" s="32" t="s">
        <v>615</v>
      </c>
      <c r="H295" s="33" t="s">
        <v>477</v>
      </c>
    </row>
    <row r="296" spans="2:8">
      <c r="C296" s="2">
        <f t="shared" ref="C296" ca="1" si="298">C297+1000</f>
        <v>1066</v>
      </c>
      <c r="D296" s="54"/>
      <c r="E296" s="44" t="s">
        <v>642</v>
      </c>
      <c r="F296" s="45"/>
      <c r="G296" s="45"/>
      <c r="H296" s="43"/>
    </row>
    <row r="297" spans="2:8" ht="16.2">
      <c r="B297">
        <f t="shared" ca="1" si="290"/>
        <v>0.68666965413233594</v>
      </c>
      <c r="C297" s="2">
        <f t="shared" ref="C297" ca="1" si="299">RANK(B297,$B$3:$B$397)</f>
        <v>66</v>
      </c>
      <c r="D297" s="52">
        <v>73</v>
      </c>
      <c r="E297" s="26" t="s">
        <v>643</v>
      </c>
      <c r="F297" s="32" t="s">
        <v>342</v>
      </c>
      <c r="G297" s="32" t="s">
        <v>644</v>
      </c>
      <c r="H297" s="33"/>
    </row>
    <row r="298" spans="2:8">
      <c r="C298" s="2">
        <f t="shared" ref="C298" ca="1" si="300">C299+1000</f>
        <v>1016</v>
      </c>
      <c r="D298" s="54"/>
      <c r="E298" s="44" t="s">
        <v>645</v>
      </c>
      <c r="F298" s="45"/>
      <c r="G298" s="45" t="s">
        <v>648</v>
      </c>
      <c r="H298" s="43" t="s">
        <v>417</v>
      </c>
    </row>
    <row r="299" spans="2:8" ht="16.2">
      <c r="B299">
        <f t="shared" ca="1" si="290"/>
        <v>0.89291742747669711</v>
      </c>
      <c r="C299" s="2">
        <f t="shared" ref="C299" ca="1" si="301">RANK(B299,$B$3:$B$397)</f>
        <v>16</v>
      </c>
      <c r="D299" s="52">
        <v>74</v>
      </c>
      <c r="E299" s="26" t="s">
        <v>646</v>
      </c>
      <c r="F299" s="32" t="s">
        <v>500</v>
      </c>
      <c r="G299" s="32" t="s">
        <v>647</v>
      </c>
      <c r="H299" s="33" t="s">
        <v>649</v>
      </c>
    </row>
    <row r="300" spans="2:8">
      <c r="C300" s="2">
        <f t="shared" ref="C300" ca="1" si="302">C301+1000</f>
        <v>1085</v>
      </c>
      <c r="D300" s="54"/>
      <c r="E300" s="44" t="s">
        <v>650</v>
      </c>
      <c r="F300" s="45"/>
      <c r="G300" s="45" t="s">
        <v>653</v>
      </c>
      <c r="H300" s="43" t="s">
        <v>302</v>
      </c>
    </row>
    <row r="301" spans="2:8" ht="16.2">
      <c r="B301">
        <f t="shared" ca="1" si="290"/>
        <v>0.60952161190388254</v>
      </c>
      <c r="C301" s="2">
        <f t="shared" ref="C301" ca="1" si="303">RANK(B301,$B$3:$B$397)</f>
        <v>85</v>
      </c>
      <c r="D301" s="52">
        <v>75</v>
      </c>
      <c r="E301" s="26" t="s">
        <v>651</v>
      </c>
      <c r="F301" s="32" t="s">
        <v>299</v>
      </c>
      <c r="G301" s="32" t="s">
        <v>652</v>
      </c>
      <c r="H301" s="33" t="s">
        <v>303</v>
      </c>
    </row>
    <row r="302" spans="2:8">
      <c r="C302" s="2">
        <f t="shared" ref="C302" ca="1" si="304">C303+1000</f>
        <v>1169</v>
      </c>
      <c r="D302" s="54"/>
      <c r="E302" s="44"/>
      <c r="F302" s="45"/>
      <c r="G302" s="45" t="s">
        <v>656</v>
      </c>
      <c r="H302" s="43"/>
    </row>
    <row r="303" spans="2:8" ht="16.2">
      <c r="B303">
        <f t="shared" ca="1" si="290"/>
        <v>0.18233407701640048</v>
      </c>
      <c r="C303" s="2">
        <f t="shared" ref="C303" ca="1" si="305">RANK(B303,$B$3:$B$397)</f>
        <v>169</v>
      </c>
      <c r="D303" s="52">
        <v>76</v>
      </c>
      <c r="E303" s="26" t="s">
        <v>654</v>
      </c>
      <c r="F303" s="32" t="s">
        <v>310</v>
      </c>
      <c r="G303" s="32" t="s">
        <v>655</v>
      </c>
      <c r="H303" s="33" t="s">
        <v>480</v>
      </c>
    </row>
    <row r="304" spans="2:8">
      <c r="C304" s="2">
        <f t="shared" ref="C304" ca="1" si="306">C305+1000</f>
        <v>1129</v>
      </c>
      <c r="D304" s="54"/>
      <c r="E304" s="44" t="s">
        <v>657</v>
      </c>
      <c r="F304" s="45"/>
      <c r="G304" s="45"/>
      <c r="H304" s="43"/>
    </row>
    <row r="305" spans="2:8" ht="16.2">
      <c r="B305">
        <f t="shared" ca="1" si="290"/>
        <v>0.39681363267244762</v>
      </c>
      <c r="C305" s="2">
        <f t="shared" ref="C305" ca="1" si="307">RANK(B305,$B$3:$B$397)</f>
        <v>129</v>
      </c>
      <c r="D305" s="52">
        <v>77</v>
      </c>
      <c r="E305" s="26" t="s">
        <v>649</v>
      </c>
      <c r="F305" s="32" t="s">
        <v>658</v>
      </c>
      <c r="G305" s="32" t="s">
        <v>659</v>
      </c>
      <c r="H305" s="33"/>
    </row>
    <row r="306" spans="2:8">
      <c r="C306" s="2">
        <f t="shared" ref="C306" ca="1" si="308">C307+1000</f>
        <v>1071</v>
      </c>
      <c r="D306" s="54"/>
      <c r="E306" s="44" t="s">
        <v>660</v>
      </c>
      <c r="F306" s="45" t="s">
        <v>662</v>
      </c>
      <c r="G306" s="45"/>
      <c r="H306" s="43" t="s">
        <v>419</v>
      </c>
    </row>
    <row r="307" spans="2:8" ht="16.2">
      <c r="B307">
        <f t="shared" ca="1" si="290"/>
        <v>0.67057787751599851</v>
      </c>
      <c r="C307" s="2">
        <f t="shared" ref="C307" ca="1" si="309">RANK(B307,$B$3:$B$397)</f>
        <v>71</v>
      </c>
      <c r="D307" s="52">
        <v>78</v>
      </c>
      <c r="E307" s="26" t="s">
        <v>661</v>
      </c>
      <c r="F307" s="32" t="s">
        <v>586</v>
      </c>
      <c r="G307" s="32" t="s">
        <v>299</v>
      </c>
      <c r="H307" s="33" t="s">
        <v>420</v>
      </c>
    </row>
    <row r="308" spans="2:8">
      <c r="C308" s="2">
        <f t="shared" ref="C308" ca="1" si="310">C309+1000</f>
        <v>1120</v>
      </c>
      <c r="D308" s="54"/>
      <c r="E308" s="44" t="s">
        <v>663</v>
      </c>
      <c r="F308" s="45" t="s">
        <v>370</v>
      </c>
      <c r="G308" s="45"/>
      <c r="H308" s="43"/>
    </row>
    <row r="309" spans="2:8" ht="16.8" thickBot="1">
      <c r="B309">
        <f t="shared" ca="1" si="290"/>
        <v>0.4363543537018526</v>
      </c>
      <c r="C309" s="2">
        <f t="shared" ref="C309" ca="1" si="311">RANK(B309,$B$3:$B$397)</f>
        <v>120</v>
      </c>
      <c r="D309" s="52">
        <v>79</v>
      </c>
      <c r="E309" s="26" t="s">
        <v>664</v>
      </c>
      <c r="F309" s="32" t="s">
        <v>369</v>
      </c>
      <c r="G309" s="32" t="s">
        <v>435</v>
      </c>
      <c r="H309" s="33"/>
    </row>
    <row r="310" spans="2:8">
      <c r="C310" s="2">
        <f t="shared" ref="C310" ca="1" si="312">C311+1000</f>
        <v>1048</v>
      </c>
      <c r="D310" s="55"/>
      <c r="E310" s="24" t="s">
        <v>804</v>
      </c>
      <c r="F310" s="30"/>
      <c r="G310" s="30" t="s">
        <v>667</v>
      </c>
      <c r="H310" s="31"/>
    </row>
    <row r="311" spans="2:8" ht="16.2">
      <c r="B311">
        <f ca="1">RAND()</f>
        <v>0.7495802302348481</v>
      </c>
      <c r="C311" s="2">
        <f t="shared" ref="C311" ca="1" si="313">RANK(B311,$B$3:$B$397)</f>
        <v>48</v>
      </c>
      <c r="D311" s="56">
        <v>1</v>
      </c>
      <c r="E311" s="26" t="s">
        <v>732</v>
      </c>
      <c r="F311" s="32" t="s">
        <v>665</v>
      </c>
      <c r="G311" s="32" t="s">
        <v>666</v>
      </c>
      <c r="H311" s="33" t="s">
        <v>761</v>
      </c>
    </row>
    <row r="312" spans="2:8">
      <c r="C312" s="2">
        <f t="shared" ref="C312" ca="1" si="314">C313+1000</f>
        <v>1088</v>
      </c>
      <c r="D312" s="57"/>
      <c r="E312" s="25"/>
      <c r="F312" s="34" t="s">
        <v>671</v>
      </c>
      <c r="G312" s="34"/>
      <c r="H312" s="43"/>
    </row>
    <row r="313" spans="2:8" ht="16.2">
      <c r="B313">
        <f t="shared" ref="B313:B353" ca="1" si="315">RAND()</f>
        <v>0.58727711697455665</v>
      </c>
      <c r="C313" s="2">
        <f t="shared" ref="C313" ca="1" si="316">RANK(B313,$B$3:$B$397)</f>
        <v>88</v>
      </c>
      <c r="D313" s="56">
        <v>2</v>
      </c>
      <c r="E313" s="26" t="s">
        <v>668</v>
      </c>
      <c r="F313" s="32" t="s">
        <v>669</v>
      </c>
      <c r="G313" s="32" t="s">
        <v>670</v>
      </c>
      <c r="H313" s="33"/>
    </row>
    <row r="314" spans="2:8">
      <c r="C314" s="2">
        <f t="shared" ref="C314" ca="1" si="317">C315+1000</f>
        <v>1100</v>
      </c>
      <c r="D314" s="57"/>
      <c r="E314" s="25" t="s">
        <v>672</v>
      </c>
      <c r="F314" s="34" t="s">
        <v>675</v>
      </c>
      <c r="G314" s="34"/>
      <c r="H314" s="43"/>
    </row>
    <row r="315" spans="2:8" ht="16.2">
      <c r="B315">
        <f t="shared" ca="1" si="315"/>
        <v>0.54250414056118468</v>
      </c>
      <c r="C315" s="2">
        <f t="shared" ref="C315" ca="1" si="318">RANK(B315,$B$3:$B$397)</f>
        <v>100</v>
      </c>
      <c r="D315" s="56">
        <v>3</v>
      </c>
      <c r="E315" s="26" t="s">
        <v>673</v>
      </c>
      <c r="F315" s="32" t="s">
        <v>674</v>
      </c>
      <c r="G315" s="32" t="s">
        <v>676</v>
      </c>
      <c r="H315" s="33"/>
    </row>
    <row r="316" spans="2:8">
      <c r="C316" s="2">
        <f t="shared" ref="C316" ca="1" si="319">C317+1000</f>
        <v>1057</v>
      </c>
      <c r="D316" s="57"/>
      <c r="E316" s="25" t="s">
        <v>677</v>
      </c>
      <c r="F316" s="34"/>
      <c r="G316" s="34" t="s">
        <v>682</v>
      </c>
      <c r="H316" s="43" t="s">
        <v>683</v>
      </c>
    </row>
    <row r="317" spans="2:8" ht="16.2">
      <c r="B317">
        <f t="shared" ca="1" si="315"/>
        <v>0.71676151589129877</v>
      </c>
      <c r="C317" s="2">
        <f t="shared" ref="C317" ca="1" si="320">RANK(B317,$B$3:$B$397)</f>
        <v>57</v>
      </c>
      <c r="D317" s="56">
        <v>4</v>
      </c>
      <c r="E317" s="26" t="s">
        <v>678</v>
      </c>
      <c r="F317" s="32" t="s">
        <v>679</v>
      </c>
      <c r="G317" s="32" t="s">
        <v>681</v>
      </c>
      <c r="H317" s="33" t="s">
        <v>564</v>
      </c>
    </row>
    <row r="318" spans="2:8">
      <c r="C318" s="2">
        <f t="shared" ref="C318" ca="1" si="321">C319+1000</f>
        <v>1041</v>
      </c>
      <c r="D318" s="57"/>
      <c r="E318" s="25" t="s">
        <v>419</v>
      </c>
      <c r="F318" s="34" t="s">
        <v>428</v>
      </c>
      <c r="G318" s="34"/>
      <c r="H318" s="43" t="s">
        <v>685</v>
      </c>
    </row>
    <row r="319" spans="2:8" ht="16.2">
      <c r="B319">
        <f t="shared" ca="1" si="315"/>
        <v>0.79599093223432826</v>
      </c>
      <c r="C319" s="2">
        <f t="shared" ref="C319" ca="1" si="322">RANK(B319,$B$3:$B$397)</f>
        <v>41</v>
      </c>
      <c r="D319" s="56">
        <v>5</v>
      </c>
      <c r="E319" s="26" t="s">
        <v>420</v>
      </c>
      <c r="F319" s="32" t="s">
        <v>343</v>
      </c>
      <c r="G319" s="32" t="s">
        <v>299</v>
      </c>
      <c r="H319" s="33" t="s">
        <v>680</v>
      </c>
    </row>
    <row r="320" spans="2:8">
      <c r="C320" s="2">
        <f t="shared" ref="C320" ca="1" si="323">C321+1000</f>
        <v>1012</v>
      </c>
      <c r="D320" s="57"/>
      <c r="E320" s="25" t="s">
        <v>391</v>
      </c>
      <c r="F320" s="34"/>
      <c r="G320" s="34" t="s">
        <v>351</v>
      </c>
      <c r="H320" s="43"/>
    </row>
    <row r="321" spans="2:8" ht="16.2">
      <c r="B321">
        <f t="shared" ca="1" si="315"/>
        <v>0.92365764588746402</v>
      </c>
      <c r="C321" s="2">
        <f t="shared" ref="C321" ca="1" si="324">RANK(B321,$B$3:$B$397)</f>
        <v>12</v>
      </c>
      <c r="D321" s="56">
        <v>6</v>
      </c>
      <c r="E321" s="26" t="s">
        <v>392</v>
      </c>
      <c r="F321" s="32" t="s">
        <v>299</v>
      </c>
      <c r="G321" s="32" t="s">
        <v>684</v>
      </c>
      <c r="H321" s="33" t="s">
        <v>566</v>
      </c>
    </row>
    <row r="322" spans="2:8">
      <c r="C322" s="2">
        <f t="shared" ref="C322" ca="1" si="325">C323+1000</f>
        <v>1032</v>
      </c>
      <c r="D322" s="57"/>
      <c r="E322" s="25" t="s">
        <v>686</v>
      </c>
      <c r="F322" s="34"/>
      <c r="G322" s="34" t="s">
        <v>690</v>
      </c>
      <c r="H322" s="43"/>
    </row>
    <row r="323" spans="2:8" ht="16.2">
      <c r="B323">
        <f t="shared" ca="1" si="315"/>
        <v>0.8328290841593794</v>
      </c>
      <c r="C323" s="2">
        <f t="shared" ref="C323" ca="1" si="326">RANK(B323,$B$3:$B$397)</f>
        <v>32</v>
      </c>
      <c r="D323" s="56">
        <v>7</v>
      </c>
      <c r="E323" s="26" t="s">
        <v>687</v>
      </c>
      <c r="F323" s="32" t="s">
        <v>688</v>
      </c>
      <c r="G323" s="32" t="s">
        <v>689</v>
      </c>
      <c r="H323" s="33"/>
    </row>
    <row r="324" spans="2:8">
      <c r="C324" s="2">
        <f t="shared" ref="C324" ca="1" si="327">C325+1000</f>
        <v>1155</v>
      </c>
      <c r="D324" s="57"/>
      <c r="E324" s="25" t="s">
        <v>691</v>
      </c>
      <c r="F324" s="34"/>
      <c r="G324" s="34" t="s">
        <v>694</v>
      </c>
      <c r="H324" s="43"/>
    </row>
    <row r="325" spans="2:8" ht="16.2">
      <c r="B325">
        <f t="shared" ca="1" si="315"/>
        <v>0.25469103710508112</v>
      </c>
      <c r="C325" s="2">
        <f t="shared" ref="C325" ca="1" si="328">RANK(B325,$B$3:$B$397)</f>
        <v>155</v>
      </c>
      <c r="D325" s="56">
        <v>8</v>
      </c>
      <c r="E325" s="26" t="s">
        <v>692</v>
      </c>
      <c r="F325" s="32" t="s">
        <v>693</v>
      </c>
      <c r="G325" s="32" t="s">
        <v>643</v>
      </c>
      <c r="H325" s="33" t="s">
        <v>695</v>
      </c>
    </row>
    <row r="326" spans="2:8">
      <c r="C326" s="2">
        <f t="shared" ref="C326" ca="1" si="329">C327+1000</f>
        <v>1094</v>
      </c>
      <c r="D326" s="57"/>
      <c r="E326" s="25" t="s">
        <v>312</v>
      </c>
      <c r="F326" s="34" t="s">
        <v>696</v>
      </c>
      <c r="G326" s="34"/>
      <c r="H326" s="43" t="s">
        <v>698</v>
      </c>
    </row>
    <row r="327" spans="2:8" ht="16.2">
      <c r="B327">
        <f t="shared" ca="1" si="315"/>
        <v>0.55485587041172757</v>
      </c>
      <c r="C327" s="2">
        <f t="shared" ref="C327" ca="1" si="330">RANK(B327,$B$3:$B$397)</f>
        <v>94</v>
      </c>
      <c r="D327" s="56">
        <v>9</v>
      </c>
      <c r="E327" s="26" t="s">
        <v>313</v>
      </c>
      <c r="F327" s="32" t="s">
        <v>314</v>
      </c>
      <c r="G327" s="32" t="s">
        <v>316</v>
      </c>
      <c r="H327" s="33" t="s">
        <v>697</v>
      </c>
    </row>
    <row r="328" spans="2:8">
      <c r="C328" s="2">
        <f t="shared" ref="C328" ca="1" si="331">C329+1000</f>
        <v>1092</v>
      </c>
      <c r="D328" s="57"/>
      <c r="E328" s="25" t="s">
        <v>699</v>
      </c>
      <c r="F328" s="34"/>
      <c r="G328" s="34" t="s">
        <v>318</v>
      </c>
      <c r="H328" s="43"/>
    </row>
    <row r="329" spans="2:8" ht="16.2">
      <c r="B329">
        <f t="shared" ca="1" si="315"/>
        <v>0.56572114104327031</v>
      </c>
      <c r="C329" s="2">
        <f t="shared" ref="C329" ca="1" si="332">RANK(B329,$B$3:$B$397)</f>
        <v>92</v>
      </c>
      <c r="D329" s="56">
        <v>10</v>
      </c>
      <c r="E329" s="26" t="s">
        <v>700</v>
      </c>
      <c r="F329" s="32" t="s">
        <v>299</v>
      </c>
      <c r="G329" s="32" t="s">
        <v>317</v>
      </c>
      <c r="H329" s="33"/>
    </row>
    <row r="330" spans="2:8">
      <c r="C330" s="2">
        <f t="shared" ref="C330" ca="1" si="333">C331+1000</f>
        <v>1062</v>
      </c>
      <c r="D330" s="57"/>
      <c r="E330" s="25" t="s">
        <v>701</v>
      </c>
      <c r="F330" s="34" t="s">
        <v>703</v>
      </c>
      <c r="G330" s="34"/>
      <c r="H330" s="43"/>
    </row>
    <row r="331" spans="2:8" ht="16.2">
      <c r="B331">
        <f t="shared" ca="1" si="315"/>
        <v>0.69981001901968209</v>
      </c>
      <c r="C331" s="2">
        <f t="shared" ref="C331" ca="1" si="334">RANK(B331,$B$3:$B$397)</f>
        <v>62</v>
      </c>
      <c r="D331" s="56">
        <v>11</v>
      </c>
      <c r="E331" s="26" t="s">
        <v>416</v>
      </c>
      <c r="F331" s="32" t="s">
        <v>702</v>
      </c>
      <c r="G331" s="32" t="s">
        <v>704</v>
      </c>
      <c r="H331" s="33" t="s">
        <v>705</v>
      </c>
    </row>
    <row r="332" spans="2:8">
      <c r="C332" s="2">
        <f t="shared" ref="C332" ca="1" si="335">C333+1000</f>
        <v>1093</v>
      </c>
      <c r="D332" s="57"/>
      <c r="E332" s="25" t="s">
        <v>706</v>
      </c>
      <c r="F332" s="34" t="s">
        <v>708</v>
      </c>
      <c r="G332" s="34" t="s">
        <v>709</v>
      </c>
      <c r="H332" s="43"/>
    </row>
    <row r="333" spans="2:8" ht="16.2">
      <c r="B333">
        <f t="shared" ca="1" si="315"/>
        <v>0.55489579358605168</v>
      </c>
      <c r="C333" s="2">
        <f t="shared" ref="C333" ca="1" si="336">RANK(B333,$B$3:$B$397)</f>
        <v>93</v>
      </c>
      <c r="D333" s="56">
        <v>12</v>
      </c>
      <c r="E333" s="26" t="s">
        <v>707</v>
      </c>
      <c r="F333" s="32" t="s">
        <v>303</v>
      </c>
      <c r="G333" s="32" t="s">
        <v>365</v>
      </c>
      <c r="H333" s="33"/>
    </row>
    <row r="334" spans="2:8">
      <c r="C334" s="2">
        <f t="shared" ref="C334" ca="1" si="337">C335+1000</f>
        <v>1038</v>
      </c>
      <c r="D334" s="57"/>
      <c r="E334" s="25" t="s">
        <v>422</v>
      </c>
      <c r="F334" s="34" t="s">
        <v>711</v>
      </c>
      <c r="G334" s="34" t="s">
        <v>386</v>
      </c>
      <c r="H334" s="43" t="s">
        <v>713</v>
      </c>
    </row>
    <row r="335" spans="2:8" ht="16.2">
      <c r="B335">
        <f t="shared" ca="1" si="315"/>
        <v>0.81276348606603022</v>
      </c>
      <c r="C335" s="2">
        <f t="shared" ref="C335" ca="1" si="338">RANK(B335,$B$3:$B$397)</f>
        <v>38</v>
      </c>
      <c r="D335" s="56">
        <v>13</v>
      </c>
      <c r="E335" s="26" t="s">
        <v>707</v>
      </c>
      <c r="F335" s="32" t="s">
        <v>710</v>
      </c>
      <c r="G335" s="32" t="s">
        <v>387</v>
      </c>
      <c r="H335" s="33" t="s">
        <v>712</v>
      </c>
    </row>
    <row r="336" spans="2:8">
      <c r="C336" s="2">
        <f t="shared" ref="C336" ca="1" si="339">C337+1000</f>
        <v>1171</v>
      </c>
      <c r="D336" s="57"/>
      <c r="E336" s="25" t="s">
        <v>714</v>
      </c>
      <c r="F336" s="34" t="s">
        <v>717</v>
      </c>
      <c r="G336" s="34"/>
      <c r="H336" s="43" t="s">
        <v>718</v>
      </c>
    </row>
    <row r="337" spans="2:8" ht="16.2">
      <c r="B337">
        <f t="shared" ca="1" si="315"/>
        <v>0.15873608428954988</v>
      </c>
      <c r="C337" s="2">
        <f t="shared" ref="C337" ca="1" si="340">RANK(B337,$B$3:$B$397)</f>
        <v>171</v>
      </c>
      <c r="D337" s="56">
        <v>14</v>
      </c>
      <c r="E337" s="26" t="s">
        <v>715</v>
      </c>
      <c r="F337" s="32" t="s">
        <v>716</v>
      </c>
      <c r="G337" s="32" t="s">
        <v>704</v>
      </c>
      <c r="H337" s="33" t="s">
        <v>420</v>
      </c>
    </row>
    <row r="338" spans="2:8">
      <c r="C338" s="2">
        <f t="shared" ref="C338" ca="1" si="341">C339+1000</f>
        <v>1063</v>
      </c>
      <c r="D338" s="57"/>
      <c r="E338" s="25" t="s">
        <v>719</v>
      </c>
      <c r="F338" s="34"/>
      <c r="G338" s="34" t="s">
        <v>722</v>
      </c>
      <c r="H338" s="43"/>
    </row>
    <row r="339" spans="2:8" ht="16.2">
      <c r="B339">
        <f t="shared" ca="1" si="315"/>
        <v>0.69431786255960759</v>
      </c>
      <c r="C339" s="2">
        <f t="shared" ref="C339" ca="1" si="342">RANK(B339,$B$3:$B$397)</f>
        <v>63</v>
      </c>
      <c r="D339" s="56">
        <v>15</v>
      </c>
      <c r="E339" s="26" t="s">
        <v>720</v>
      </c>
      <c r="F339" s="32" t="s">
        <v>721</v>
      </c>
      <c r="G339" s="32" t="s">
        <v>568</v>
      </c>
      <c r="H339" s="33"/>
    </row>
    <row r="340" spans="2:8">
      <c r="C340" s="2">
        <f t="shared" ref="C340" ca="1" si="343">C341+1000</f>
        <v>1104</v>
      </c>
      <c r="D340" s="57"/>
      <c r="E340" s="25" t="s">
        <v>723</v>
      </c>
      <c r="F340" s="34" t="s">
        <v>726</v>
      </c>
      <c r="G340" s="34"/>
      <c r="H340" s="43" t="s">
        <v>728</v>
      </c>
    </row>
    <row r="341" spans="2:8" ht="16.2">
      <c r="B341">
        <f t="shared" ca="1" si="315"/>
        <v>0.52040154883680445</v>
      </c>
      <c r="C341" s="2">
        <f t="shared" ref="C341" ca="1" si="344">RANK(B341,$B$3:$B$397)</f>
        <v>104</v>
      </c>
      <c r="D341" s="56">
        <v>16</v>
      </c>
      <c r="E341" s="26" t="s">
        <v>724</v>
      </c>
      <c r="F341" s="32" t="s">
        <v>725</v>
      </c>
      <c r="G341" s="32" t="s">
        <v>721</v>
      </c>
      <c r="H341" s="33" t="s">
        <v>727</v>
      </c>
    </row>
    <row r="342" spans="2:8">
      <c r="C342" s="2">
        <f t="shared" ref="C342" ca="1" si="345">C343+1000</f>
        <v>1189</v>
      </c>
      <c r="D342" s="57"/>
      <c r="E342" s="25" t="s">
        <v>729</v>
      </c>
      <c r="F342" s="34"/>
      <c r="G342" s="34" t="s">
        <v>730</v>
      </c>
      <c r="H342" s="43"/>
    </row>
    <row r="343" spans="2:8" ht="16.2">
      <c r="B343">
        <f t="shared" ca="1" si="315"/>
        <v>6.9083677139754163E-2</v>
      </c>
      <c r="C343" s="2">
        <f t="shared" ref="C343" ca="1" si="346">RANK(B343,$B$3:$B$397)</f>
        <v>189</v>
      </c>
      <c r="D343" s="56">
        <v>17</v>
      </c>
      <c r="E343" s="26" t="s">
        <v>326</v>
      </c>
      <c r="F343" s="32" t="s">
        <v>436</v>
      </c>
      <c r="G343" s="32" t="s">
        <v>454</v>
      </c>
      <c r="H343" s="33"/>
    </row>
    <row r="344" spans="2:8">
      <c r="C344" s="2">
        <f t="shared" ref="C344" ca="1" si="347">C345+1000</f>
        <v>1103</v>
      </c>
      <c r="D344" s="57"/>
      <c r="E344" s="25" t="s">
        <v>731</v>
      </c>
      <c r="F344" s="34" t="s">
        <v>734</v>
      </c>
      <c r="G344" s="34"/>
      <c r="H344" s="43"/>
    </row>
    <row r="345" spans="2:8" ht="16.2">
      <c r="B345">
        <f t="shared" ca="1" si="315"/>
        <v>0.52922368386731256</v>
      </c>
      <c r="C345" s="2">
        <f t="shared" ref="C345" ca="1" si="348">RANK(B345,$B$3:$B$397)</f>
        <v>103</v>
      </c>
      <c r="D345" s="56">
        <v>18</v>
      </c>
      <c r="E345" s="26" t="s">
        <v>732</v>
      </c>
      <c r="F345" s="32" t="s">
        <v>733</v>
      </c>
      <c r="G345" s="32" t="s">
        <v>735</v>
      </c>
      <c r="H345" s="33" t="s">
        <v>736</v>
      </c>
    </row>
    <row r="346" spans="2:8">
      <c r="C346" s="2">
        <f t="shared" ref="C346" ca="1" si="349">C347+1000</f>
        <v>1077</v>
      </c>
      <c r="D346" s="57"/>
      <c r="E346" s="25" t="s">
        <v>737</v>
      </c>
      <c r="F346" s="34"/>
      <c r="G346" s="34" t="s">
        <v>739</v>
      </c>
      <c r="H346" s="43"/>
    </row>
    <row r="347" spans="2:8" ht="16.2">
      <c r="B347">
        <f t="shared" ca="1" si="315"/>
        <v>0.63928264758372855</v>
      </c>
      <c r="C347" s="2">
        <f t="shared" ref="C347" ca="1" si="350">RANK(B347,$B$3:$B$397)</f>
        <v>77</v>
      </c>
      <c r="D347" s="56">
        <v>19</v>
      </c>
      <c r="E347" s="26" t="s">
        <v>619</v>
      </c>
      <c r="F347" s="32" t="s">
        <v>721</v>
      </c>
      <c r="G347" s="32" t="s">
        <v>738</v>
      </c>
      <c r="H347" s="33"/>
    </row>
    <row r="348" spans="2:8">
      <c r="C348" s="2">
        <f t="shared" ref="C348" ca="1" si="351">C349+1000</f>
        <v>1060</v>
      </c>
      <c r="D348" s="57"/>
      <c r="E348" s="25" t="s">
        <v>741</v>
      </c>
      <c r="F348" s="34" t="s">
        <v>744</v>
      </c>
      <c r="G348" s="34"/>
      <c r="H348" s="43"/>
    </row>
    <row r="349" spans="2:8" ht="16.2">
      <c r="B349">
        <f t="shared" ca="1" si="315"/>
        <v>0.70353817984405997</v>
      </c>
      <c r="C349" s="2">
        <f t="shared" ref="C349" ca="1" si="352">RANK(B349,$B$3:$B$397)</f>
        <v>60</v>
      </c>
      <c r="D349" s="56">
        <v>20</v>
      </c>
      <c r="E349" s="26" t="s">
        <v>738</v>
      </c>
      <c r="F349" s="32" t="s">
        <v>745</v>
      </c>
      <c r="G349" s="32" t="s">
        <v>310</v>
      </c>
      <c r="H349" s="33" t="s">
        <v>746</v>
      </c>
    </row>
    <row r="350" spans="2:8">
      <c r="C350" s="2">
        <f t="shared" ref="C350" ca="1" si="353">C351+1000</f>
        <v>1192</v>
      </c>
      <c r="D350" s="57"/>
      <c r="E350" s="25" t="s">
        <v>742</v>
      </c>
      <c r="F350" s="34"/>
      <c r="G350" s="34"/>
      <c r="H350" s="43"/>
    </row>
    <row r="351" spans="2:8" ht="16.2">
      <c r="B351">
        <f t="shared" ca="1" si="315"/>
        <v>6.3577294221402236E-2</v>
      </c>
      <c r="C351" s="2">
        <f t="shared" ref="C351" ca="1" si="354">RANK(B351,$B$3:$B$397)</f>
        <v>192</v>
      </c>
      <c r="D351" s="56">
        <v>21</v>
      </c>
      <c r="E351" s="26" t="s">
        <v>743</v>
      </c>
      <c r="F351" s="32" t="s">
        <v>854</v>
      </c>
      <c r="G351" s="32" t="s">
        <v>747</v>
      </c>
      <c r="H351" s="33"/>
    </row>
    <row r="352" spans="2:8">
      <c r="C352" s="2">
        <f t="shared" ref="C352" ca="1" si="355">C353+1000</f>
        <v>1185</v>
      </c>
      <c r="D352" s="57"/>
      <c r="E352" s="25" t="s">
        <v>748</v>
      </c>
      <c r="F352" s="34"/>
      <c r="G352" s="34" t="s">
        <v>751</v>
      </c>
      <c r="H352" s="43"/>
    </row>
    <row r="353" spans="2:8" ht="16.2">
      <c r="B353">
        <f t="shared" ca="1" si="315"/>
        <v>8.9727925086786287E-2</v>
      </c>
      <c r="C353" s="2">
        <f t="shared" ref="C353" ca="1" si="356">RANK(B353,$B$3:$B$397)</f>
        <v>185</v>
      </c>
      <c r="D353" s="56">
        <v>22</v>
      </c>
      <c r="E353" s="26" t="s">
        <v>749</v>
      </c>
      <c r="F353" s="32" t="s">
        <v>750</v>
      </c>
      <c r="G353" s="32" t="s">
        <v>738</v>
      </c>
      <c r="H353" s="33"/>
    </row>
    <row r="354" spans="2:8">
      <c r="C354" s="2">
        <f t="shared" ref="C354" ca="1" si="357">C355+1000</f>
        <v>1106</v>
      </c>
      <c r="D354" s="57"/>
      <c r="E354" s="25" t="s">
        <v>485</v>
      </c>
      <c r="F354" s="34"/>
      <c r="G354" s="34" t="s">
        <v>645</v>
      </c>
      <c r="H354" s="43" t="s">
        <v>753</v>
      </c>
    </row>
    <row r="355" spans="2:8" ht="16.2">
      <c r="B355">
        <f ca="1">RAND()</f>
        <v>0.51787920034269597</v>
      </c>
      <c r="C355" s="2">
        <f t="shared" ref="C355" ca="1" si="358">RANK(B355,$B$3:$B$397)</f>
        <v>106</v>
      </c>
      <c r="D355" s="56">
        <v>23</v>
      </c>
      <c r="E355" s="26" t="s">
        <v>486</v>
      </c>
      <c r="F355" s="32" t="s">
        <v>299</v>
      </c>
      <c r="G355" s="32" t="s">
        <v>752</v>
      </c>
      <c r="H355" s="33" t="s">
        <v>754</v>
      </c>
    </row>
    <row r="356" spans="2:8">
      <c r="C356" s="2">
        <f t="shared" ref="C356" ca="1" si="359">C357+1000</f>
        <v>1196</v>
      </c>
      <c r="D356" s="57"/>
      <c r="E356" s="25" t="s">
        <v>361</v>
      </c>
      <c r="F356" s="34"/>
      <c r="G356" s="34" t="s">
        <v>756</v>
      </c>
      <c r="H356" s="43"/>
    </row>
    <row r="357" spans="2:8" ht="16.2">
      <c r="B357">
        <f t="shared" ref="B357:B397" ca="1" si="360">RAND()</f>
        <v>4.9377573014237619E-3</v>
      </c>
      <c r="C357" s="2">
        <f t="shared" ref="C357" ca="1" si="361">RANK(B357,$B$3:$B$397)</f>
        <v>196</v>
      </c>
      <c r="D357" s="56">
        <v>24</v>
      </c>
      <c r="E357" s="26" t="s">
        <v>755</v>
      </c>
      <c r="F357" s="32" t="s">
        <v>438</v>
      </c>
      <c r="G357" s="32" t="s">
        <v>528</v>
      </c>
      <c r="H357" s="33"/>
    </row>
    <row r="358" spans="2:8">
      <c r="C358" s="2">
        <f t="shared" ref="C358" ca="1" si="362">C359+1000</f>
        <v>1149</v>
      </c>
      <c r="D358" s="57"/>
      <c r="E358" s="25" t="s">
        <v>757</v>
      </c>
      <c r="F358" s="34"/>
      <c r="G358" s="34" t="s">
        <v>760</v>
      </c>
      <c r="H358" s="43"/>
    </row>
    <row r="359" spans="2:8" ht="16.2">
      <c r="B359">
        <f t="shared" ca="1" si="360"/>
        <v>0.30225711756432794</v>
      </c>
      <c r="C359" s="2">
        <f t="shared" ref="C359" ca="1" si="363">RANK(B359,$B$3:$B$397)</f>
        <v>149</v>
      </c>
      <c r="D359" s="56">
        <v>25</v>
      </c>
      <c r="E359" s="26" t="s">
        <v>503</v>
      </c>
      <c r="F359" s="32" t="s">
        <v>758</v>
      </c>
      <c r="G359" s="32" t="s">
        <v>759</v>
      </c>
      <c r="H359" s="33" t="s">
        <v>761</v>
      </c>
    </row>
    <row r="360" spans="2:8">
      <c r="C360" s="2">
        <f t="shared" ref="C360" ca="1" si="364">C361+1000</f>
        <v>1122</v>
      </c>
      <c r="D360" s="57"/>
      <c r="E360" s="25" t="s">
        <v>762</v>
      </c>
      <c r="F360" s="34"/>
      <c r="G360" s="34" t="s">
        <v>766</v>
      </c>
      <c r="H360" s="43"/>
    </row>
    <row r="361" spans="2:8" ht="16.2">
      <c r="B361">
        <f t="shared" ca="1" si="360"/>
        <v>0.42823112588182732</v>
      </c>
      <c r="C361" s="2">
        <f t="shared" ref="C361" ca="1" si="365">RANK(B361,$B$3:$B$397)</f>
        <v>122</v>
      </c>
      <c r="D361" s="56">
        <v>26</v>
      </c>
      <c r="E361" s="26" t="s">
        <v>763</v>
      </c>
      <c r="F361" s="32" t="s">
        <v>764</v>
      </c>
      <c r="G361" s="32" t="s">
        <v>765</v>
      </c>
      <c r="H361" s="33"/>
    </row>
    <row r="362" spans="2:8">
      <c r="C362" s="2">
        <f t="shared" ref="C362" ca="1" si="366">C363+1000</f>
        <v>1111</v>
      </c>
      <c r="D362" s="57"/>
      <c r="E362" s="25" t="s">
        <v>767</v>
      </c>
      <c r="F362" s="34"/>
      <c r="G362" s="34" t="s">
        <v>769</v>
      </c>
      <c r="H362" s="43"/>
    </row>
    <row r="363" spans="2:8" ht="16.2">
      <c r="B363">
        <f t="shared" ca="1" si="360"/>
        <v>0.48777563663292656</v>
      </c>
      <c r="C363" s="2">
        <f t="shared" ref="C363" ca="1" si="367">RANK(B363,$B$3:$B$397)</f>
        <v>111</v>
      </c>
      <c r="D363" s="56">
        <v>27</v>
      </c>
      <c r="E363" s="26" t="s">
        <v>768</v>
      </c>
      <c r="F363" s="32" t="s">
        <v>721</v>
      </c>
      <c r="G363" s="32" t="s">
        <v>487</v>
      </c>
      <c r="H363" s="33"/>
    </row>
    <row r="364" spans="2:8">
      <c r="C364" s="2">
        <f t="shared" ref="C364" ca="1" si="368">C365+1000</f>
        <v>1042</v>
      </c>
      <c r="D364" s="57"/>
      <c r="E364" s="25" t="s">
        <v>770</v>
      </c>
      <c r="F364" s="34"/>
      <c r="G364" s="34"/>
      <c r="H364" s="43"/>
    </row>
    <row r="365" spans="2:8" ht="16.2">
      <c r="B365">
        <f t="shared" ca="1" si="360"/>
        <v>0.79465772338244778</v>
      </c>
      <c r="C365" s="2">
        <f t="shared" ref="C365" ca="1" si="369">RANK(B365,$B$3:$B$397)</f>
        <v>42</v>
      </c>
      <c r="D365" s="56">
        <v>28</v>
      </c>
      <c r="E365" s="26" t="s">
        <v>771</v>
      </c>
      <c r="F365" s="32" t="s">
        <v>772</v>
      </c>
      <c r="G365" s="32" t="s">
        <v>327</v>
      </c>
      <c r="H365" s="33" t="s">
        <v>773</v>
      </c>
    </row>
    <row r="366" spans="2:8">
      <c r="C366" s="2">
        <f t="shared" ref="C366" ca="1" si="370">C367+1000</f>
        <v>1089</v>
      </c>
      <c r="D366" s="57"/>
      <c r="E366" s="25" t="s">
        <v>774</v>
      </c>
      <c r="F366" s="34"/>
      <c r="G366" s="34" t="s">
        <v>776</v>
      </c>
      <c r="H366" s="43" t="s">
        <v>777</v>
      </c>
    </row>
    <row r="367" spans="2:8" ht="16.2">
      <c r="B367">
        <f t="shared" ca="1" si="360"/>
        <v>0.58698988185063827</v>
      </c>
      <c r="C367" s="2">
        <f t="shared" ref="C367" ca="1" si="371">RANK(B367,$B$3:$B$397)</f>
        <v>89</v>
      </c>
      <c r="D367" s="56">
        <v>29</v>
      </c>
      <c r="E367" s="26" t="s">
        <v>508</v>
      </c>
      <c r="F367" s="32" t="s">
        <v>721</v>
      </c>
      <c r="G367" s="32" t="s">
        <v>775</v>
      </c>
      <c r="H367" s="33" t="s">
        <v>513</v>
      </c>
    </row>
    <row r="368" spans="2:8">
      <c r="C368" s="2">
        <f t="shared" ref="C368" ca="1" si="372">C369+1000</f>
        <v>1031</v>
      </c>
      <c r="D368" s="57"/>
      <c r="E368" s="25" t="s">
        <v>714</v>
      </c>
      <c r="F368" s="34" t="s">
        <v>779</v>
      </c>
      <c r="G368" s="34" t="s">
        <v>740</v>
      </c>
      <c r="H368" s="43"/>
    </row>
    <row r="369" spans="2:8" ht="16.2">
      <c r="B369">
        <f t="shared" ca="1" si="360"/>
        <v>0.83537533906274564</v>
      </c>
      <c r="C369" s="2">
        <f t="shared" ref="C369" ca="1" si="373">RANK(B369,$B$3:$B$397)</f>
        <v>31</v>
      </c>
      <c r="D369" s="56">
        <v>30</v>
      </c>
      <c r="E369" s="26" t="s">
        <v>387</v>
      </c>
      <c r="F369" s="32" t="s">
        <v>778</v>
      </c>
      <c r="G369" s="32" t="s">
        <v>780</v>
      </c>
      <c r="H369" s="33"/>
    </row>
    <row r="370" spans="2:8">
      <c r="C370" s="2">
        <f t="shared" ref="C370" ca="1" si="374">C371+1000</f>
        <v>1010</v>
      </c>
      <c r="D370" s="57"/>
      <c r="E370" s="25"/>
      <c r="F370" s="34" t="s">
        <v>786</v>
      </c>
      <c r="G370" s="34" t="s">
        <v>787</v>
      </c>
      <c r="H370" s="43"/>
    </row>
    <row r="371" spans="2:8" ht="16.2">
      <c r="B371">
        <f t="shared" ca="1" si="360"/>
        <v>0.9341779601931377</v>
      </c>
      <c r="C371" s="2">
        <f t="shared" ref="C371" ca="1" si="375">RANK(B371,$B$3:$B$397)</f>
        <v>10</v>
      </c>
      <c r="D371" s="56">
        <v>31</v>
      </c>
      <c r="E371" s="26" t="s">
        <v>784</v>
      </c>
      <c r="F371" s="32" t="s">
        <v>785</v>
      </c>
      <c r="G371" s="32" t="s">
        <v>783</v>
      </c>
      <c r="H371" s="33"/>
    </row>
    <row r="372" spans="2:8">
      <c r="C372" s="2">
        <f t="shared" ref="C372" ca="1" si="376">C373+1000</f>
        <v>1072</v>
      </c>
      <c r="D372" s="57"/>
      <c r="E372" s="25" t="s">
        <v>788</v>
      </c>
      <c r="F372" s="34"/>
      <c r="G372" s="34" t="s">
        <v>792</v>
      </c>
      <c r="H372" s="43"/>
    </row>
    <row r="373" spans="2:8" ht="16.2">
      <c r="B373">
        <f t="shared" ca="1" si="360"/>
        <v>0.66710788589445547</v>
      </c>
      <c r="C373" s="2">
        <f t="shared" ref="C373" ca="1" si="377">RANK(B373,$B$3:$B$397)</f>
        <v>72</v>
      </c>
      <c r="D373" s="56">
        <v>32</v>
      </c>
      <c r="E373" s="26" t="s">
        <v>789</v>
      </c>
      <c r="F373" s="32" t="s">
        <v>790</v>
      </c>
      <c r="G373" s="32" t="s">
        <v>791</v>
      </c>
      <c r="H373" s="33" t="s">
        <v>793</v>
      </c>
    </row>
    <row r="374" spans="2:8">
      <c r="C374" s="2">
        <f t="shared" ref="C374" ca="1" si="378">C375+1000</f>
        <v>1087</v>
      </c>
      <c r="D374" s="57"/>
      <c r="E374" s="25" t="s">
        <v>800</v>
      </c>
      <c r="F374" s="34" t="s">
        <v>802</v>
      </c>
      <c r="G374" s="34"/>
      <c r="H374" s="43" t="s">
        <v>803</v>
      </c>
    </row>
    <row r="375" spans="2:8" ht="16.2">
      <c r="B375">
        <f t="shared" ca="1" si="360"/>
        <v>0.59581669642067403</v>
      </c>
      <c r="C375" s="2">
        <f t="shared" ref="C375" ca="1" si="379">RANK(B375,$B$3:$B$397)</f>
        <v>87</v>
      </c>
      <c r="D375" s="56">
        <v>33</v>
      </c>
      <c r="E375" s="26" t="s">
        <v>794</v>
      </c>
      <c r="F375" s="32" t="s">
        <v>801</v>
      </c>
      <c r="G375" s="32" t="s">
        <v>704</v>
      </c>
      <c r="H375" s="33" t="s">
        <v>689</v>
      </c>
    </row>
    <row r="376" spans="2:8">
      <c r="C376" s="2">
        <f t="shared" ref="C376" ca="1" si="380">C377+1000</f>
        <v>1024</v>
      </c>
      <c r="D376" s="57"/>
      <c r="E376" s="25" t="s">
        <v>796</v>
      </c>
      <c r="F376" s="34"/>
      <c r="G376" s="34" t="s">
        <v>798</v>
      </c>
      <c r="H376" s="43"/>
    </row>
    <row r="377" spans="2:8" ht="16.2">
      <c r="B377">
        <f t="shared" ca="1" si="360"/>
        <v>0.85541821893245418</v>
      </c>
      <c r="C377" s="2">
        <f t="shared" ref="C377" ca="1" si="381">RANK(B377,$B$3:$B$397)</f>
        <v>24</v>
      </c>
      <c r="D377" s="56">
        <v>34</v>
      </c>
      <c r="E377" s="26" t="s">
        <v>749</v>
      </c>
      <c r="F377" s="32" t="s">
        <v>758</v>
      </c>
      <c r="G377" s="32" t="s">
        <v>797</v>
      </c>
      <c r="H377" s="33" t="s">
        <v>799</v>
      </c>
    </row>
    <row r="378" spans="2:8">
      <c r="C378" s="2">
        <f t="shared" ref="C378" ca="1" si="382">C379+1000</f>
        <v>1140</v>
      </c>
      <c r="D378" s="57"/>
      <c r="E378" s="25" t="s">
        <v>714</v>
      </c>
      <c r="F378" s="34" t="s">
        <v>786</v>
      </c>
      <c r="G378" s="34"/>
      <c r="H378" s="43" t="s">
        <v>739</v>
      </c>
    </row>
    <row r="379" spans="2:8" ht="16.2">
      <c r="B379">
        <f t="shared" ca="1" si="360"/>
        <v>0.34563191424950324</v>
      </c>
      <c r="C379" s="2">
        <f t="shared" ref="C379" ca="1" si="383">RANK(B379,$B$3:$B$397)</f>
        <v>140</v>
      </c>
      <c r="D379" s="56">
        <v>35</v>
      </c>
      <c r="E379" s="26" t="s">
        <v>387</v>
      </c>
      <c r="F379" s="32" t="s">
        <v>400</v>
      </c>
      <c r="G379" s="32" t="s">
        <v>704</v>
      </c>
      <c r="H379" s="33" t="s">
        <v>738</v>
      </c>
    </row>
    <row r="380" spans="2:8">
      <c r="C380" s="2">
        <f t="shared" ref="C380" ca="1" si="384">C381+1000</f>
        <v>1144</v>
      </c>
      <c r="D380" s="57"/>
      <c r="E380" s="25" t="s">
        <v>805</v>
      </c>
      <c r="F380" s="34"/>
      <c r="G380" s="34" t="s">
        <v>806</v>
      </c>
      <c r="H380" s="43"/>
    </row>
    <row r="381" spans="2:8" ht="16.2">
      <c r="B381">
        <f t="shared" ca="1" si="360"/>
        <v>0.33754193206821936</v>
      </c>
      <c r="C381" s="2">
        <f t="shared" ref="C381" ca="1" si="385">RANK(B381,$B$3:$B$397)</f>
        <v>144</v>
      </c>
      <c r="D381" s="56">
        <v>36</v>
      </c>
      <c r="E381" s="26" t="s">
        <v>666</v>
      </c>
      <c r="F381" s="32" t="s">
        <v>790</v>
      </c>
      <c r="G381" s="32" t="s">
        <v>317</v>
      </c>
      <c r="H381" s="33"/>
    </row>
    <row r="382" spans="2:8">
      <c r="C382" s="2">
        <f t="shared" ref="C382" ca="1" si="386">C383+1000</f>
        <v>1109</v>
      </c>
      <c r="D382" s="57"/>
      <c r="E382" s="25" t="s">
        <v>766</v>
      </c>
      <c r="F382" s="34" t="s">
        <v>807</v>
      </c>
      <c r="G382" s="34"/>
      <c r="H382" s="43"/>
    </row>
    <row r="383" spans="2:8" ht="16.2">
      <c r="B383">
        <f t="shared" ca="1" si="360"/>
        <v>0.50768455384772471</v>
      </c>
      <c r="C383" s="2">
        <f t="shared" ref="C383" ca="1" si="387">RANK(B383,$B$3:$B$397)</f>
        <v>109</v>
      </c>
      <c r="D383" s="56">
        <v>37</v>
      </c>
      <c r="E383" s="26" t="s">
        <v>765</v>
      </c>
      <c r="F383" s="32" t="s">
        <v>365</v>
      </c>
      <c r="G383" s="32" t="s">
        <v>735</v>
      </c>
      <c r="H383" s="33" t="s">
        <v>808</v>
      </c>
    </row>
    <row r="384" spans="2:8">
      <c r="C384" s="2">
        <f t="shared" ref="C384" ca="1" si="388">C385+1000</f>
        <v>1081</v>
      </c>
      <c r="D384" s="57"/>
      <c r="E384" s="25" t="s">
        <v>809</v>
      </c>
      <c r="F384" s="34" t="s">
        <v>810</v>
      </c>
      <c r="G384" s="34"/>
      <c r="H384" s="43"/>
    </row>
    <row r="385" spans="2:8" ht="16.2">
      <c r="B385">
        <f t="shared" ca="1" si="360"/>
        <v>0.61965188132252025</v>
      </c>
      <c r="C385" s="2">
        <f t="shared" ref="C385" ca="1" si="389">RANK(B385,$B$3:$B$397)</f>
        <v>81</v>
      </c>
      <c r="D385" s="56">
        <v>38</v>
      </c>
      <c r="E385" s="26" t="s">
        <v>692</v>
      </c>
      <c r="F385" s="32" t="s">
        <v>700</v>
      </c>
      <c r="G385" s="32" t="s">
        <v>811</v>
      </c>
      <c r="H385" s="33"/>
    </row>
    <row r="386" spans="2:8">
      <c r="C386" s="2">
        <f t="shared" ref="C386" ca="1" si="390">C387+1000</f>
        <v>1160</v>
      </c>
      <c r="D386" s="57"/>
      <c r="E386" s="25" t="s">
        <v>812</v>
      </c>
      <c r="F386" s="34"/>
      <c r="G386" s="34" t="s">
        <v>815</v>
      </c>
      <c r="H386" s="43" t="s">
        <v>816</v>
      </c>
    </row>
    <row r="387" spans="2:8" ht="16.2">
      <c r="B387">
        <f t="shared" ca="1" si="360"/>
        <v>0.22418787137984175</v>
      </c>
      <c r="C387" s="2">
        <f t="shared" ref="C387" ca="1" si="391">RANK(B387,$B$3:$B$397)</f>
        <v>160</v>
      </c>
      <c r="D387" s="56">
        <v>39</v>
      </c>
      <c r="E387" s="26" t="s">
        <v>813</v>
      </c>
      <c r="F387" s="32" t="s">
        <v>814</v>
      </c>
      <c r="G387" s="32" t="s">
        <v>364</v>
      </c>
      <c r="H387" s="33" t="s">
        <v>817</v>
      </c>
    </row>
    <row r="388" spans="2:8">
      <c r="C388" s="2">
        <f t="shared" ref="C388" ca="1" si="392">C389+1000</f>
        <v>1052</v>
      </c>
      <c r="D388" s="57"/>
      <c r="E388" s="25"/>
      <c r="F388" s="34"/>
      <c r="G388" s="34" t="s">
        <v>819</v>
      </c>
      <c r="H388" s="43" t="s">
        <v>726</v>
      </c>
    </row>
    <row r="389" spans="2:8" ht="16.2">
      <c r="B389">
        <f t="shared" ca="1" si="360"/>
        <v>0.74207007651828027</v>
      </c>
      <c r="C389" s="2">
        <f t="shared" ref="C389" ca="1" si="393">RANK(B389,$B$3:$B$397)</f>
        <v>52</v>
      </c>
      <c r="D389" s="56">
        <v>40</v>
      </c>
      <c r="E389" s="26" t="s">
        <v>818</v>
      </c>
      <c r="F389" s="32" t="s">
        <v>704</v>
      </c>
      <c r="G389" s="32" t="s">
        <v>732</v>
      </c>
      <c r="H389" s="33" t="s">
        <v>725</v>
      </c>
    </row>
    <row r="390" spans="2:8">
      <c r="C390" s="2">
        <f t="shared" ref="C390" ca="1" si="394">C391+1000</f>
        <v>1148</v>
      </c>
      <c r="D390" s="57"/>
      <c r="E390" s="25" t="s">
        <v>820</v>
      </c>
      <c r="F390" s="34"/>
      <c r="G390" s="34" t="s">
        <v>821</v>
      </c>
      <c r="H390" s="43"/>
    </row>
    <row r="391" spans="2:8" ht="16.2">
      <c r="B391">
        <f t="shared" ca="1" si="360"/>
        <v>0.31131200287057015</v>
      </c>
      <c r="C391" s="2">
        <f t="shared" ref="C391" ca="1" si="395">RANK(B391,$B$3:$B$397)</f>
        <v>148</v>
      </c>
      <c r="D391" s="56">
        <v>41</v>
      </c>
      <c r="E391" s="26" t="s">
        <v>303</v>
      </c>
      <c r="F391" s="32" t="s">
        <v>704</v>
      </c>
      <c r="G391" s="32" t="s">
        <v>720</v>
      </c>
      <c r="H391" s="33" t="s">
        <v>782</v>
      </c>
    </row>
    <row r="392" spans="2:8">
      <c r="C392" s="2">
        <f t="shared" ref="C392" ca="1" si="396">C393+1000</f>
        <v>1141</v>
      </c>
      <c r="D392" s="57"/>
      <c r="E392" s="25" t="s">
        <v>418</v>
      </c>
      <c r="F392" s="34" t="s">
        <v>824</v>
      </c>
      <c r="G392" s="34" t="s">
        <v>786</v>
      </c>
      <c r="H392" s="43"/>
    </row>
    <row r="393" spans="2:8" ht="16.2">
      <c r="B393">
        <f t="shared" ca="1" si="360"/>
        <v>0.34517383259084888</v>
      </c>
      <c r="C393" s="2">
        <f t="shared" ref="C393" ca="1" si="397">RANK(B393,$B$3:$B$397)</f>
        <v>141</v>
      </c>
      <c r="D393" s="56">
        <v>42</v>
      </c>
      <c r="E393" s="26" t="s">
        <v>822</v>
      </c>
      <c r="F393" s="32" t="s">
        <v>823</v>
      </c>
      <c r="G393" s="32" t="s">
        <v>400</v>
      </c>
      <c r="H393" s="33"/>
    </row>
    <row r="394" spans="2:8">
      <c r="C394" s="2">
        <f t="shared" ref="C394" ca="1" si="398">C395+1000</f>
        <v>1128</v>
      </c>
      <c r="D394" s="57"/>
      <c r="E394" s="25" t="s">
        <v>825</v>
      </c>
      <c r="F394" s="34"/>
      <c r="G394" s="34" t="s">
        <v>828</v>
      </c>
      <c r="H394" s="43"/>
    </row>
    <row r="395" spans="2:8" ht="16.2">
      <c r="B395">
        <f t="shared" ca="1" si="360"/>
        <v>0.40121011844480159</v>
      </c>
      <c r="C395" s="2">
        <f t="shared" ref="C395" ca="1" si="399">RANK(B395,$B$3:$B$397)</f>
        <v>128</v>
      </c>
      <c r="D395" s="56">
        <v>43</v>
      </c>
      <c r="E395" s="26" t="s">
        <v>826</v>
      </c>
      <c r="F395" s="32" t="s">
        <v>827</v>
      </c>
      <c r="G395" s="32" t="s">
        <v>755</v>
      </c>
      <c r="H395" s="33" t="s">
        <v>721</v>
      </c>
    </row>
    <row r="396" spans="2:8">
      <c r="C396" s="2">
        <f t="shared" ref="C396" ca="1" si="400">C397+1000</f>
        <v>1076</v>
      </c>
      <c r="D396" s="57"/>
      <c r="E396" s="25" t="s">
        <v>829</v>
      </c>
      <c r="F396" s="34" t="s">
        <v>795</v>
      </c>
      <c r="G396" s="34"/>
      <c r="H396" s="43"/>
    </row>
    <row r="397" spans="2:8" ht="16.2">
      <c r="B397">
        <f t="shared" ca="1" si="360"/>
        <v>0.63934328115897132</v>
      </c>
      <c r="C397" s="2">
        <f t="shared" ref="C397" ca="1" si="401">RANK(B397,$B$3:$B$397)</f>
        <v>76</v>
      </c>
      <c r="D397" s="56">
        <v>44</v>
      </c>
      <c r="E397" s="26" t="s">
        <v>781</v>
      </c>
      <c r="F397" s="32" t="s">
        <v>830</v>
      </c>
      <c r="G397" s="32" t="s">
        <v>831</v>
      </c>
      <c r="H397" s="33" t="s">
        <v>832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B1:V39"/>
  <sheetViews>
    <sheetView view="pageBreakPreview" zoomScale="60" zoomScaleNormal="60" workbookViewId="0">
      <selection activeCell="F79" sqref="F79"/>
    </sheetView>
  </sheetViews>
  <sheetFormatPr defaultRowHeight="13.2"/>
  <cols>
    <col min="1" max="1" width="2.6640625" customWidth="1"/>
    <col min="2" max="2" width="9" customWidth="1"/>
    <col min="3" max="3" width="4.44140625" customWidth="1"/>
    <col min="4" max="4" width="9" customWidth="1"/>
    <col min="5" max="5" width="4.44140625" customWidth="1"/>
    <col min="6" max="6" width="9" customWidth="1"/>
    <col min="7" max="7" width="4.44140625" customWidth="1"/>
    <col min="8" max="8" width="9" customWidth="1"/>
    <col min="9" max="9" width="4.44140625" customWidth="1"/>
    <col min="10" max="10" width="9" customWidth="1"/>
    <col min="11" max="11" width="4.44140625" customWidth="1"/>
    <col min="12" max="12" width="9" customWidth="1"/>
    <col min="13" max="13" width="4.44140625" customWidth="1"/>
    <col min="14" max="14" width="9" customWidth="1"/>
    <col min="15" max="15" width="4.44140625" customWidth="1"/>
    <col min="16" max="16" width="9" customWidth="1"/>
    <col min="17" max="17" width="4.44140625" customWidth="1"/>
    <col min="18" max="18" width="9" customWidth="1"/>
    <col min="19" max="19" width="4.44140625" customWidth="1"/>
    <col min="20" max="20" width="9" customWidth="1"/>
    <col min="21" max="21" width="4.44140625" customWidth="1"/>
  </cols>
  <sheetData>
    <row r="1" spans="2:22" ht="5.4" customHeight="1"/>
    <row r="2" spans="2:22" ht="26.4" customHeight="1">
      <c r="B2" s="3" t="s">
        <v>17</v>
      </c>
      <c r="C2" s="3"/>
      <c r="D2" s="3" t="s">
        <v>16</v>
      </c>
      <c r="E2" s="3"/>
      <c r="F2" s="3" t="s">
        <v>15</v>
      </c>
      <c r="G2" s="3"/>
      <c r="H2" s="3" t="s">
        <v>14</v>
      </c>
      <c r="I2" s="3"/>
      <c r="J2" s="3" t="s">
        <v>13</v>
      </c>
      <c r="K2" s="3"/>
      <c r="L2" s="3" t="s">
        <v>12</v>
      </c>
      <c r="M2" s="3"/>
      <c r="N2" s="3" t="s">
        <v>11</v>
      </c>
      <c r="O2" s="3"/>
      <c r="P2" s="3" t="s">
        <v>10</v>
      </c>
      <c r="Q2" s="3"/>
      <c r="R2" s="3" t="s">
        <v>9</v>
      </c>
      <c r="S2" s="3"/>
      <c r="T2" s="3" t="s">
        <v>8</v>
      </c>
      <c r="V2" s="88" t="s">
        <v>294</v>
      </c>
    </row>
    <row r="3" spans="2:22" ht="84.6" customHeight="1">
      <c r="B3" s="75" t="str">
        <f ca="1">IF(C3="",B27,"□")</f>
        <v>□</v>
      </c>
      <c r="C3" s="74" t="str">
        <f ca="1">C27</f>
        <v>みなみ</v>
      </c>
      <c r="D3" s="75" t="str">
        <f ca="1">IF(E3="",D27,"□")</f>
        <v>□</v>
      </c>
      <c r="E3" s="74" t="str">
        <f ca="1">E27</f>
        <v>にし</v>
      </c>
      <c r="F3" s="75" t="str">
        <f ca="1">IF(G3="",F27,"□")</f>
        <v>□</v>
      </c>
      <c r="G3" s="74" t="str">
        <f ca="1">G27</f>
        <v>ご</v>
      </c>
      <c r="H3" s="75" t="str">
        <f ca="1">IF(I3="",H27,"□")</f>
        <v>いや</v>
      </c>
      <c r="I3" s="74" t="str">
        <f ca="1">I27</f>
        <v/>
      </c>
      <c r="J3" s="75" t="str">
        <f ca="1">IF(K3="",J27,"□")</f>
        <v>□</v>
      </c>
      <c r="K3" s="74" t="str">
        <f ca="1">K27</f>
        <v>ふね</v>
      </c>
      <c r="L3" s="75" t="str">
        <f ca="1">IF(M3="",L27,"□")</f>
        <v>はこ</v>
      </c>
      <c r="M3" s="74" t="str">
        <f ca="1">M27</f>
        <v/>
      </c>
      <c r="N3" s="75" t="str">
        <f ca="1">IF(O3="",N27,"□")</f>
        <v>□</v>
      </c>
      <c r="O3" s="74" t="str">
        <f ca="1">O27</f>
        <v>い</v>
      </c>
      <c r="P3" s="75" t="str">
        <f ca="1">IF(Q3="",P27,"□")</f>
        <v>□</v>
      </c>
      <c r="Q3" s="74" t="str">
        <f ca="1">Q27</f>
        <v>おお</v>
      </c>
      <c r="R3" s="75" t="str">
        <f ca="1">IF(S3="",R27,"□")</f>
        <v>□</v>
      </c>
      <c r="S3" s="74" t="str">
        <f ca="1">S27</f>
        <v>たに</v>
      </c>
      <c r="T3" s="75" t="str">
        <f ca="1">IF(U3="",T27,"□")</f>
        <v>たん</v>
      </c>
      <c r="U3" s="74" t="str">
        <f ca="1">U27</f>
        <v/>
      </c>
      <c r="V3" s="88"/>
    </row>
    <row r="4" spans="2:22" ht="84.6" customHeight="1">
      <c r="B4" s="76" t="str">
        <f ca="1">IF(C4="",B28,"□")</f>
        <v>□</v>
      </c>
      <c r="C4" s="74" t="str">
        <f t="shared" ref="C4:C6" ca="1" si="0">C28</f>
        <v>ぐち</v>
      </c>
      <c r="D4" s="76" t="str">
        <f ca="1">IF(E4="",D28,"□")</f>
        <v>□</v>
      </c>
      <c r="E4" s="74" t="str">
        <f t="shared" ref="E4:E6" ca="1" si="1">E28</f>
        <v>び</v>
      </c>
      <c r="F4" s="76" t="str">
        <f ca="1">IF(G4="",F28,"□")</f>
        <v>□</v>
      </c>
      <c r="G4" s="74" t="str">
        <f t="shared" ref="G4:G6" ca="1" si="2">G28</f>
        <v>かい</v>
      </c>
      <c r="H4" s="76" t="str">
        <f ca="1">IF(I4="",H28,"□")</f>
        <v>□</v>
      </c>
      <c r="I4" s="74" t="str">
        <f t="shared" ref="I4:I6" ca="1" si="3">I28</f>
        <v>け</v>
      </c>
      <c r="J4" s="76" t="str">
        <f ca="1">IF(K4="",J28,"□")</f>
        <v>を　</v>
      </c>
      <c r="K4" s="74" t="str">
        <f t="shared" ref="K4:M6" ca="1" si="4">K28</f>
        <v/>
      </c>
      <c r="L4" s="76" t="str">
        <f ca="1">IF(M4="",L28,"□")</f>
        <v>の　</v>
      </c>
      <c r="M4" s="74" t="str">
        <f t="shared" ca="1" si="4"/>
        <v/>
      </c>
      <c r="N4" s="76" t="str">
        <f ca="1">IF(O4="",N28,"□")</f>
        <v>きもの</v>
      </c>
      <c r="O4" s="74" t="str">
        <f t="shared" ref="O4:O6" ca="1" si="5">O28</f>
        <v/>
      </c>
      <c r="P4" s="76" t="str">
        <f ca="1">IF(Q4="",P28,"□")</f>
        <v>きな</v>
      </c>
      <c r="Q4" s="74" t="str">
        <f t="shared" ref="Q4:Q6" ca="1" si="6">Q28</f>
        <v/>
      </c>
      <c r="R4" s="76" t="str">
        <f ca="1">IF(S4="",R28,"□")</f>
        <v>□</v>
      </c>
      <c r="S4" s="74" t="str">
        <f ca="1">S28</f>
        <v>がわ</v>
      </c>
      <c r="T4" s="76" t="str">
        <f ca="1">IF(U4="",T28,"□")</f>
        <v>けん</v>
      </c>
      <c r="U4" s="74" t="str">
        <f ca="1">U28</f>
        <v/>
      </c>
      <c r="V4" s="88"/>
    </row>
    <row r="5" spans="2:22" ht="84.6" customHeight="1">
      <c r="B5" s="76" t="str">
        <f ca="1">IF(C5="",B29,"□")</f>
        <v>の　</v>
      </c>
      <c r="C5" s="74" t="str">
        <f t="shared" ca="1" si="0"/>
        <v/>
      </c>
      <c r="D5" s="76" t="str">
        <f ca="1">IF(E5="",D29,"□")</f>
        <v>が　</v>
      </c>
      <c r="E5" s="74" t="str">
        <f t="shared" ca="1" si="1"/>
        <v/>
      </c>
      <c r="F5" s="76" t="str">
        <f ca="1">IF(G5="",F29,"□")</f>
        <v>□</v>
      </c>
      <c r="G5" s="74" t="str">
        <f t="shared" ca="1" si="2"/>
        <v>か</v>
      </c>
      <c r="H5" s="76" t="str">
        <f ca="1">IF(I5="",H29,"□")</f>
        <v>が　</v>
      </c>
      <c r="I5" s="74" t="str">
        <f t="shared" ca="1" si="3"/>
        <v/>
      </c>
      <c r="J5" s="76" t="str">
        <f ca="1">IF(K5="",J29,"□")</f>
        <v>□</v>
      </c>
      <c r="K5" s="74" t="str">
        <f t="shared" ca="1" si="4"/>
        <v>かぞ</v>
      </c>
      <c r="L5" s="76" t="str">
        <f ca="1">IF(M5="",L29,"□")</f>
        <v>□</v>
      </c>
      <c r="M5" s="74" t="str">
        <f t="shared" ca="1" si="4"/>
        <v>かたち</v>
      </c>
      <c r="N5" s="76" t="str">
        <f ca="1">IF(O5="",N29,"□")</f>
        <v>を　</v>
      </c>
      <c r="O5" s="74" t="str">
        <f t="shared" ca="1" si="5"/>
        <v/>
      </c>
      <c r="P5" s="76" t="str">
        <f ca="1">IF(Q5="",P29,"□")</f>
        <v>□</v>
      </c>
      <c r="Q5" s="74" t="str">
        <f t="shared" ca="1" si="6"/>
        <v>こう</v>
      </c>
      <c r="R5" s="76" t="str">
        <f ca="1">IF(S5="",R29,"□")</f>
        <v>の　</v>
      </c>
      <c r="S5" s="74" t="str">
        <f ca="1">S29</f>
        <v/>
      </c>
      <c r="T5" s="76" t="str">
        <f ca="1">IF(U5="",T29,"□")</f>
        <v>□</v>
      </c>
      <c r="U5" s="74" t="str">
        <f ca="1">U29</f>
        <v>か</v>
      </c>
      <c r="V5" s="88"/>
    </row>
    <row r="6" spans="2:22" ht="84.6" customHeight="1">
      <c r="B6" s="76" t="str">
        <f ca="1">IF(C6="",B30,"□")</f>
        <v>えき</v>
      </c>
      <c r="C6" s="74" t="str">
        <f t="shared" ca="1" si="0"/>
        <v/>
      </c>
      <c r="D6" s="76" t="str">
        <f ca="1">IF(E6="",D30,"□")</f>
        <v>さす</v>
      </c>
      <c r="E6" s="74" t="str">
        <f t="shared" ca="1" si="1"/>
        <v/>
      </c>
      <c r="F6" s="76" t="str">
        <f ca="1">IF(G6="",F30,"□")</f>
        <v>く　</v>
      </c>
      <c r="G6" s="74" t="str">
        <f t="shared" ca="1" si="2"/>
        <v/>
      </c>
      <c r="H6" s="76" t="str">
        <f ca="1">IF(I6="",H30,"□")</f>
        <v>さす</v>
      </c>
      <c r="I6" s="74" t="str">
        <f t="shared" ca="1" si="3"/>
        <v/>
      </c>
      <c r="J6" s="76" t="str">
        <f ca="1">IF(K6="",J30,"□")</f>
        <v>える</v>
      </c>
      <c r="K6" s="74" t="str">
        <f t="shared" ca="1" si="4"/>
        <v/>
      </c>
      <c r="L6" s="76" t="str">
        <f ca="1">IF(M6="",L30,"□")</f>
        <v/>
      </c>
      <c r="M6" s="74" t="str">
        <f t="shared" ca="1" si="4"/>
        <v/>
      </c>
      <c r="N6" s="76" t="str">
        <f ca="1">IF(O6="",N30,"□")</f>
        <v>かう</v>
      </c>
      <c r="O6" s="74" t="str">
        <f t="shared" ca="1" si="5"/>
        <v/>
      </c>
      <c r="P6" s="76" t="str">
        <f ca="1">IF(Q6="",P30,"□")</f>
        <v>□</v>
      </c>
      <c r="Q6" s="74" t="str">
        <f t="shared" ca="1" si="6"/>
        <v>じょう</v>
      </c>
      <c r="R6" s="76" t="str">
        <f ca="1">IF(S6="",R30,"□")</f>
        <v>□</v>
      </c>
      <c r="S6" s="74" t="str">
        <f ca="1">S30</f>
        <v>みず</v>
      </c>
      <c r="T6" s="76" t="str">
        <f ca="1">IF(U6="",T30,"□")</f>
        <v/>
      </c>
      <c r="U6" s="74" t="str">
        <f ca="1">U30</f>
        <v/>
      </c>
      <c r="V6" s="89" t="s">
        <v>295</v>
      </c>
    </row>
    <row r="7" spans="2:22" ht="96.6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1"/>
      <c r="U7" s="10" t="str">
        <f t="shared" ref="U7" si="7">U31</f>
        <v/>
      </c>
      <c r="V7" s="89"/>
    </row>
    <row r="8" spans="2:22" ht="91.8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0"/>
      <c r="V8" s="89"/>
    </row>
    <row r="9" spans="2:22" ht="5.4" customHeight="1"/>
    <row r="10" spans="2:22" ht="26.4" customHeight="1">
      <c r="B10" s="3" t="s">
        <v>17</v>
      </c>
      <c r="C10" s="3"/>
      <c r="D10" s="3" t="s">
        <v>16</v>
      </c>
      <c r="E10" s="3"/>
      <c r="F10" s="3" t="s">
        <v>15</v>
      </c>
      <c r="G10" s="3"/>
      <c r="H10" s="3" t="s">
        <v>14</v>
      </c>
      <c r="I10" s="3"/>
      <c r="J10" s="3" t="s">
        <v>13</v>
      </c>
      <c r="K10" s="3"/>
      <c r="L10" s="3" t="s">
        <v>12</v>
      </c>
      <c r="M10" s="3"/>
      <c r="N10" s="3" t="s">
        <v>11</v>
      </c>
      <c r="O10" s="3"/>
      <c r="P10" s="3" t="s">
        <v>10</v>
      </c>
      <c r="Q10" s="3"/>
      <c r="R10" s="3" t="s">
        <v>9</v>
      </c>
      <c r="S10" s="3"/>
      <c r="T10" s="3" t="s">
        <v>8</v>
      </c>
      <c r="V10" s="88" t="s">
        <v>294</v>
      </c>
    </row>
    <row r="11" spans="2:22" ht="84.6" customHeight="1">
      <c r="B11" s="79" t="str">
        <f t="shared" ref="B11:T14" ca="1" si="8">B19</f>
        <v>南</v>
      </c>
      <c r="C11" s="81" t="str">
        <f ca="1">IF(C27="","",IF((AND(ISTEXT(C27),C28="")),"(   )","(    "))</f>
        <v xml:space="preserve">(    </v>
      </c>
      <c r="D11" s="79" t="str">
        <f t="shared" ca="1" si="8"/>
        <v>西</v>
      </c>
      <c r="E11" s="81" t="str">
        <f ca="1">IF(E27="","",IF((AND(ISTEXT(E27),E28="")),"(   )","(    "))</f>
        <v xml:space="preserve">(    </v>
      </c>
      <c r="F11" s="79" t="str">
        <f t="shared" ca="1" si="8"/>
        <v>五</v>
      </c>
      <c r="G11" s="81" t="str">
        <f ca="1">IF(G27="","",IF((AND(ISTEXT(G27),G28="")),"(   )","(    "))</f>
        <v xml:space="preserve">(    </v>
      </c>
      <c r="H11" s="79" t="str">
        <f t="shared" ca="1" si="8"/>
        <v>いや</v>
      </c>
      <c r="I11" s="81" t="str">
        <f ca="1">IF(I27="","",IF((AND(ISTEXT(I27),I28="")),"(   )","(    "))</f>
        <v/>
      </c>
      <c r="J11" s="79" t="str">
        <f t="shared" ca="1" si="8"/>
        <v>船</v>
      </c>
      <c r="K11" s="81" t="str">
        <f ca="1">IF(K27="","",IF((AND(ISTEXT(K27),K28="")),"(   )","(    "))</f>
        <v>(   )</v>
      </c>
      <c r="L11" s="79" t="str">
        <f t="shared" ca="1" si="8"/>
        <v>はこ</v>
      </c>
      <c r="M11" s="81" t="str">
        <f ca="1">IF(M27="","",IF((AND(ISTEXT(M27),M28="")),"(   )","(    "))</f>
        <v/>
      </c>
      <c r="N11" s="79" t="str">
        <f t="shared" ca="1" si="8"/>
        <v>生</v>
      </c>
      <c r="O11" s="81" t="str">
        <f ca="1">IF(O27="","",IF((AND(ISTEXT(O27),O28="")),"(   )","(    "))</f>
        <v>(   )</v>
      </c>
      <c r="P11" s="79" t="str">
        <f t="shared" ca="1" si="8"/>
        <v>大</v>
      </c>
      <c r="Q11" s="81" t="str">
        <f ca="1">IF(Q27="","",IF((AND(ISTEXT(Q27),Q28="")),"(   )","(    "))</f>
        <v>(   )</v>
      </c>
      <c r="R11" s="79" t="str">
        <f t="shared" ca="1" si="8"/>
        <v>谷</v>
      </c>
      <c r="S11" s="81" t="str">
        <f ca="1">IF(S27="","",IF((AND(ISTEXT(S27),S28="")),"(   )","(    "))</f>
        <v xml:space="preserve">(    </v>
      </c>
      <c r="T11" s="79" t="str">
        <f t="shared" ca="1" si="8"/>
        <v>たん</v>
      </c>
      <c r="U11" s="81" t="str">
        <f ca="1">IF(U27="","",IF((AND(ISTEXT(U27),U28="")),"(   )","(    "))</f>
        <v/>
      </c>
      <c r="V11" s="88"/>
    </row>
    <row r="12" spans="2:22" ht="84.6" customHeight="1">
      <c r="B12" s="79" t="str">
        <f t="shared" ca="1" si="8"/>
        <v>口</v>
      </c>
      <c r="C12" s="81" t="str">
        <f ca="1">IF(C28="","",IF(AND(C27="",ISTEXT(C28),C29=""),"(   )",IF((AND(ISTEXT(C27),ISTEXT(C28),C29="")),"   )",IF((AND(C27="",ISTEXT(C28),ISTEXT(C29))),"(   ",""))))</f>
        <v xml:space="preserve">   )</v>
      </c>
      <c r="D12" s="79" t="str">
        <f t="shared" ca="1" si="8"/>
        <v>日</v>
      </c>
      <c r="E12" s="81" t="str">
        <f ca="1">IF(E28="","",IF(AND(E27="",ISTEXT(E28),E29=""),"(   )",IF((AND(ISTEXT(E27),ISTEXT(E28),E29="")),"   )",IF((AND(E27="",ISTEXT(E28),ISTEXT(E29))),"(   ",""))))</f>
        <v xml:space="preserve">   )</v>
      </c>
      <c r="F12" s="79" t="str">
        <f t="shared" ca="1" si="8"/>
        <v>回</v>
      </c>
      <c r="G12" s="81" t="str">
        <f ca="1">IF(G28="","",IF(AND(G27="",ISTEXT(G28),G29=""),"(   )",IF((AND(ISTEXT(G27),ISTEXT(G28),G29="")),"   )",IF((AND(G27="",ISTEXT(G28),ISTEXT(G29))),"(   ",""))))</f>
        <v/>
      </c>
      <c r="H12" s="79" t="str">
        <f t="shared" ca="1" si="8"/>
        <v>気</v>
      </c>
      <c r="I12" s="81" t="str">
        <f ca="1">IF(I28="","",IF(AND(I27="",ISTEXT(I28),I29=""),"(   )",IF((AND(ISTEXT(I27),ISTEXT(I28),I29="")),"   )",IF((AND(I27="",ISTEXT(I28),ISTEXT(I29))),"(   ",""))))</f>
        <v>(   )</v>
      </c>
      <c r="J12" s="79" t="str">
        <f t="shared" ca="1" si="8"/>
        <v>を　</v>
      </c>
      <c r="K12" s="81" t="str">
        <f ca="1">IF(K28="","",IF(AND(K27="",ISTEXT(K28),K29=""),"(   )",IF((AND(ISTEXT(K27),ISTEXT(K28),K29="")),"   )",IF((AND(K27="",ISTEXT(K28),ISTEXT(K29))),"(   ",""))))</f>
        <v/>
      </c>
      <c r="L12" s="79" t="str">
        <f t="shared" ca="1" si="8"/>
        <v>の　</v>
      </c>
      <c r="M12" s="81" t="str">
        <f ca="1">IF(M28="","",IF(AND(M27="",ISTEXT(M28),M29=""),"(   )",IF((AND(ISTEXT(M27),ISTEXT(M28),M29="")),"   )",IF((AND(M27="",ISTEXT(M28),ISTEXT(M29))),"(   ",""))))</f>
        <v/>
      </c>
      <c r="N12" s="79" t="str">
        <f t="shared" ca="1" si="8"/>
        <v>きもの</v>
      </c>
      <c r="O12" s="81" t="str">
        <f ca="1">IF(O28="","",IF(AND(O27="",ISTEXT(O28),O29=""),"(   )",IF((AND(ISTEXT(O27),ISTEXT(O28),O29="")),"   )",IF((AND(O27="",ISTEXT(O28),ISTEXT(O29))),"(   ",""))))</f>
        <v/>
      </c>
      <c r="P12" s="79" t="str">
        <f t="shared" ca="1" si="8"/>
        <v>きな</v>
      </c>
      <c r="Q12" s="81" t="str">
        <f ca="1">IF(Q28="","",IF(AND(Q27="",ISTEXT(Q28),Q29=""),"(   )",IF((AND(ISTEXT(Q27),ISTEXT(Q28),Q29="")),"   )",IF((AND(Q27="",ISTEXT(Q28),ISTEXT(Q29))),"(   ",""))))</f>
        <v/>
      </c>
      <c r="R12" s="79" t="str">
        <f t="shared" ca="1" si="8"/>
        <v>川</v>
      </c>
      <c r="S12" s="81" t="str">
        <f ca="1">IF(S28="","",IF(AND(S27="",ISTEXT(S28),S29=""),"(   )",IF((AND(ISTEXT(S27),ISTEXT(S28),S29="")),"   )",IF((AND(S27="",ISTEXT(S28),ISTEXT(S29))),"(   ",""))))</f>
        <v xml:space="preserve">   )</v>
      </c>
      <c r="T12" s="79" t="str">
        <f t="shared" ca="1" si="8"/>
        <v>けん</v>
      </c>
      <c r="U12" s="81" t="str">
        <f ca="1">IF(U28="","",IF(AND(U27="",ISTEXT(U28),U29=""),"(   )",IF((AND(ISTEXT(U27),ISTEXT(U28),U29="")),"   )",IF((AND(U27="",ISTEXT(U28),ISTEXT(U29))),"(   ",""))))</f>
        <v/>
      </c>
      <c r="V12" s="88"/>
    </row>
    <row r="13" spans="2:22" ht="84.6" customHeight="1">
      <c r="B13" s="79" t="str">
        <f t="shared" ca="1" si="8"/>
        <v>の　</v>
      </c>
      <c r="C13" s="81" t="str">
        <f t="shared" ref="C13:C14" ca="1" si="9">IF(C29="","",IF(AND(C28="",ISTEXT(C29),C30=""),"(   )",IF((AND(ISTEXT(C28),ISTEXT(C29),C30="")),"   )",IF((AND(C28="",ISTEXT(C29),ISTEXT(C30))),"(   ",""))))</f>
        <v/>
      </c>
      <c r="D13" s="79" t="str">
        <f t="shared" ca="1" si="8"/>
        <v>が　</v>
      </c>
      <c r="E13" s="81" t="str">
        <f t="shared" ref="E13:E14" ca="1" si="10">IF(E29="","",IF(AND(E28="",ISTEXT(E29),E30=""),"(   )",IF((AND(ISTEXT(E28),ISTEXT(E29),E30="")),"   )",IF((AND(E28="",ISTEXT(E29),ISTEXT(E30))),"(   ",""))))</f>
        <v/>
      </c>
      <c r="F13" s="79" t="str">
        <f t="shared" ca="1" si="8"/>
        <v>書</v>
      </c>
      <c r="G13" s="81" t="str">
        <f t="shared" ref="G13:G14" ca="1" si="11">IF(G29="","",IF(AND(G28="",ISTEXT(G29),G30=""),"(   )",IF((AND(ISTEXT(G28),ISTEXT(G29),G30="")),"   )",IF((AND(G28="",ISTEXT(G29),ISTEXT(G30))),"(   ",""))))</f>
        <v xml:space="preserve">   )</v>
      </c>
      <c r="H13" s="79" t="str">
        <f t="shared" ca="1" si="8"/>
        <v>が　</v>
      </c>
      <c r="I13" s="81" t="str">
        <f t="shared" ref="I13:I14" ca="1" si="12">IF(I29="","",IF(AND(I28="",ISTEXT(I29),I30=""),"(   )",IF((AND(ISTEXT(I28),ISTEXT(I29),I30="")),"   )",IF((AND(I28="",ISTEXT(I29),ISTEXT(I30))),"(   ",""))))</f>
        <v/>
      </c>
      <c r="J13" s="79" t="str">
        <f t="shared" ca="1" si="8"/>
        <v>数</v>
      </c>
      <c r="K13" s="81" t="str">
        <f t="shared" ref="K13:K14" ca="1" si="13">IF(K29="","",IF(AND(K28="",ISTEXT(K29),K30=""),"(   )",IF((AND(ISTEXT(K28),ISTEXT(K29),K30="")),"   )",IF((AND(K28="",ISTEXT(K29),ISTEXT(K30))),"(   ",""))))</f>
        <v>(   )</v>
      </c>
      <c r="L13" s="79" t="str">
        <f t="shared" ca="1" si="8"/>
        <v>形</v>
      </c>
      <c r="M13" s="81" t="str">
        <f t="shared" ref="M13:M14" ca="1" si="14">IF(M29="","",IF(AND(M28="",ISTEXT(M29),M30=""),"(   )",IF((AND(ISTEXT(M28),ISTEXT(M29),M30="")),"   )",IF((AND(M28="",ISTEXT(M29),ISTEXT(M30))),"(   ",""))))</f>
        <v>(   )</v>
      </c>
      <c r="N13" s="79" t="str">
        <f t="shared" ca="1" si="8"/>
        <v>を　</v>
      </c>
      <c r="O13" s="81" t="str">
        <f t="shared" ref="O13:O14" ca="1" si="15">IF(O29="","",IF(AND(O28="",ISTEXT(O29),O30=""),"(   )",IF((AND(ISTEXT(O28),ISTEXT(O29),O30="")),"   )",IF((AND(O28="",ISTEXT(O29),ISTEXT(O30))),"(   ",""))))</f>
        <v/>
      </c>
      <c r="P13" s="79" t="str">
        <f t="shared" ca="1" si="8"/>
        <v>工</v>
      </c>
      <c r="Q13" s="81" t="str">
        <f t="shared" ref="Q13:Q14" ca="1" si="16">IF(Q29="","",IF(AND(Q28="",ISTEXT(Q29),Q30=""),"(   )",IF((AND(ISTEXT(Q28),ISTEXT(Q29),Q30="")),"   )",IF((AND(Q28="",ISTEXT(Q29),ISTEXT(Q30))),"(   ",""))))</f>
        <v xml:space="preserve">(   </v>
      </c>
      <c r="R13" s="79" t="str">
        <f t="shared" ca="1" si="8"/>
        <v>の　</v>
      </c>
      <c r="S13" s="81" t="str">
        <f t="shared" ref="S13:U14" ca="1" si="17">IF(S29="","",IF(AND(S28="",ISTEXT(S29),S30=""),"(   )",IF((AND(ISTEXT(S28),ISTEXT(S29),S30="")),"   )",IF((AND(S28="",ISTEXT(S29),ISTEXT(S30))),"(   ",""))))</f>
        <v/>
      </c>
      <c r="T13" s="79" t="str">
        <f t="shared" ca="1" si="8"/>
        <v>家</v>
      </c>
      <c r="U13" s="81" t="str">
        <f t="shared" ca="1" si="17"/>
        <v>(   )</v>
      </c>
      <c r="V13" s="88"/>
    </row>
    <row r="14" spans="2:22" ht="84.6" customHeight="1">
      <c r="B14" s="79" t="str">
        <f t="shared" ca="1" si="8"/>
        <v>えき</v>
      </c>
      <c r="C14" s="81" t="str">
        <f t="shared" ca="1" si="9"/>
        <v/>
      </c>
      <c r="D14" s="79" t="str">
        <f t="shared" ca="1" si="8"/>
        <v>さす</v>
      </c>
      <c r="E14" s="81" t="str">
        <f t="shared" ca="1" si="10"/>
        <v/>
      </c>
      <c r="F14" s="79" t="str">
        <f t="shared" ca="1" si="8"/>
        <v>く　</v>
      </c>
      <c r="G14" s="81" t="str">
        <f t="shared" ca="1" si="11"/>
        <v/>
      </c>
      <c r="H14" s="79" t="str">
        <f t="shared" ca="1" si="8"/>
        <v>さす</v>
      </c>
      <c r="I14" s="81" t="str">
        <f t="shared" ca="1" si="12"/>
        <v/>
      </c>
      <c r="J14" s="79" t="str">
        <f t="shared" ca="1" si="8"/>
        <v>える</v>
      </c>
      <c r="K14" s="81" t="str">
        <f t="shared" ca="1" si="13"/>
        <v/>
      </c>
      <c r="L14" s="79" t="str">
        <f t="shared" ca="1" si="8"/>
        <v/>
      </c>
      <c r="M14" s="81" t="str">
        <f t="shared" ca="1" si="14"/>
        <v/>
      </c>
      <c r="N14" s="79" t="str">
        <f t="shared" ca="1" si="8"/>
        <v>かう</v>
      </c>
      <c r="O14" s="81" t="str">
        <f t="shared" ca="1" si="15"/>
        <v/>
      </c>
      <c r="P14" s="79" t="str">
        <f t="shared" ca="1" si="8"/>
        <v>場</v>
      </c>
      <c r="Q14" s="81" t="str">
        <f t="shared" ca="1" si="16"/>
        <v xml:space="preserve">   )</v>
      </c>
      <c r="R14" s="79" t="str">
        <f t="shared" ca="1" si="8"/>
        <v>水</v>
      </c>
      <c r="S14" s="81" t="str">
        <f t="shared" ca="1" si="17"/>
        <v>(   )</v>
      </c>
      <c r="T14" s="79" t="str">
        <f t="shared" ca="1" si="8"/>
        <v/>
      </c>
      <c r="U14" s="81" t="str">
        <f t="shared" ca="1" si="17"/>
        <v/>
      </c>
      <c r="V14" s="89" t="s">
        <v>295</v>
      </c>
    </row>
    <row r="15" spans="2:22" ht="96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1"/>
      <c r="U15" s="10"/>
      <c r="V15" s="89"/>
    </row>
    <row r="16" spans="2:22" ht="91.8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1"/>
      <c r="U16" s="10"/>
      <c r="V16" s="89"/>
    </row>
    <row r="18" spans="2:22" ht="26.4" customHeight="1">
      <c r="B18" s="3" t="s">
        <v>17</v>
      </c>
      <c r="C18" s="3"/>
      <c r="D18" s="3" t="s">
        <v>16</v>
      </c>
      <c r="E18" s="3"/>
      <c r="F18" s="3" t="s">
        <v>15</v>
      </c>
      <c r="G18" s="3"/>
      <c r="H18" s="3" t="s">
        <v>14</v>
      </c>
      <c r="I18" s="3"/>
      <c r="J18" s="3" t="s">
        <v>13</v>
      </c>
      <c r="K18" s="3"/>
      <c r="L18" s="3" t="s">
        <v>12</v>
      </c>
      <c r="M18" s="3"/>
      <c r="N18" s="3" t="s">
        <v>11</v>
      </c>
      <c r="O18" s="3"/>
      <c r="P18" s="3" t="s">
        <v>10</v>
      </c>
      <c r="Q18" s="3"/>
      <c r="R18" s="3" t="s">
        <v>9</v>
      </c>
      <c r="S18" s="3"/>
      <c r="T18" s="3" t="s">
        <v>8</v>
      </c>
      <c r="V18" s="88" t="s">
        <v>294</v>
      </c>
    </row>
    <row r="19" spans="2:22" ht="84.6" customHeight="1">
      <c r="B19" s="79" t="str">
        <f t="shared" ref="B19:U22" ca="1" si="18">B27</f>
        <v>南</v>
      </c>
      <c r="C19" s="77" t="str">
        <f t="shared" ca="1" si="18"/>
        <v>みなみ</v>
      </c>
      <c r="D19" s="79" t="str">
        <f t="shared" ca="1" si="18"/>
        <v>西</v>
      </c>
      <c r="E19" s="77" t="str">
        <f t="shared" ca="1" si="18"/>
        <v>にし</v>
      </c>
      <c r="F19" s="79" t="str">
        <f t="shared" ca="1" si="18"/>
        <v>五</v>
      </c>
      <c r="G19" s="77" t="str">
        <f t="shared" ca="1" si="18"/>
        <v>ご</v>
      </c>
      <c r="H19" s="79" t="str">
        <f t="shared" ca="1" si="18"/>
        <v>いや</v>
      </c>
      <c r="I19" s="77" t="str">
        <f t="shared" ca="1" si="18"/>
        <v/>
      </c>
      <c r="J19" s="79" t="str">
        <f t="shared" ca="1" si="18"/>
        <v>船</v>
      </c>
      <c r="K19" s="77" t="str">
        <f t="shared" ca="1" si="18"/>
        <v>ふね</v>
      </c>
      <c r="L19" s="79" t="str">
        <f t="shared" ca="1" si="18"/>
        <v>はこ</v>
      </c>
      <c r="M19" s="77" t="str">
        <f t="shared" ca="1" si="18"/>
        <v/>
      </c>
      <c r="N19" s="79" t="str">
        <f t="shared" ca="1" si="18"/>
        <v>生</v>
      </c>
      <c r="O19" s="77" t="str">
        <f t="shared" ca="1" si="18"/>
        <v>い</v>
      </c>
      <c r="P19" s="79" t="str">
        <f t="shared" ca="1" si="18"/>
        <v>大</v>
      </c>
      <c r="Q19" s="77" t="str">
        <f t="shared" ca="1" si="18"/>
        <v>おお</v>
      </c>
      <c r="R19" s="79" t="str">
        <f t="shared" ca="1" si="18"/>
        <v>谷</v>
      </c>
      <c r="S19" s="77" t="str">
        <f t="shared" ca="1" si="18"/>
        <v>たに</v>
      </c>
      <c r="T19" s="79" t="str">
        <f t="shared" ca="1" si="18"/>
        <v>たん</v>
      </c>
      <c r="U19" s="77" t="str">
        <f t="shared" ca="1" si="18"/>
        <v/>
      </c>
      <c r="V19" s="88"/>
    </row>
    <row r="20" spans="2:22" ht="84.6" customHeight="1">
      <c r="B20" s="80" t="str">
        <f t="shared" ca="1" si="18"/>
        <v>口</v>
      </c>
      <c r="C20" s="78" t="str">
        <f t="shared" ca="1" si="18"/>
        <v>ぐち</v>
      </c>
      <c r="D20" s="80" t="str">
        <f t="shared" ca="1" si="18"/>
        <v>日</v>
      </c>
      <c r="E20" s="78" t="str">
        <f t="shared" ca="1" si="18"/>
        <v>び</v>
      </c>
      <c r="F20" s="80" t="str">
        <f t="shared" ca="1" si="18"/>
        <v>回</v>
      </c>
      <c r="G20" s="78" t="str">
        <f t="shared" ca="1" si="18"/>
        <v>かい</v>
      </c>
      <c r="H20" s="80" t="str">
        <f t="shared" ca="1" si="18"/>
        <v>気</v>
      </c>
      <c r="I20" s="78" t="str">
        <f t="shared" ca="1" si="18"/>
        <v>け</v>
      </c>
      <c r="J20" s="80" t="str">
        <f t="shared" ca="1" si="18"/>
        <v>を　</v>
      </c>
      <c r="K20" s="78" t="str">
        <f t="shared" ca="1" si="18"/>
        <v/>
      </c>
      <c r="L20" s="80" t="str">
        <f t="shared" ca="1" si="18"/>
        <v>の　</v>
      </c>
      <c r="M20" s="78" t="str">
        <f t="shared" ca="1" si="18"/>
        <v/>
      </c>
      <c r="N20" s="80" t="str">
        <f t="shared" ca="1" si="18"/>
        <v>きもの</v>
      </c>
      <c r="O20" s="78" t="str">
        <f t="shared" ca="1" si="18"/>
        <v/>
      </c>
      <c r="P20" s="80" t="str">
        <f t="shared" ca="1" si="18"/>
        <v>きな</v>
      </c>
      <c r="Q20" s="78" t="str">
        <f t="shared" ca="1" si="18"/>
        <v/>
      </c>
      <c r="R20" s="80" t="str">
        <f t="shared" ca="1" si="18"/>
        <v>川</v>
      </c>
      <c r="S20" s="78" t="str">
        <f t="shared" ca="1" si="18"/>
        <v>がわ</v>
      </c>
      <c r="T20" s="80" t="str">
        <f t="shared" ca="1" si="18"/>
        <v>けん</v>
      </c>
      <c r="U20" s="78" t="str">
        <f t="shared" ca="1" si="18"/>
        <v/>
      </c>
      <c r="V20" s="88"/>
    </row>
    <row r="21" spans="2:22" ht="84.6" customHeight="1">
      <c r="B21" s="80" t="str">
        <f t="shared" ca="1" si="18"/>
        <v>の　</v>
      </c>
      <c r="C21" s="78" t="str">
        <f t="shared" ca="1" si="18"/>
        <v/>
      </c>
      <c r="D21" s="80" t="str">
        <f t="shared" ca="1" si="18"/>
        <v>が　</v>
      </c>
      <c r="E21" s="78" t="str">
        <f t="shared" ca="1" si="18"/>
        <v/>
      </c>
      <c r="F21" s="80" t="str">
        <f t="shared" ca="1" si="18"/>
        <v>書</v>
      </c>
      <c r="G21" s="78" t="str">
        <f t="shared" ca="1" si="18"/>
        <v>か</v>
      </c>
      <c r="H21" s="80" t="str">
        <f t="shared" ca="1" si="18"/>
        <v>が　</v>
      </c>
      <c r="I21" s="78" t="str">
        <f t="shared" ca="1" si="18"/>
        <v/>
      </c>
      <c r="J21" s="80" t="str">
        <f t="shared" ca="1" si="18"/>
        <v>数</v>
      </c>
      <c r="K21" s="78" t="str">
        <f t="shared" ca="1" si="18"/>
        <v>かぞ</v>
      </c>
      <c r="L21" s="80" t="str">
        <f t="shared" ca="1" si="18"/>
        <v>形</v>
      </c>
      <c r="M21" s="78" t="str">
        <f t="shared" ca="1" si="18"/>
        <v>かたち</v>
      </c>
      <c r="N21" s="80" t="str">
        <f t="shared" ca="1" si="18"/>
        <v>を　</v>
      </c>
      <c r="O21" s="78" t="str">
        <f t="shared" ca="1" si="18"/>
        <v/>
      </c>
      <c r="P21" s="80" t="str">
        <f t="shared" ca="1" si="18"/>
        <v>工</v>
      </c>
      <c r="Q21" s="78" t="str">
        <f t="shared" ca="1" si="18"/>
        <v>こう</v>
      </c>
      <c r="R21" s="80" t="str">
        <f t="shared" ca="1" si="18"/>
        <v>の　</v>
      </c>
      <c r="S21" s="78" t="str">
        <f t="shared" ca="1" si="18"/>
        <v/>
      </c>
      <c r="T21" s="80" t="str">
        <f t="shared" ca="1" si="18"/>
        <v>家</v>
      </c>
      <c r="U21" s="78" t="str">
        <f t="shared" ca="1" si="18"/>
        <v>か</v>
      </c>
      <c r="V21" s="88"/>
    </row>
    <row r="22" spans="2:22" ht="84.6" customHeight="1">
      <c r="B22" s="80" t="str">
        <f t="shared" ca="1" si="18"/>
        <v>えき</v>
      </c>
      <c r="C22" s="78" t="str">
        <f t="shared" ca="1" si="18"/>
        <v/>
      </c>
      <c r="D22" s="80" t="str">
        <f t="shared" ca="1" si="18"/>
        <v>さす</v>
      </c>
      <c r="E22" s="78" t="str">
        <f t="shared" ca="1" si="18"/>
        <v/>
      </c>
      <c r="F22" s="80" t="str">
        <f t="shared" ca="1" si="18"/>
        <v>く　</v>
      </c>
      <c r="G22" s="78" t="str">
        <f t="shared" ca="1" si="18"/>
        <v/>
      </c>
      <c r="H22" s="80" t="str">
        <f t="shared" ca="1" si="18"/>
        <v>さす</v>
      </c>
      <c r="I22" s="78" t="str">
        <f t="shared" ca="1" si="18"/>
        <v/>
      </c>
      <c r="J22" s="80" t="str">
        <f t="shared" ca="1" si="18"/>
        <v>える</v>
      </c>
      <c r="K22" s="78" t="str">
        <f t="shared" ca="1" si="18"/>
        <v/>
      </c>
      <c r="L22" s="80" t="str">
        <f t="shared" ca="1" si="18"/>
        <v/>
      </c>
      <c r="M22" s="78" t="str">
        <f t="shared" ca="1" si="18"/>
        <v/>
      </c>
      <c r="N22" s="80" t="str">
        <f t="shared" ca="1" si="18"/>
        <v>かう</v>
      </c>
      <c r="O22" s="78" t="str">
        <f t="shared" ca="1" si="18"/>
        <v/>
      </c>
      <c r="P22" s="80" t="str">
        <f t="shared" ca="1" si="18"/>
        <v>場</v>
      </c>
      <c r="Q22" s="78" t="str">
        <f t="shared" ca="1" si="18"/>
        <v>じょう</v>
      </c>
      <c r="R22" s="80" t="str">
        <f t="shared" ca="1" si="18"/>
        <v>水</v>
      </c>
      <c r="S22" s="78" t="str">
        <f t="shared" ca="1" si="18"/>
        <v>みず</v>
      </c>
      <c r="T22" s="80" t="str">
        <f t="shared" ca="1" si="18"/>
        <v/>
      </c>
      <c r="U22" s="78" t="str">
        <f t="shared" ca="1" si="18"/>
        <v/>
      </c>
      <c r="V22" s="89" t="s">
        <v>295</v>
      </c>
    </row>
    <row r="23" spans="2:22" ht="96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1"/>
      <c r="U23" s="10"/>
      <c r="V23" s="89"/>
    </row>
    <row r="24" spans="2:22" ht="91.8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1"/>
      <c r="U24" s="10"/>
      <c r="V24" s="89"/>
    </row>
    <row r="26" spans="2:22" ht="26.4" hidden="1" customHeight="1">
      <c r="B26" s="3" t="s">
        <v>17</v>
      </c>
      <c r="C26" s="3"/>
      <c r="D26" s="3" t="s">
        <v>16</v>
      </c>
      <c r="E26" s="3"/>
      <c r="F26" s="3" t="s">
        <v>15</v>
      </c>
      <c r="G26" s="3"/>
      <c r="H26" s="3" t="s">
        <v>14</v>
      </c>
      <c r="I26" s="3"/>
      <c r="J26" s="3" t="s">
        <v>13</v>
      </c>
      <c r="K26" s="3"/>
      <c r="L26" s="3" t="s">
        <v>12</v>
      </c>
      <c r="M26" s="3"/>
      <c r="N26" s="3" t="s">
        <v>11</v>
      </c>
      <c r="O26" s="3"/>
      <c r="P26" s="3" t="s">
        <v>10</v>
      </c>
      <c r="Q26" s="3"/>
      <c r="R26" s="3" t="s">
        <v>9</v>
      </c>
      <c r="S26" s="3"/>
      <c r="T26" s="3" t="s">
        <v>8</v>
      </c>
    </row>
    <row r="27" spans="2:22" ht="48" hidden="1" customHeight="1">
      <c r="B27" s="6" t="str">
        <f t="shared" ref="B27:U31" ca="1" si="19">IF(B35=0,"",B35)</f>
        <v>南</v>
      </c>
      <c r="C27" s="9" t="str">
        <f t="shared" ca="1" si="19"/>
        <v>みなみ</v>
      </c>
      <c r="D27" s="6" t="str">
        <f t="shared" ca="1" si="19"/>
        <v>西</v>
      </c>
      <c r="E27" s="9" t="str">
        <f t="shared" ca="1" si="19"/>
        <v>にし</v>
      </c>
      <c r="F27" s="6" t="str">
        <f t="shared" ca="1" si="19"/>
        <v>五</v>
      </c>
      <c r="G27" s="9" t="str">
        <f t="shared" ca="1" si="19"/>
        <v>ご</v>
      </c>
      <c r="H27" s="6" t="str">
        <f t="shared" ca="1" si="19"/>
        <v>いや</v>
      </c>
      <c r="I27" s="9" t="str">
        <f t="shared" ca="1" si="19"/>
        <v/>
      </c>
      <c r="J27" s="6" t="str">
        <f t="shared" ca="1" si="19"/>
        <v>船</v>
      </c>
      <c r="K27" s="9" t="str">
        <f t="shared" ca="1" si="19"/>
        <v>ふね</v>
      </c>
      <c r="L27" s="6" t="str">
        <f t="shared" ca="1" si="19"/>
        <v>はこ</v>
      </c>
      <c r="M27" s="9" t="str">
        <f t="shared" ca="1" si="19"/>
        <v/>
      </c>
      <c r="N27" s="6" t="str">
        <f t="shared" ca="1" si="19"/>
        <v>生</v>
      </c>
      <c r="O27" s="9" t="str">
        <f t="shared" ca="1" si="19"/>
        <v>い</v>
      </c>
      <c r="P27" s="6" t="str">
        <f t="shared" ca="1" si="19"/>
        <v>大</v>
      </c>
      <c r="Q27" s="9" t="str">
        <f t="shared" ca="1" si="19"/>
        <v>おお</v>
      </c>
      <c r="R27" s="6" t="str">
        <f t="shared" ca="1" si="19"/>
        <v>谷</v>
      </c>
      <c r="S27" s="9" t="str">
        <f t="shared" ca="1" si="19"/>
        <v>たに</v>
      </c>
      <c r="T27" s="6" t="str">
        <f t="shared" ca="1" si="19"/>
        <v>たん</v>
      </c>
      <c r="U27" s="9" t="str">
        <f t="shared" ca="1" si="19"/>
        <v/>
      </c>
    </row>
    <row r="28" spans="2:22" ht="48" hidden="1" customHeight="1">
      <c r="B28" s="6" t="str">
        <f t="shared" ca="1" si="19"/>
        <v>口</v>
      </c>
      <c r="C28" s="9" t="str">
        <f t="shared" ca="1" si="19"/>
        <v>ぐち</v>
      </c>
      <c r="D28" s="6" t="str">
        <f t="shared" ca="1" si="19"/>
        <v>日</v>
      </c>
      <c r="E28" s="9" t="str">
        <f t="shared" ca="1" si="19"/>
        <v>び</v>
      </c>
      <c r="F28" s="6" t="str">
        <f t="shared" ca="1" si="19"/>
        <v>回</v>
      </c>
      <c r="G28" s="9" t="str">
        <f t="shared" ca="1" si="19"/>
        <v>かい</v>
      </c>
      <c r="H28" s="6" t="str">
        <f t="shared" ca="1" si="19"/>
        <v>気</v>
      </c>
      <c r="I28" s="9" t="str">
        <f t="shared" ca="1" si="19"/>
        <v>け</v>
      </c>
      <c r="J28" s="6" t="str">
        <f t="shared" ca="1" si="19"/>
        <v>を　</v>
      </c>
      <c r="K28" s="9" t="str">
        <f t="shared" ca="1" si="19"/>
        <v/>
      </c>
      <c r="L28" s="6" t="str">
        <f t="shared" ca="1" si="19"/>
        <v>の　</v>
      </c>
      <c r="M28" s="9" t="str">
        <f t="shared" ca="1" si="19"/>
        <v/>
      </c>
      <c r="N28" s="6" t="str">
        <f t="shared" ca="1" si="19"/>
        <v>きもの</v>
      </c>
      <c r="O28" s="9" t="str">
        <f t="shared" ca="1" si="19"/>
        <v/>
      </c>
      <c r="P28" s="6" t="str">
        <f t="shared" ca="1" si="19"/>
        <v>きな</v>
      </c>
      <c r="Q28" s="9" t="str">
        <f t="shared" ca="1" si="19"/>
        <v/>
      </c>
      <c r="R28" s="6" t="str">
        <f t="shared" ca="1" si="19"/>
        <v>川</v>
      </c>
      <c r="S28" s="9" t="str">
        <f t="shared" ca="1" si="19"/>
        <v>がわ</v>
      </c>
      <c r="T28" s="6" t="str">
        <f t="shared" ca="1" si="19"/>
        <v>けん</v>
      </c>
      <c r="U28" s="9" t="str">
        <f t="shared" ca="1" si="19"/>
        <v/>
      </c>
    </row>
    <row r="29" spans="2:22" ht="48" hidden="1" customHeight="1">
      <c r="B29" s="6" t="str">
        <f t="shared" ca="1" si="19"/>
        <v>の　</v>
      </c>
      <c r="C29" s="9" t="str">
        <f t="shared" ca="1" si="19"/>
        <v/>
      </c>
      <c r="D29" s="6" t="str">
        <f t="shared" ca="1" si="19"/>
        <v>が　</v>
      </c>
      <c r="E29" s="9" t="str">
        <f t="shared" ca="1" si="19"/>
        <v/>
      </c>
      <c r="F29" s="6" t="str">
        <f t="shared" ca="1" si="19"/>
        <v>書</v>
      </c>
      <c r="G29" s="9" t="str">
        <f t="shared" ca="1" si="19"/>
        <v>か</v>
      </c>
      <c r="H29" s="6" t="str">
        <f t="shared" ca="1" si="19"/>
        <v>が　</v>
      </c>
      <c r="I29" s="9" t="str">
        <f t="shared" ca="1" si="19"/>
        <v/>
      </c>
      <c r="J29" s="6" t="str">
        <f t="shared" ca="1" si="19"/>
        <v>数</v>
      </c>
      <c r="K29" s="9" t="str">
        <f t="shared" ca="1" si="19"/>
        <v>かぞ</v>
      </c>
      <c r="L29" s="6" t="str">
        <f t="shared" ca="1" si="19"/>
        <v>形</v>
      </c>
      <c r="M29" s="9" t="str">
        <f t="shared" ca="1" si="19"/>
        <v>かたち</v>
      </c>
      <c r="N29" s="6" t="str">
        <f t="shared" ca="1" si="19"/>
        <v>を　</v>
      </c>
      <c r="O29" s="9" t="str">
        <f t="shared" ca="1" si="19"/>
        <v/>
      </c>
      <c r="P29" s="6" t="str">
        <f t="shared" ca="1" si="19"/>
        <v>工</v>
      </c>
      <c r="Q29" s="9" t="str">
        <f t="shared" ca="1" si="19"/>
        <v>こう</v>
      </c>
      <c r="R29" s="6" t="str">
        <f t="shared" ca="1" si="19"/>
        <v>の　</v>
      </c>
      <c r="S29" s="9" t="str">
        <f t="shared" ca="1" si="19"/>
        <v/>
      </c>
      <c r="T29" s="6" t="str">
        <f t="shared" ca="1" si="19"/>
        <v>家</v>
      </c>
      <c r="U29" s="9" t="str">
        <f t="shared" ca="1" si="19"/>
        <v>か</v>
      </c>
    </row>
    <row r="30" spans="2:22" ht="48" hidden="1" customHeight="1">
      <c r="B30" s="6" t="str">
        <f ca="1">IF(B38=0,"",B38)</f>
        <v>えき</v>
      </c>
      <c r="C30" s="9" t="str">
        <f t="shared" ca="1" si="19"/>
        <v/>
      </c>
      <c r="D30" s="6" t="str">
        <f ca="1">IF(D38=0,"",D38)</f>
        <v>さす</v>
      </c>
      <c r="E30" s="9" t="str">
        <f t="shared" ca="1" si="19"/>
        <v/>
      </c>
      <c r="F30" s="6" t="str">
        <f ca="1">IF(F38=0,"",F38)</f>
        <v>く　</v>
      </c>
      <c r="G30" s="9" t="str">
        <f t="shared" ca="1" si="19"/>
        <v/>
      </c>
      <c r="H30" s="6" t="str">
        <f ca="1">IF(H38=0,"",H38)</f>
        <v>さす</v>
      </c>
      <c r="I30" s="9" t="str">
        <f t="shared" ca="1" si="19"/>
        <v/>
      </c>
      <c r="J30" s="6" t="str">
        <f ca="1">IF(J38=0,"",J38)</f>
        <v>える</v>
      </c>
      <c r="K30" s="9" t="str">
        <f t="shared" ca="1" si="19"/>
        <v/>
      </c>
      <c r="L30" s="6" t="str">
        <f ca="1">IF(L38=0,"",L38)</f>
        <v/>
      </c>
      <c r="M30" s="9" t="str">
        <f t="shared" ca="1" si="19"/>
        <v/>
      </c>
      <c r="N30" s="6" t="str">
        <f ca="1">IF(N38=0,"",N38)</f>
        <v>かう</v>
      </c>
      <c r="O30" s="9" t="str">
        <f t="shared" ca="1" si="19"/>
        <v/>
      </c>
      <c r="P30" s="6" t="str">
        <f ca="1">IF(P38=0,"",P38)</f>
        <v>場</v>
      </c>
      <c r="Q30" s="9" t="str">
        <f t="shared" ca="1" si="19"/>
        <v>じょう</v>
      </c>
      <c r="R30" s="6" t="str">
        <f ca="1">IF(R38=0,"",R38)</f>
        <v>水</v>
      </c>
      <c r="S30" s="9" t="str">
        <f t="shared" ca="1" si="19"/>
        <v>みず</v>
      </c>
      <c r="T30" s="6" t="str">
        <f ca="1">IF(T38=0,"",T38)</f>
        <v/>
      </c>
      <c r="U30" s="9" t="str">
        <f t="shared" ca="1" si="19"/>
        <v/>
      </c>
    </row>
    <row r="31" spans="2:22" ht="48" hidden="1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  <c r="U31" s="9" t="str">
        <f t="shared" si="19"/>
        <v/>
      </c>
    </row>
    <row r="32" spans="2:22" ht="48" hidden="1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1" hidden="1"/>
    <row r="34" spans="2:21" ht="26.4" hidden="1" customHeight="1">
      <c r="B34" s="3" t="s">
        <v>17</v>
      </c>
      <c r="C34" s="3"/>
      <c r="D34" s="3" t="s">
        <v>16</v>
      </c>
      <c r="E34" s="3"/>
      <c r="F34" s="3" t="s">
        <v>15</v>
      </c>
      <c r="G34" s="3"/>
      <c r="H34" s="3" t="s">
        <v>14</v>
      </c>
      <c r="I34" s="3"/>
      <c r="J34" s="3" t="s">
        <v>13</v>
      </c>
      <c r="K34" s="3"/>
      <c r="L34" s="3" t="s">
        <v>12</v>
      </c>
      <c r="M34" s="3"/>
      <c r="N34" s="3" t="s">
        <v>11</v>
      </c>
      <c r="O34" s="3"/>
      <c r="P34" s="3" t="s">
        <v>10</v>
      </c>
      <c r="Q34" s="3"/>
      <c r="R34" s="3" t="s">
        <v>9</v>
      </c>
      <c r="S34" s="3"/>
      <c r="T34" s="3" t="s">
        <v>8</v>
      </c>
    </row>
    <row r="35" spans="2:21" ht="48" hidden="1" customHeight="1">
      <c r="B35" s="4" t="str">
        <f ca="1">VLOOKUP(10,問題原文１・２学期!$C$3:$I$309,3,FALSE)</f>
        <v>南</v>
      </c>
      <c r="C35" s="7" t="str">
        <f ca="1">VLOOKUP(1010,問題原文１・２学期!$C$2:$I$309,3,FALSE)</f>
        <v>みなみ</v>
      </c>
      <c r="D35" s="4" t="str">
        <f ca="1">VLOOKUP(9,問題原文１・２学期!$C$3:$I$309,3,FALSE)</f>
        <v>西</v>
      </c>
      <c r="E35" s="7" t="str">
        <f ca="1">VLOOKUP(1009,問題原文１・２学期!$C$2:$I$309,3,FALSE)</f>
        <v>にし</v>
      </c>
      <c r="F35" s="4" t="str">
        <f ca="1">VLOOKUP(8,問題原文１・２学期!$C$3:$I$309,3,FALSE)</f>
        <v>五</v>
      </c>
      <c r="G35" s="7" t="str">
        <f ca="1">VLOOKUP(1008,問題原文１・２学期!$C$2:$I$309,3,FALSE)</f>
        <v>ご</v>
      </c>
      <c r="H35" s="4" t="str">
        <f ca="1">VLOOKUP(7,問題原文１・２学期!$C$3:$I$309,3,FALSE)</f>
        <v>いや</v>
      </c>
      <c r="I35" s="7">
        <f ca="1">VLOOKUP(1007,問題原文１・２学期!$C$2:$I$309,3,FALSE)</f>
        <v>0</v>
      </c>
      <c r="J35" s="4" t="str">
        <f ca="1">VLOOKUP(6,問題原文１・２学期!$C$3:$I$309,3,FALSE)</f>
        <v>船</v>
      </c>
      <c r="K35" s="7" t="str">
        <f ca="1">VLOOKUP(1006,問題原文１・２学期!$C$2:$I$309,3,FALSE)</f>
        <v>ふね</v>
      </c>
      <c r="L35" s="4" t="str">
        <f ca="1">VLOOKUP(5,問題原文１・２学期!$C$3:$I$309,3,FALSE)</f>
        <v>はこ</v>
      </c>
      <c r="M35" s="7">
        <f ca="1">VLOOKUP(1005,問題原文１・２学期!$C$2:$I$309,3,FALSE)</f>
        <v>0</v>
      </c>
      <c r="N35" s="4" t="str">
        <f ca="1">VLOOKUP(4,問題原文１・２学期!$C$3:$I$309,3,FALSE)</f>
        <v>生</v>
      </c>
      <c r="O35" s="7" t="str">
        <f ca="1">VLOOKUP(1004,問題原文１・２学期!$C$2:$I$309,3,FALSE)</f>
        <v>い</v>
      </c>
      <c r="P35" s="4" t="str">
        <f ca="1">VLOOKUP(3,問題原文１・２学期!$C$3:$I$309,3,FALSE)</f>
        <v>大</v>
      </c>
      <c r="Q35" s="7" t="str">
        <f ca="1">VLOOKUP(1003,問題原文１・２学期!$C$2:$I$309,3,FALSE)</f>
        <v>おお</v>
      </c>
      <c r="R35" s="4" t="str">
        <f ca="1">VLOOKUP(2,問題原文１・２学期!$C$3:$I$309,3,FALSE)</f>
        <v>谷</v>
      </c>
      <c r="S35" s="7" t="str">
        <f ca="1">VLOOKUP(1002,問題原文１・２学期!$C$2:$I$309,3,FALSE)</f>
        <v>たに</v>
      </c>
      <c r="T35" s="4" t="str">
        <f ca="1">VLOOKUP(1,問題原文１・２学期!$C$3:$I$309,3,FALSE)</f>
        <v>たん</v>
      </c>
      <c r="U35" s="7">
        <f ca="1">VLOOKUP(1001,問題原文１・２学期!$C$2:$I$309,3,FALSE)</f>
        <v>0</v>
      </c>
    </row>
    <row r="36" spans="2:21" ht="48" hidden="1" customHeight="1">
      <c r="B36" s="5" t="str">
        <f ca="1">VLOOKUP(10,問題原文１・２学期!$C$3:$I$309,4,FALSE)</f>
        <v>口</v>
      </c>
      <c r="C36" s="8" t="str">
        <f ca="1">VLOOKUP(1010,問題原文１・２学期!$C$2:$I$309,4,FALSE)</f>
        <v>ぐち</v>
      </c>
      <c r="D36" s="5" t="str">
        <f ca="1">VLOOKUP(9,問題原文１・２学期!$C$3:$I$309,4,FALSE)</f>
        <v>日</v>
      </c>
      <c r="E36" s="8" t="str">
        <f ca="1">VLOOKUP(1009,問題原文１・２学期!$C$2:$I$309,4,FALSE)</f>
        <v>び</v>
      </c>
      <c r="F36" s="5" t="str">
        <f ca="1">VLOOKUP(8,問題原文１・２学期!$C$3:$I$309,4,FALSE)</f>
        <v>回</v>
      </c>
      <c r="G36" s="8" t="str">
        <f ca="1">VLOOKUP(1008,問題原文１・２学期!$C$2:$I$309,4,FALSE)</f>
        <v>かい</v>
      </c>
      <c r="H36" s="5" t="str">
        <f ca="1">VLOOKUP(7,問題原文１・２学期!$C$3:$I$309,4,FALSE)</f>
        <v>気</v>
      </c>
      <c r="I36" s="8" t="str">
        <f ca="1">VLOOKUP(1007,問題原文１・２学期!$C$2:$I$309,4,FALSE)</f>
        <v>け</v>
      </c>
      <c r="J36" s="5" t="str">
        <f ca="1">VLOOKUP(6,問題原文１・２学期!$C$3:$I$309,4,FALSE)</f>
        <v>を　</v>
      </c>
      <c r="K36" s="8">
        <f ca="1">VLOOKUP(1006,問題原文１・２学期!$C$2:$I$309,4,FALSE)</f>
        <v>0</v>
      </c>
      <c r="L36" s="5" t="str">
        <f ca="1">VLOOKUP(5,問題原文１・２学期!$C$3:$I$309,4,FALSE)</f>
        <v>の　</v>
      </c>
      <c r="M36" s="8">
        <f ca="1">VLOOKUP(1005,問題原文１・２学期!$C$2:$I$309,4,FALSE)</f>
        <v>0</v>
      </c>
      <c r="N36" s="5" t="str">
        <f ca="1">VLOOKUP(4,問題原文１・２学期!$C$3:$I$309,4,FALSE)</f>
        <v>きもの</v>
      </c>
      <c r="O36" s="8">
        <f ca="1">VLOOKUP(1004,問題原文１・２学期!$C$2:$I$309,4,FALSE)</f>
        <v>0</v>
      </c>
      <c r="P36" s="5" t="str">
        <f ca="1">VLOOKUP(3,問題原文１・２学期!$C$3:$I$309,4,FALSE)</f>
        <v>きな</v>
      </c>
      <c r="Q36" s="8">
        <f ca="1">VLOOKUP(1003,問題原文１・２学期!$C$2:$I$309,4,FALSE)</f>
        <v>0</v>
      </c>
      <c r="R36" s="5" t="str">
        <f ca="1">VLOOKUP(2,問題原文１・２学期!$C$3:$I$309,4,FALSE)</f>
        <v>川</v>
      </c>
      <c r="S36" s="8" t="str">
        <f ca="1">VLOOKUP(1002,問題原文１・２学期!$C$2:$I$309,4,FALSE)</f>
        <v>がわ</v>
      </c>
      <c r="T36" s="5" t="str">
        <f ca="1">VLOOKUP(1,問題原文１・２学期!$C$3:$I$309,4,FALSE)</f>
        <v>けん</v>
      </c>
      <c r="U36" s="8">
        <f ca="1">VLOOKUP(1001,問題原文１・２学期!$C$2:$I$309,4,FALSE)</f>
        <v>0</v>
      </c>
    </row>
    <row r="37" spans="2:21" ht="48" hidden="1" customHeight="1">
      <c r="B37" s="5" t="str">
        <f ca="1">VLOOKUP(10,問題原文１・２学期!$C$3:$I$309,5,FALSE)</f>
        <v>の　</v>
      </c>
      <c r="C37" s="8">
        <f ca="1">VLOOKUP(1010,問題原文１・２学期!$C$2:$I$309,5,FALSE)</f>
        <v>0</v>
      </c>
      <c r="D37" s="5" t="str">
        <f ca="1">VLOOKUP(9,問題原文１・２学期!$C$3:$I$309,5,FALSE)</f>
        <v>が　</v>
      </c>
      <c r="E37" s="8">
        <f ca="1">VLOOKUP(1009,問題原文１・２学期!$C$2:$I$309,5,FALSE)</f>
        <v>0</v>
      </c>
      <c r="F37" s="5" t="str">
        <f ca="1">VLOOKUP(8,問題原文１・２学期!$C$3:$I$309,5,FALSE)</f>
        <v>書</v>
      </c>
      <c r="G37" s="8" t="str">
        <f ca="1">VLOOKUP(1008,問題原文１・２学期!$C$2:$I$309,5,FALSE)</f>
        <v>か</v>
      </c>
      <c r="H37" s="5" t="str">
        <f ca="1">VLOOKUP(7,問題原文１・２学期!$C$3:$I$309,5,FALSE)</f>
        <v>が　</v>
      </c>
      <c r="I37" s="8">
        <f ca="1">VLOOKUP(1007,問題原文１・２学期!$C$2:$I$309,5,FALSE)</f>
        <v>0</v>
      </c>
      <c r="J37" s="5" t="str">
        <f ca="1">VLOOKUP(6,問題原文１・２学期!$C$3:$I$309,5,FALSE)</f>
        <v>数</v>
      </c>
      <c r="K37" s="8" t="str">
        <f ca="1">VLOOKUP(1006,問題原文１・２学期!$C$2:$I$309,5,FALSE)</f>
        <v>かぞ</v>
      </c>
      <c r="L37" s="5" t="str">
        <f ca="1">VLOOKUP(5,問題原文１・２学期!$C$3:$I$309,5,FALSE)</f>
        <v>形</v>
      </c>
      <c r="M37" s="8" t="str">
        <f ca="1">VLOOKUP(1005,問題原文１・２学期!$C$2:$I$309,5,FALSE)</f>
        <v>かたち</v>
      </c>
      <c r="N37" s="5" t="str">
        <f ca="1">VLOOKUP(4,問題原文１・２学期!$C$3:$I$309,5,FALSE)</f>
        <v>を　</v>
      </c>
      <c r="O37" s="8">
        <f ca="1">VLOOKUP(1004,問題原文１・２学期!$C$2:$I$309,5,FALSE)</f>
        <v>0</v>
      </c>
      <c r="P37" s="5" t="str">
        <f ca="1">VLOOKUP(3,問題原文１・２学期!$C$3:$I$309,5,FALSE)</f>
        <v>工</v>
      </c>
      <c r="Q37" s="8" t="str">
        <f ca="1">VLOOKUP(1003,問題原文１・２学期!$C$2:$I$309,5,FALSE)</f>
        <v>こう</v>
      </c>
      <c r="R37" s="5" t="str">
        <f ca="1">VLOOKUP(2,問題原文１・２学期!$C$3:$I$309,5,FALSE)</f>
        <v>の　</v>
      </c>
      <c r="S37" s="8">
        <f ca="1">VLOOKUP(1002,問題原文１・２学期!$C$2:$I$309,5,FALSE)</f>
        <v>0</v>
      </c>
      <c r="T37" s="5" t="str">
        <f ca="1">VLOOKUP(1,問題原文１・２学期!$C$3:$I$309,5,FALSE)</f>
        <v>家</v>
      </c>
      <c r="U37" s="8" t="str">
        <f ca="1">VLOOKUP(1001,問題原文１・２学期!$C$2:$I$309,5,FALSE)</f>
        <v>か</v>
      </c>
    </row>
    <row r="38" spans="2:21" ht="48" hidden="1" customHeight="1">
      <c r="B38" s="5" t="str">
        <f ca="1">VLOOKUP(10,問題原文１・２学期!$C$3:$I$309,6,FALSE)</f>
        <v>えき</v>
      </c>
      <c r="C38" s="8">
        <f ca="1">VLOOKUP(1010,問題原文１・２学期!$C$2:$I$309,6,FALSE)</f>
        <v>0</v>
      </c>
      <c r="D38" s="5" t="str">
        <f ca="1">VLOOKUP(9,問題原文１・２学期!$C$3:$I$309,6,FALSE)</f>
        <v>さす</v>
      </c>
      <c r="E38" s="8">
        <f ca="1">VLOOKUP(1009,問題原文１・２学期!$C$2:$I$309,6,FALSE)</f>
        <v>0</v>
      </c>
      <c r="F38" s="5" t="str">
        <f ca="1">VLOOKUP(8,問題原文１・２学期!$C$3:$I$309,6,FALSE)</f>
        <v>く　</v>
      </c>
      <c r="G38" s="8">
        <f ca="1">VLOOKUP(1008,問題原文１・２学期!$C$2:$I$309,6,FALSE)</f>
        <v>0</v>
      </c>
      <c r="H38" s="5" t="str">
        <f ca="1">VLOOKUP(7,問題原文１・２学期!$C$3:$I$309,6,FALSE)</f>
        <v>さす</v>
      </c>
      <c r="I38" s="8">
        <f ca="1">VLOOKUP(1007,問題原文１・２学期!$C$2:$I$309,6,FALSE)</f>
        <v>0</v>
      </c>
      <c r="J38" s="5" t="str">
        <f ca="1">VLOOKUP(6,問題原文１・２学期!$C$3:$I$309,6,FALSE)</f>
        <v>える</v>
      </c>
      <c r="K38" s="8">
        <f ca="1">VLOOKUP(1006,問題原文１・２学期!$C$2:$I$309,6,FALSE)</f>
        <v>0</v>
      </c>
      <c r="L38" s="5">
        <f ca="1">VLOOKUP(5,問題原文１・２学期!$C$3:$I$309,6,FALSE)</f>
        <v>0</v>
      </c>
      <c r="M38" s="8">
        <f ca="1">VLOOKUP(1005,問題原文１・２学期!$C$2:$I$309,6,FALSE)</f>
        <v>0</v>
      </c>
      <c r="N38" s="5" t="str">
        <f ca="1">VLOOKUP(4,問題原文１・２学期!$C$3:$I$309,6,FALSE)</f>
        <v>かう</v>
      </c>
      <c r="O38" s="8">
        <f ca="1">VLOOKUP(1004,問題原文１・２学期!$C$2:$I$309,6,FALSE)</f>
        <v>0</v>
      </c>
      <c r="P38" s="5" t="str">
        <f ca="1">VLOOKUP(3,問題原文１・２学期!$C$3:$I$309,6,FALSE)</f>
        <v>場</v>
      </c>
      <c r="Q38" s="8" t="str">
        <f ca="1">VLOOKUP(1003,問題原文１・２学期!$C$2:$I$309,6,FALSE)</f>
        <v>じょう</v>
      </c>
      <c r="R38" s="5" t="str">
        <f ca="1">VLOOKUP(2,問題原文１・２学期!$C$3:$I$309,6,FALSE)</f>
        <v>水</v>
      </c>
      <c r="S38" s="8" t="str">
        <f ca="1">VLOOKUP(1002,問題原文１・２学期!$C$2:$I$309,6,FALSE)</f>
        <v>みず</v>
      </c>
      <c r="T38" s="5">
        <f ca="1">VLOOKUP(1,問題原文１・２学期!$C$3:$I$309,6,FALSE)</f>
        <v>0</v>
      </c>
      <c r="U38" s="8">
        <f ca="1">VLOOKUP(1001,問題原文１・２学期!$C$2:$I$309,6,FALSE)</f>
        <v>0</v>
      </c>
    </row>
    <row r="39" spans="2:21" ht="48" hidden="1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8"/>
    </row>
  </sheetData>
  <sheetProtection sheet="1" objects="1" scenarios="1" selectLockedCells="1" selectUnlockedCells="1"/>
  <mergeCells count="6">
    <mergeCell ref="V22:V24"/>
    <mergeCell ref="V2:V5"/>
    <mergeCell ref="V6:V8"/>
    <mergeCell ref="V10:V13"/>
    <mergeCell ref="V14:V16"/>
    <mergeCell ref="V18:V21"/>
  </mergeCells>
  <phoneticPr fontId="1"/>
  <conditionalFormatting sqref="R19">
    <cfRule type="expression" dxfId="39" priority="19">
      <formula>LEN(S19)&gt;0</formula>
    </cfRule>
  </conditionalFormatting>
  <conditionalFormatting sqref="P19">
    <cfRule type="expression" dxfId="38" priority="18">
      <formula>LEN(Q19)&gt;0</formula>
    </cfRule>
  </conditionalFormatting>
  <conditionalFormatting sqref="N19">
    <cfRule type="expression" dxfId="37" priority="17">
      <formula>LEN(O19)&gt;0</formula>
    </cfRule>
  </conditionalFormatting>
  <conditionalFormatting sqref="L19">
    <cfRule type="expression" dxfId="36" priority="16">
      <formula>LEN(M19)&gt;0</formula>
    </cfRule>
  </conditionalFormatting>
  <conditionalFormatting sqref="J19">
    <cfRule type="expression" dxfId="35" priority="15">
      <formula>LEN(K19)&gt;0</formula>
    </cfRule>
  </conditionalFormatting>
  <conditionalFormatting sqref="H19">
    <cfRule type="expression" dxfId="34" priority="14">
      <formula>LEN(I19)&gt;0</formula>
    </cfRule>
  </conditionalFormatting>
  <conditionalFormatting sqref="F19">
    <cfRule type="expression" dxfId="33" priority="13">
      <formula>LEN(G19)&gt;0</formula>
    </cfRule>
  </conditionalFormatting>
  <conditionalFormatting sqref="D19">
    <cfRule type="expression" dxfId="32" priority="12">
      <formula>LEN(E19)&gt;0</formula>
    </cfRule>
  </conditionalFormatting>
  <conditionalFormatting sqref="B19">
    <cfRule type="expression" dxfId="31" priority="11">
      <formula>LEN(C19)&gt;0</formula>
    </cfRule>
  </conditionalFormatting>
  <conditionalFormatting sqref="T19">
    <cfRule type="expression" dxfId="30" priority="20">
      <formula>LEN(U19)&gt;0</formula>
    </cfRule>
  </conditionalFormatting>
  <conditionalFormatting sqref="T20:T22">
    <cfRule type="expression" dxfId="29" priority="10">
      <formula>LEN(U20)&gt;0</formula>
    </cfRule>
  </conditionalFormatting>
  <conditionalFormatting sqref="R20:R22">
    <cfRule type="expression" dxfId="28" priority="9">
      <formula>LEN(S20)&gt;0</formula>
    </cfRule>
  </conditionalFormatting>
  <conditionalFormatting sqref="P20:P22">
    <cfRule type="expression" dxfId="27" priority="8">
      <formula>LEN(Q20)&gt;0</formula>
    </cfRule>
  </conditionalFormatting>
  <conditionalFormatting sqref="N20:N22">
    <cfRule type="expression" dxfId="26" priority="7">
      <formula>LEN(O20)&gt;0</formula>
    </cfRule>
  </conditionalFormatting>
  <conditionalFormatting sqref="L20:L22">
    <cfRule type="expression" dxfId="25" priority="6">
      <formula>LEN(M20)&gt;0</formula>
    </cfRule>
  </conditionalFormatting>
  <conditionalFormatting sqref="J20:J22">
    <cfRule type="expression" dxfId="24" priority="5">
      <formula>LEN(K20)&gt;0</formula>
    </cfRule>
  </conditionalFormatting>
  <conditionalFormatting sqref="H20:H22">
    <cfRule type="expression" dxfId="23" priority="4">
      <formula>LEN(I20)&gt;0</formula>
    </cfRule>
  </conditionalFormatting>
  <conditionalFormatting sqref="F20:F22">
    <cfRule type="expression" dxfId="22" priority="3">
      <formula>LEN(G20)&gt;0</formula>
    </cfRule>
  </conditionalFormatting>
  <conditionalFormatting sqref="D20:D22">
    <cfRule type="expression" dxfId="21" priority="2">
      <formula>LEN(E20)&gt;0</formula>
    </cfRule>
  </conditionalFormatting>
  <conditionalFormatting sqref="B20:B22">
    <cfRule type="expression" dxfId="20" priority="1">
      <formula>LEN(C20)&gt;0</formula>
    </cfRule>
  </conditionalFormatting>
  <printOptions horizontalCentered="1"/>
  <pageMargins left="0.19685039370078741" right="0.19685039370078741" top="0.47244094488188981" bottom="0.39370078740157483" header="0.31496062992125984" footer="0.31496062992125984"/>
  <pageSetup paperSize="9" scale="99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V39"/>
  <sheetViews>
    <sheetView view="pageBreakPreview" zoomScale="60" zoomScaleNormal="60" workbookViewId="0">
      <selection activeCell="Y23" sqref="Y23"/>
    </sheetView>
  </sheetViews>
  <sheetFormatPr defaultRowHeight="13.2"/>
  <cols>
    <col min="1" max="1" width="2.6640625" customWidth="1"/>
    <col min="2" max="2" width="9" customWidth="1"/>
    <col min="3" max="3" width="4.44140625" customWidth="1"/>
    <col min="4" max="4" width="9" customWidth="1"/>
    <col min="5" max="5" width="4.44140625" customWidth="1"/>
    <col min="6" max="6" width="9" customWidth="1"/>
    <col min="7" max="7" width="4.44140625" customWidth="1"/>
    <col min="8" max="8" width="9" customWidth="1"/>
    <col min="9" max="9" width="4.44140625" customWidth="1"/>
    <col min="10" max="10" width="9" customWidth="1"/>
    <col min="11" max="11" width="4.44140625" customWidth="1"/>
    <col min="12" max="12" width="9" customWidth="1"/>
    <col min="13" max="13" width="4.44140625" customWidth="1"/>
    <col min="14" max="14" width="9" customWidth="1"/>
    <col min="15" max="15" width="4.44140625" customWidth="1"/>
    <col min="16" max="16" width="9" customWidth="1"/>
    <col min="17" max="17" width="4.44140625" customWidth="1"/>
    <col min="18" max="18" width="9" customWidth="1"/>
    <col min="19" max="19" width="4.44140625" customWidth="1"/>
    <col min="20" max="20" width="9" customWidth="1"/>
    <col min="21" max="21" width="4.44140625" customWidth="1"/>
  </cols>
  <sheetData>
    <row r="1" spans="2:22" ht="5.4" customHeight="1"/>
    <row r="2" spans="2:22" ht="26.4" customHeight="1">
      <c r="B2" s="3" t="s">
        <v>17</v>
      </c>
      <c r="C2" s="3"/>
      <c r="D2" s="3" t="s">
        <v>16</v>
      </c>
      <c r="E2" s="3"/>
      <c r="F2" s="3" t="s">
        <v>15</v>
      </c>
      <c r="G2" s="3"/>
      <c r="H2" s="3" t="s">
        <v>14</v>
      </c>
      <c r="I2" s="3"/>
      <c r="J2" s="3" t="s">
        <v>13</v>
      </c>
      <c r="K2" s="3"/>
      <c r="L2" s="3" t="s">
        <v>12</v>
      </c>
      <c r="M2" s="3"/>
      <c r="N2" s="3" t="s">
        <v>11</v>
      </c>
      <c r="O2" s="3"/>
      <c r="P2" s="3" t="s">
        <v>10</v>
      </c>
      <c r="Q2" s="3"/>
      <c r="R2" s="3" t="s">
        <v>9</v>
      </c>
      <c r="S2" s="3"/>
      <c r="T2" s="3" t="s">
        <v>8</v>
      </c>
      <c r="V2" s="88" t="s">
        <v>294</v>
      </c>
    </row>
    <row r="3" spans="2:22" ht="84.6" customHeight="1">
      <c r="B3" s="75" t="str">
        <f ca="1">IF(C3="",B27,"□")</f>
        <v>そうじ</v>
      </c>
      <c r="C3" s="74" t="str">
        <f ca="1">C27</f>
        <v/>
      </c>
      <c r="D3" s="75" t="str">
        <f ca="1">IF(E3="",D27,"□")</f>
        <v>□</v>
      </c>
      <c r="E3" s="74" t="str">
        <f ca="1">E27</f>
        <v>なが</v>
      </c>
      <c r="F3" s="75" t="str">
        <f ca="1">IF(G3="",F27,"□")</f>
        <v>□</v>
      </c>
      <c r="G3" s="74" t="str">
        <f ca="1">G27</f>
        <v>かお</v>
      </c>
      <c r="H3" s="75" t="str">
        <f ca="1">IF(I3="",H27,"□")</f>
        <v>たん</v>
      </c>
      <c r="I3" s="74" t="str">
        <f ca="1">I27</f>
        <v/>
      </c>
      <c r="J3" s="75" t="str">
        <f ca="1">IF(K3="",J27,"□")</f>
        <v>□</v>
      </c>
      <c r="K3" s="74" t="str">
        <f ca="1">K27</f>
        <v>ゆう</v>
      </c>
      <c r="L3" s="75" t="str">
        <f ca="1">IF(M3="",L27,"□")</f>
        <v>□</v>
      </c>
      <c r="M3" s="74" t="str">
        <f ca="1">M27</f>
        <v>はな</v>
      </c>
      <c r="N3" s="75" t="str">
        <f ca="1">IF(O3="",N27,"□")</f>
        <v>□</v>
      </c>
      <c r="O3" s="74" t="str">
        <f ca="1">O27</f>
        <v>き</v>
      </c>
      <c r="P3" s="75" t="str">
        <f ca="1">IF(Q3="",P27,"□")</f>
        <v>□</v>
      </c>
      <c r="Q3" s="74" t="str">
        <f ca="1">Q27</f>
        <v>じ</v>
      </c>
      <c r="R3" s="75" t="str">
        <f ca="1">IF(S3="",R27,"□")</f>
        <v>しずか</v>
      </c>
      <c r="S3" s="74" t="str">
        <f ca="1">S27</f>
        <v/>
      </c>
      <c r="T3" s="75" t="str">
        <f ca="1">IF(U3="",T27,"□")</f>
        <v>□</v>
      </c>
      <c r="U3" s="74" t="str">
        <f ca="1">U27</f>
        <v>せい</v>
      </c>
      <c r="V3" s="88"/>
    </row>
    <row r="4" spans="2:22" ht="84.6" customHeight="1">
      <c r="B4" s="76" t="str">
        <f ca="1">IF(C4="",B28,"□")</f>
        <v>□</v>
      </c>
      <c r="C4" s="74" t="str">
        <f t="shared" ref="C4:C6" ca="1" si="0">C28</f>
        <v>とう</v>
      </c>
      <c r="D4" s="76" t="str">
        <f ca="1">IF(E4="",D28,"□")</f>
        <v>い　</v>
      </c>
      <c r="E4" s="74" t="str">
        <f t="shared" ref="E4:E6" ca="1" si="1">E28</f>
        <v/>
      </c>
      <c r="F4" s="76" t="str">
        <f ca="1">IF(G4="",F28,"□")</f>
        <v>を　</v>
      </c>
      <c r="G4" s="74" t="str">
        <f t="shared" ref="G4:G6" ca="1" si="2">G28</f>
        <v/>
      </c>
      <c r="H4" s="76" t="str">
        <f ca="1">IF(I4="",H28,"□")</f>
        <v>けん</v>
      </c>
      <c r="I4" s="74" t="str">
        <f t="shared" ref="I4:I6" ca="1" si="3">I28</f>
        <v/>
      </c>
      <c r="J4" s="76" t="str">
        <f ca="1">IF(K4="",J28,"□")</f>
        <v>□</v>
      </c>
      <c r="K4" s="74" t="str">
        <f t="shared" ref="K4:M6" ca="1" si="4">K28</f>
        <v>がた</v>
      </c>
      <c r="L4" s="76" t="str">
        <f ca="1">IF(M4="",L28,"□")</f>
        <v>し　</v>
      </c>
      <c r="M4" s="74" t="str">
        <f t="shared" ca="1" si="4"/>
        <v/>
      </c>
      <c r="N4" s="76" t="str">
        <f ca="1">IF(O4="",N28,"□")</f>
        <v>□</v>
      </c>
      <c r="O4" s="74" t="str">
        <f t="shared" ref="O4:O6" ca="1" si="5">O28</f>
        <v>しゃ</v>
      </c>
      <c r="P4" s="76" t="str">
        <f ca="1">IF(Q4="",P28,"□")</f>
        <v>を　</v>
      </c>
      <c r="Q4" s="74" t="str">
        <f t="shared" ref="Q4:Q6" ca="1" si="6">Q28</f>
        <v/>
      </c>
      <c r="R4" s="76" t="str">
        <f ca="1">IF(S4="",R28,"□")</f>
        <v>に　</v>
      </c>
      <c r="S4" s="74" t="str">
        <f ca="1">S28</f>
        <v/>
      </c>
      <c r="T4" s="76" t="str">
        <f ca="1">IF(U4="",T28,"□")</f>
        <v>□</v>
      </c>
      <c r="U4" s="74" t="str">
        <f ca="1">U28</f>
        <v>もん</v>
      </c>
      <c r="V4" s="88"/>
    </row>
    <row r="5" spans="2:22" ht="84.6" customHeight="1">
      <c r="B5" s="76" t="str">
        <f ca="1">IF(C5="",B29,"□")</f>
        <v>□</v>
      </c>
      <c r="C5" s="74" t="str">
        <f t="shared" ca="1" si="0"/>
        <v>ばん</v>
      </c>
      <c r="D5" s="76" t="str">
        <f ca="1">IF(E5="",D29,"□")</f>
        <v>□</v>
      </c>
      <c r="E5" s="74" t="str">
        <f t="shared" ca="1" si="1"/>
        <v>くび</v>
      </c>
      <c r="F5" s="76" t="str">
        <f ca="1">IF(G5="",F29,"□")</f>
        <v>あらう</v>
      </c>
      <c r="G5" s="74" t="str">
        <f t="shared" ca="1" si="2"/>
        <v/>
      </c>
      <c r="H5" s="76" t="str">
        <f ca="1">IF(I5="",H29,"□")</f>
        <v>□</v>
      </c>
      <c r="I5" s="74" t="str">
        <f t="shared" ca="1" si="3"/>
        <v>か</v>
      </c>
      <c r="J5" s="76" t="str">
        <f ca="1">IF(K5="",J29,"□")</f>
        <v>に　</v>
      </c>
      <c r="K5" s="74" t="str">
        <f t="shared" ca="1" si="4"/>
        <v/>
      </c>
      <c r="L5" s="76" t="str">
        <f ca="1">IF(M5="",L29,"□")</f>
        <v>□</v>
      </c>
      <c r="M5" s="74" t="str">
        <f t="shared" ca="1" si="4"/>
        <v>あ</v>
      </c>
      <c r="N5" s="76" t="str">
        <f ca="1">IF(O5="",N29,"□")</f>
        <v>に　</v>
      </c>
      <c r="O5" s="74" t="str">
        <f t="shared" ca="1" si="5"/>
        <v/>
      </c>
      <c r="P5" s="76" t="str">
        <f ca="1">IF(Q5="",P29,"□")</f>
        <v>□</v>
      </c>
      <c r="Q5" s="74" t="str">
        <f t="shared" ca="1" si="6"/>
        <v>まな</v>
      </c>
      <c r="R5" s="76" t="str">
        <f ca="1">IF(S5="",R29,"□")</f>
        <v>□</v>
      </c>
      <c r="S5" s="74" t="str">
        <f ca="1">S29</f>
        <v>き</v>
      </c>
      <c r="T5" s="76" t="str">
        <f ca="1">IF(U5="",T29,"□")</f>
        <v>の</v>
      </c>
      <c r="U5" s="74" t="str">
        <f ca="1">U29</f>
        <v/>
      </c>
      <c r="V5" s="88"/>
    </row>
    <row r="6" spans="2:22" ht="84.6" customHeight="1">
      <c r="B6" s="76" t="str">
        <f ca="1">IF(C6="",B30,"□")</f>
        <v/>
      </c>
      <c r="C6" s="74" t="str">
        <f t="shared" ca="1" si="0"/>
        <v/>
      </c>
      <c r="D6" s="76" t="str">
        <f ca="1">IF(E6="",D30,"□")</f>
        <v/>
      </c>
      <c r="E6" s="74" t="str">
        <f t="shared" ca="1" si="1"/>
        <v/>
      </c>
      <c r="F6" s="76" t="str">
        <f ca="1">IF(G6="",F30,"□")</f>
        <v/>
      </c>
      <c r="G6" s="74" t="str">
        <f t="shared" ca="1" si="2"/>
        <v/>
      </c>
      <c r="H6" s="76" t="str">
        <f ca="1">IF(I6="",H30,"□")</f>
        <v/>
      </c>
      <c r="I6" s="74" t="str">
        <f t="shared" ca="1" si="3"/>
        <v/>
      </c>
      <c r="J6" s="76" t="str">
        <f ca="1">IF(K6="",J30,"□")</f>
        <v>なる</v>
      </c>
      <c r="K6" s="74" t="str">
        <f t="shared" ca="1" si="4"/>
        <v/>
      </c>
      <c r="L6" s="76" t="str">
        <f ca="1">IF(M6="",L30,"□")</f>
        <v>う　</v>
      </c>
      <c r="M6" s="74" t="str">
        <f t="shared" ca="1" si="4"/>
        <v/>
      </c>
      <c r="N6" s="76" t="str">
        <f ca="1">IF(O6="",N30,"□")</f>
        <v>のる</v>
      </c>
      <c r="O6" s="74" t="str">
        <f t="shared" ca="1" si="5"/>
        <v/>
      </c>
      <c r="P6" s="76" t="str">
        <f ca="1">IF(Q6="",P30,"□")</f>
        <v>ぶ　</v>
      </c>
      <c r="Q6" s="74" t="str">
        <f t="shared" ca="1" si="6"/>
        <v/>
      </c>
      <c r="R6" s="76" t="str">
        <f ca="1">IF(S6="",R30,"□")</f>
        <v>く　</v>
      </c>
      <c r="S6" s="74" t="str">
        <f ca="1">S30</f>
        <v/>
      </c>
      <c r="T6" s="76" t="str">
        <f ca="1">IF(U6="",T30,"□")</f>
        <v>とびら</v>
      </c>
      <c r="U6" s="74" t="str">
        <f ca="1">U30</f>
        <v/>
      </c>
      <c r="V6" s="89" t="s">
        <v>295</v>
      </c>
    </row>
    <row r="7" spans="2:22" ht="96.6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1"/>
      <c r="U7" s="10" t="str">
        <f t="shared" ref="U7" si="7">U31</f>
        <v/>
      </c>
      <c r="V7" s="89"/>
    </row>
    <row r="8" spans="2:22" ht="91.8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0"/>
      <c r="V8" s="89"/>
    </row>
    <row r="9" spans="2:22" ht="5.4" customHeight="1"/>
    <row r="10" spans="2:22" ht="26.4" customHeight="1">
      <c r="B10" s="3" t="s">
        <v>17</v>
      </c>
      <c r="C10" s="3"/>
      <c r="D10" s="3" t="s">
        <v>16</v>
      </c>
      <c r="E10" s="3"/>
      <c r="F10" s="3" t="s">
        <v>15</v>
      </c>
      <c r="G10" s="3"/>
      <c r="H10" s="3" t="s">
        <v>14</v>
      </c>
      <c r="I10" s="3"/>
      <c r="J10" s="3" t="s">
        <v>13</v>
      </c>
      <c r="K10" s="3"/>
      <c r="L10" s="3" t="s">
        <v>12</v>
      </c>
      <c r="M10" s="3"/>
      <c r="N10" s="3" t="s">
        <v>11</v>
      </c>
      <c r="O10" s="3"/>
      <c r="P10" s="3" t="s">
        <v>10</v>
      </c>
      <c r="Q10" s="3"/>
      <c r="R10" s="3" t="s">
        <v>9</v>
      </c>
      <c r="S10" s="3"/>
      <c r="T10" s="3" t="s">
        <v>8</v>
      </c>
      <c r="V10" s="88" t="s">
        <v>294</v>
      </c>
    </row>
    <row r="11" spans="2:22" ht="84.6" customHeight="1">
      <c r="B11" s="79" t="str">
        <f t="shared" ref="B11:T14" ca="1" si="8">B19</f>
        <v>そうじ</v>
      </c>
      <c r="C11" s="81" t="str">
        <f ca="1">IF(C27="","",IF((AND(ISTEXT(C27),C28="")),"(   )","(    "))</f>
        <v/>
      </c>
      <c r="D11" s="79" t="str">
        <f t="shared" ca="1" si="8"/>
        <v>長</v>
      </c>
      <c r="E11" s="81" t="str">
        <f ca="1">IF(E27="","",IF((AND(ISTEXT(E27),E28="")),"(   )","(    "))</f>
        <v>(   )</v>
      </c>
      <c r="F11" s="79" t="str">
        <f t="shared" ca="1" si="8"/>
        <v>顔</v>
      </c>
      <c r="G11" s="81" t="str">
        <f ca="1">IF(G27="","",IF((AND(ISTEXT(G27),G28="")),"(   )","(    "))</f>
        <v>(   )</v>
      </c>
      <c r="H11" s="79" t="str">
        <f t="shared" ca="1" si="8"/>
        <v>たん</v>
      </c>
      <c r="I11" s="81" t="str">
        <f ca="1">IF(I27="","",IF((AND(ISTEXT(I27),I28="")),"(   )","(    "))</f>
        <v/>
      </c>
      <c r="J11" s="79" t="str">
        <f t="shared" ca="1" si="8"/>
        <v>夕</v>
      </c>
      <c r="K11" s="81" t="str">
        <f ca="1">IF(K27="","",IF((AND(ISTEXT(K27),K28="")),"(   )","(    "))</f>
        <v xml:space="preserve">(    </v>
      </c>
      <c r="L11" s="79" t="str">
        <f t="shared" ca="1" si="8"/>
        <v>話</v>
      </c>
      <c r="M11" s="81" t="str">
        <f ca="1">IF(M27="","",IF((AND(ISTEXT(M27),M28="")),"(   )","(    "))</f>
        <v>(   )</v>
      </c>
      <c r="N11" s="79" t="str">
        <f t="shared" ca="1" si="8"/>
        <v>汽</v>
      </c>
      <c r="O11" s="81" t="str">
        <f ca="1">IF(O27="","",IF((AND(ISTEXT(O27),O28="")),"(   )","(    "))</f>
        <v xml:space="preserve">(    </v>
      </c>
      <c r="P11" s="79" t="str">
        <f t="shared" ca="1" si="8"/>
        <v>字</v>
      </c>
      <c r="Q11" s="81" t="str">
        <f ca="1">IF(Q27="","",IF((AND(ISTEXT(Q27),Q28="")),"(   )","(    "))</f>
        <v>(   )</v>
      </c>
      <c r="R11" s="79" t="str">
        <f t="shared" ca="1" si="8"/>
        <v>しずか</v>
      </c>
      <c r="S11" s="81" t="str">
        <f ca="1">IF(S27="","",IF((AND(ISTEXT(S27),S28="")),"(   )","(    "))</f>
        <v/>
      </c>
      <c r="T11" s="79" t="str">
        <f t="shared" ca="1" si="8"/>
        <v>正</v>
      </c>
      <c r="U11" s="81" t="str">
        <f ca="1">IF(U27="","",IF((AND(ISTEXT(U27),U28="")),"(   )","(    "))</f>
        <v xml:space="preserve">(    </v>
      </c>
      <c r="V11" s="88"/>
    </row>
    <row r="12" spans="2:22" ht="84.6" customHeight="1">
      <c r="B12" s="79" t="str">
        <f t="shared" ca="1" si="8"/>
        <v>当</v>
      </c>
      <c r="C12" s="81" t="str">
        <f ca="1">IF(C28="","",IF(AND(C27="",ISTEXT(C28),C29=""),"(   )",IF((AND(ISTEXT(C27),ISTEXT(C28),C29="")),"   )",IF((AND(C27="",ISTEXT(C28),ISTEXT(C29))),"(   ",""))))</f>
        <v xml:space="preserve">(   </v>
      </c>
      <c r="D12" s="79" t="str">
        <f t="shared" ca="1" si="8"/>
        <v>い　</v>
      </c>
      <c r="E12" s="81" t="str">
        <f ca="1">IF(E28="","",IF(AND(E27="",ISTEXT(E28),E29=""),"(   )",IF((AND(ISTEXT(E27),ISTEXT(E28),E29="")),"   )",IF((AND(E27="",ISTEXT(E28),ISTEXT(E29))),"(   ",""))))</f>
        <v/>
      </c>
      <c r="F12" s="79" t="str">
        <f t="shared" ca="1" si="8"/>
        <v>を　</v>
      </c>
      <c r="G12" s="81" t="str">
        <f ca="1">IF(G28="","",IF(AND(G27="",ISTEXT(G28),G29=""),"(   )",IF((AND(ISTEXT(G27),ISTEXT(G28),G29="")),"   )",IF((AND(G27="",ISTEXT(G28),ISTEXT(G29))),"(   ",""))))</f>
        <v/>
      </c>
      <c r="H12" s="79" t="str">
        <f t="shared" ca="1" si="8"/>
        <v>けん</v>
      </c>
      <c r="I12" s="81" t="str">
        <f ca="1">IF(I28="","",IF(AND(I27="",ISTEXT(I28),I29=""),"(   )",IF((AND(ISTEXT(I27),ISTEXT(I28),I29="")),"   )",IF((AND(I27="",ISTEXT(I28),ISTEXT(I29))),"(   ",""))))</f>
        <v/>
      </c>
      <c r="J12" s="79" t="str">
        <f t="shared" ca="1" si="8"/>
        <v>方</v>
      </c>
      <c r="K12" s="81" t="str">
        <f ca="1">IF(K28="","",IF(AND(K27="",ISTEXT(K28),K29=""),"(   )",IF((AND(ISTEXT(K27),ISTEXT(K28),K29="")),"   )",IF((AND(K27="",ISTEXT(K28),ISTEXT(K29))),"(   ",""))))</f>
        <v xml:space="preserve">   )</v>
      </c>
      <c r="L12" s="79" t="str">
        <f t="shared" ca="1" si="8"/>
        <v>し　</v>
      </c>
      <c r="M12" s="81" t="str">
        <f ca="1">IF(M28="","",IF(AND(M27="",ISTEXT(M28),M29=""),"(   )",IF((AND(ISTEXT(M27),ISTEXT(M28),M29="")),"   )",IF((AND(M27="",ISTEXT(M28),ISTEXT(M29))),"(   ",""))))</f>
        <v/>
      </c>
      <c r="N12" s="79" t="str">
        <f t="shared" ca="1" si="8"/>
        <v>車</v>
      </c>
      <c r="O12" s="81" t="str">
        <f ca="1">IF(O28="","",IF(AND(O27="",ISTEXT(O28),O29=""),"(   )",IF((AND(ISTEXT(O27),ISTEXT(O28),O29="")),"   )",IF((AND(O27="",ISTEXT(O28),ISTEXT(O29))),"(   ",""))))</f>
        <v xml:space="preserve">   )</v>
      </c>
      <c r="P12" s="79" t="str">
        <f t="shared" ca="1" si="8"/>
        <v>を　</v>
      </c>
      <c r="Q12" s="81" t="str">
        <f ca="1">IF(Q28="","",IF(AND(Q27="",ISTEXT(Q28),Q29=""),"(   )",IF((AND(ISTEXT(Q27),ISTEXT(Q28),Q29="")),"   )",IF((AND(Q27="",ISTEXT(Q28),ISTEXT(Q29))),"(   ",""))))</f>
        <v/>
      </c>
      <c r="R12" s="79" t="str">
        <f t="shared" ca="1" si="8"/>
        <v>に　</v>
      </c>
      <c r="S12" s="81" t="str">
        <f ca="1">IF(S28="","",IF(AND(S27="",ISTEXT(S28),S29=""),"(   )",IF((AND(ISTEXT(S27),ISTEXT(S28),S29="")),"   )",IF((AND(S27="",ISTEXT(S28),ISTEXT(S29))),"(   ",""))))</f>
        <v/>
      </c>
      <c r="T12" s="79" t="str">
        <f t="shared" ca="1" si="8"/>
        <v>門</v>
      </c>
      <c r="U12" s="81" t="str">
        <f ca="1">IF(U28="","",IF(AND(U27="",ISTEXT(U28),U29=""),"(   )",IF((AND(ISTEXT(U27),ISTEXT(U28),U29="")),"   )",IF((AND(U27="",ISTEXT(U28),ISTEXT(U29))),"(   ",""))))</f>
        <v xml:space="preserve">   )</v>
      </c>
      <c r="V12" s="88"/>
    </row>
    <row r="13" spans="2:22" ht="84.6" customHeight="1">
      <c r="B13" s="79" t="str">
        <f t="shared" ca="1" si="8"/>
        <v>番</v>
      </c>
      <c r="C13" s="81" t="str">
        <f t="shared" ref="C13:C14" ca="1" si="9">IF(C29="","",IF(AND(C28="",ISTEXT(C29),C30=""),"(   )",IF((AND(ISTEXT(C28),ISTEXT(C29),C30="")),"   )",IF((AND(C28="",ISTEXT(C29),ISTEXT(C30))),"(   ",""))))</f>
        <v xml:space="preserve">   )</v>
      </c>
      <c r="D13" s="79" t="str">
        <f t="shared" ca="1" si="8"/>
        <v>首</v>
      </c>
      <c r="E13" s="81" t="str">
        <f t="shared" ref="E13:E14" ca="1" si="10">IF(E29="","",IF(AND(E28="",ISTEXT(E29),E30=""),"(   )",IF((AND(ISTEXT(E28),ISTEXT(E29),E30="")),"   )",IF((AND(E28="",ISTEXT(E29),ISTEXT(E30))),"(   ",""))))</f>
        <v>(   )</v>
      </c>
      <c r="F13" s="79" t="str">
        <f t="shared" ca="1" si="8"/>
        <v>あらう</v>
      </c>
      <c r="G13" s="81" t="str">
        <f t="shared" ref="G13:G14" ca="1" si="11">IF(G29="","",IF(AND(G28="",ISTEXT(G29),G30=""),"(   )",IF((AND(ISTEXT(G28),ISTEXT(G29),G30="")),"   )",IF((AND(G28="",ISTEXT(G29),ISTEXT(G30))),"(   ",""))))</f>
        <v/>
      </c>
      <c r="H13" s="79" t="str">
        <f t="shared" ca="1" si="8"/>
        <v>家</v>
      </c>
      <c r="I13" s="81" t="str">
        <f t="shared" ref="I13:I14" ca="1" si="12">IF(I29="","",IF(AND(I28="",ISTEXT(I29),I30=""),"(   )",IF((AND(ISTEXT(I28),ISTEXT(I29),I30="")),"   )",IF((AND(I28="",ISTEXT(I29),ISTEXT(I30))),"(   ",""))))</f>
        <v>(   )</v>
      </c>
      <c r="J13" s="79" t="str">
        <f t="shared" ca="1" si="8"/>
        <v>に　</v>
      </c>
      <c r="K13" s="81" t="str">
        <f t="shared" ref="K13:K14" ca="1" si="13">IF(K29="","",IF(AND(K28="",ISTEXT(K29),K30=""),"(   )",IF((AND(ISTEXT(K28),ISTEXT(K29),K30="")),"   )",IF((AND(K28="",ISTEXT(K29),ISTEXT(K30))),"(   ",""))))</f>
        <v/>
      </c>
      <c r="L13" s="79" t="str">
        <f t="shared" ca="1" si="8"/>
        <v>合</v>
      </c>
      <c r="M13" s="81" t="str">
        <f t="shared" ref="M13:M14" ca="1" si="14">IF(M29="","",IF(AND(M28="",ISTEXT(M29),M30=""),"(   )",IF((AND(ISTEXT(M28),ISTEXT(M29),M30="")),"   )",IF((AND(M28="",ISTEXT(M29),ISTEXT(M30))),"(   ",""))))</f>
        <v>(   )</v>
      </c>
      <c r="N13" s="79" t="str">
        <f t="shared" ca="1" si="8"/>
        <v>に　</v>
      </c>
      <c r="O13" s="81" t="str">
        <f t="shared" ref="O13:O14" ca="1" si="15">IF(O29="","",IF(AND(O28="",ISTEXT(O29),O30=""),"(   )",IF((AND(ISTEXT(O28),ISTEXT(O29),O30="")),"   )",IF((AND(O28="",ISTEXT(O29),ISTEXT(O30))),"(   ",""))))</f>
        <v/>
      </c>
      <c r="P13" s="79" t="str">
        <f t="shared" ca="1" si="8"/>
        <v>学</v>
      </c>
      <c r="Q13" s="81" t="str">
        <f t="shared" ref="Q13:Q14" ca="1" si="16">IF(Q29="","",IF(AND(Q28="",ISTEXT(Q29),Q30=""),"(   )",IF((AND(ISTEXT(Q28),ISTEXT(Q29),Q30="")),"   )",IF((AND(Q28="",ISTEXT(Q29),ISTEXT(Q30))),"(   ",""))))</f>
        <v>(   )</v>
      </c>
      <c r="R13" s="79" t="str">
        <f t="shared" ca="1" si="8"/>
        <v>聞</v>
      </c>
      <c r="S13" s="81" t="str">
        <f t="shared" ref="S13:U14" ca="1" si="17">IF(S29="","",IF(AND(S28="",ISTEXT(S29),S30=""),"(   )",IF((AND(ISTEXT(S28),ISTEXT(S29),S30="")),"   )",IF((AND(S28="",ISTEXT(S29),ISTEXT(S30))),"(   ",""))))</f>
        <v>(   )</v>
      </c>
      <c r="T13" s="79" t="str">
        <f t="shared" ca="1" si="8"/>
        <v>の</v>
      </c>
      <c r="U13" s="81" t="str">
        <f t="shared" ca="1" si="17"/>
        <v/>
      </c>
      <c r="V13" s="88"/>
    </row>
    <row r="14" spans="2:22" ht="84.6" customHeight="1">
      <c r="B14" s="79" t="str">
        <f t="shared" ca="1" si="8"/>
        <v/>
      </c>
      <c r="C14" s="81" t="str">
        <f t="shared" ca="1" si="9"/>
        <v/>
      </c>
      <c r="D14" s="79" t="str">
        <f t="shared" ca="1" si="8"/>
        <v/>
      </c>
      <c r="E14" s="81" t="str">
        <f t="shared" ca="1" si="10"/>
        <v/>
      </c>
      <c r="F14" s="79" t="str">
        <f t="shared" ca="1" si="8"/>
        <v/>
      </c>
      <c r="G14" s="81" t="str">
        <f t="shared" ca="1" si="11"/>
        <v/>
      </c>
      <c r="H14" s="79" t="str">
        <f t="shared" ca="1" si="8"/>
        <v/>
      </c>
      <c r="I14" s="81" t="str">
        <f t="shared" ca="1" si="12"/>
        <v/>
      </c>
      <c r="J14" s="79" t="str">
        <f t="shared" ca="1" si="8"/>
        <v>なる</v>
      </c>
      <c r="K14" s="81" t="str">
        <f t="shared" ca="1" si="13"/>
        <v/>
      </c>
      <c r="L14" s="79" t="str">
        <f t="shared" ca="1" si="8"/>
        <v>う　</v>
      </c>
      <c r="M14" s="81" t="str">
        <f t="shared" ca="1" si="14"/>
        <v/>
      </c>
      <c r="N14" s="79" t="str">
        <f t="shared" ca="1" si="8"/>
        <v>のる</v>
      </c>
      <c r="O14" s="81" t="str">
        <f t="shared" ca="1" si="15"/>
        <v/>
      </c>
      <c r="P14" s="79" t="str">
        <f t="shared" ca="1" si="8"/>
        <v>ぶ　</v>
      </c>
      <c r="Q14" s="81" t="str">
        <f t="shared" ca="1" si="16"/>
        <v/>
      </c>
      <c r="R14" s="79" t="str">
        <f t="shared" ca="1" si="8"/>
        <v>く　</v>
      </c>
      <c r="S14" s="81" t="str">
        <f t="shared" ca="1" si="17"/>
        <v/>
      </c>
      <c r="T14" s="79" t="str">
        <f t="shared" ca="1" si="8"/>
        <v>とびら</v>
      </c>
      <c r="U14" s="81" t="str">
        <f t="shared" ca="1" si="17"/>
        <v/>
      </c>
      <c r="V14" s="89" t="s">
        <v>295</v>
      </c>
    </row>
    <row r="15" spans="2:22" ht="96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1"/>
      <c r="U15" s="10"/>
      <c r="V15" s="89"/>
    </row>
    <row r="16" spans="2:22" ht="91.8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1"/>
      <c r="U16" s="10"/>
      <c r="V16" s="89"/>
    </row>
    <row r="18" spans="2:22" ht="26.4" customHeight="1">
      <c r="B18" s="3" t="s">
        <v>17</v>
      </c>
      <c r="C18" s="3"/>
      <c r="D18" s="3" t="s">
        <v>16</v>
      </c>
      <c r="E18" s="3"/>
      <c r="F18" s="3" t="s">
        <v>15</v>
      </c>
      <c r="G18" s="3"/>
      <c r="H18" s="3" t="s">
        <v>14</v>
      </c>
      <c r="I18" s="3"/>
      <c r="J18" s="3" t="s">
        <v>13</v>
      </c>
      <c r="K18" s="3"/>
      <c r="L18" s="3" t="s">
        <v>12</v>
      </c>
      <c r="M18" s="3"/>
      <c r="N18" s="3" t="s">
        <v>11</v>
      </c>
      <c r="O18" s="3"/>
      <c r="P18" s="3" t="s">
        <v>10</v>
      </c>
      <c r="Q18" s="3"/>
      <c r="R18" s="3" t="s">
        <v>9</v>
      </c>
      <c r="S18" s="3"/>
      <c r="T18" s="3" t="s">
        <v>8</v>
      </c>
      <c r="V18" s="88" t="s">
        <v>294</v>
      </c>
    </row>
    <row r="19" spans="2:22" ht="84.6" customHeight="1">
      <c r="B19" s="79" t="str">
        <f t="shared" ref="B19:U22" ca="1" si="18">B27</f>
        <v>そうじ</v>
      </c>
      <c r="C19" s="77" t="str">
        <f t="shared" ca="1" si="18"/>
        <v/>
      </c>
      <c r="D19" s="79" t="str">
        <f t="shared" ca="1" si="18"/>
        <v>長</v>
      </c>
      <c r="E19" s="77" t="str">
        <f t="shared" ca="1" si="18"/>
        <v>なが</v>
      </c>
      <c r="F19" s="79" t="str">
        <f t="shared" ca="1" si="18"/>
        <v>顔</v>
      </c>
      <c r="G19" s="77" t="str">
        <f t="shared" ca="1" si="18"/>
        <v>かお</v>
      </c>
      <c r="H19" s="79" t="str">
        <f t="shared" ca="1" si="18"/>
        <v>たん</v>
      </c>
      <c r="I19" s="77" t="str">
        <f t="shared" ca="1" si="18"/>
        <v/>
      </c>
      <c r="J19" s="79" t="str">
        <f t="shared" ca="1" si="18"/>
        <v>夕</v>
      </c>
      <c r="K19" s="77" t="str">
        <f t="shared" ca="1" si="18"/>
        <v>ゆう</v>
      </c>
      <c r="L19" s="79" t="str">
        <f t="shared" ca="1" si="18"/>
        <v>話</v>
      </c>
      <c r="M19" s="77" t="str">
        <f t="shared" ca="1" si="18"/>
        <v>はな</v>
      </c>
      <c r="N19" s="79" t="str">
        <f t="shared" ca="1" si="18"/>
        <v>汽</v>
      </c>
      <c r="O19" s="77" t="str">
        <f t="shared" ca="1" si="18"/>
        <v>き</v>
      </c>
      <c r="P19" s="79" t="str">
        <f t="shared" ca="1" si="18"/>
        <v>字</v>
      </c>
      <c r="Q19" s="77" t="str">
        <f t="shared" ca="1" si="18"/>
        <v>じ</v>
      </c>
      <c r="R19" s="79" t="str">
        <f t="shared" ca="1" si="18"/>
        <v>しずか</v>
      </c>
      <c r="S19" s="77" t="str">
        <f t="shared" ca="1" si="18"/>
        <v/>
      </c>
      <c r="T19" s="79" t="str">
        <f t="shared" ca="1" si="18"/>
        <v>正</v>
      </c>
      <c r="U19" s="77" t="str">
        <f t="shared" ca="1" si="18"/>
        <v>せい</v>
      </c>
      <c r="V19" s="88"/>
    </row>
    <row r="20" spans="2:22" ht="84.6" customHeight="1">
      <c r="B20" s="80" t="str">
        <f t="shared" ca="1" si="18"/>
        <v>当</v>
      </c>
      <c r="C20" s="78" t="str">
        <f t="shared" ca="1" si="18"/>
        <v>とう</v>
      </c>
      <c r="D20" s="80" t="str">
        <f t="shared" ca="1" si="18"/>
        <v>い　</v>
      </c>
      <c r="E20" s="78" t="str">
        <f t="shared" ca="1" si="18"/>
        <v/>
      </c>
      <c r="F20" s="80" t="str">
        <f t="shared" ca="1" si="18"/>
        <v>を　</v>
      </c>
      <c r="G20" s="78" t="str">
        <f t="shared" ca="1" si="18"/>
        <v/>
      </c>
      <c r="H20" s="80" t="str">
        <f t="shared" ca="1" si="18"/>
        <v>けん</v>
      </c>
      <c r="I20" s="78" t="str">
        <f t="shared" ca="1" si="18"/>
        <v/>
      </c>
      <c r="J20" s="80" t="str">
        <f t="shared" ca="1" si="18"/>
        <v>方</v>
      </c>
      <c r="K20" s="78" t="str">
        <f t="shared" ca="1" si="18"/>
        <v>がた</v>
      </c>
      <c r="L20" s="80" t="str">
        <f t="shared" ca="1" si="18"/>
        <v>し　</v>
      </c>
      <c r="M20" s="78" t="str">
        <f t="shared" ca="1" si="18"/>
        <v/>
      </c>
      <c r="N20" s="80" t="str">
        <f t="shared" ca="1" si="18"/>
        <v>車</v>
      </c>
      <c r="O20" s="78" t="str">
        <f t="shared" ca="1" si="18"/>
        <v>しゃ</v>
      </c>
      <c r="P20" s="80" t="str">
        <f t="shared" ca="1" si="18"/>
        <v>を　</v>
      </c>
      <c r="Q20" s="78" t="str">
        <f t="shared" ca="1" si="18"/>
        <v/>
      </c>
      <c r="R20" s="80" t="str">
        <f t="shared" ca="1" si="18"/>
        <v>に　</v>
      </c>
      <c r="S20" s="78" t="str">
        <f t="shared" ca="1" si="18"/>
        <v/>
      </c>
      <c r="T20" s="80" t="str">
        <f t="shared" ca="1" si="18"/>
        <v>門</v>
      </c>
      <c r="U20" s="78" t="str">
        <f t="shared" ca="1" si="18"/>
        <v>もん</v>
      </c>
      <c r="V20" s="88"/>
    </row>
    <row r="21" spans="2:22" ht="84.6" customHeight="1">
      <c r="B21" s="80" t="str">
        <f t="shared" ca="1" si="18"/>
        <v>番</v>
      </c>
      <c r="C21" s="78" t="str">
        <f t="shared" ca="1" si="18"/>
        <v>ばん</v>
      </c>
      <c r="D21" s="80" t="str">
        <f t="shared" ca="1" si="18"/>
        <v>首</v>
      </c>
      <c r="E21" s="78" t="str">
        <f t="shared" ca="1" si="18"/>
        <v>くび</v>
      </c>
      <c r="F21" s="80" t="str">
        <f t="shared" ca="1" si="18"/>
        <v>あらう</v>
      </c>
      <c r="G21" s="78" t="str">
        <f t="shared" ca="1" si="18"/>
        <v/>
      </c>
      <c r="H21" s="80" t="str">
        <f t="shared" ca="1" si="18"/>
        <v>家</v>
      </c>
      <c r="I21" s="78" t="str">
        <f t="shared" ca="1" si="18"/>
        <v>か</v>
      </c>
      <c r="J21" s="80" t="str">
        <f t="shared" ca="1" si="18"/>
        <v>に　</v>
      </c>
      <c r="K21" s="78" t="str">
        <f t="shared" ca="1" si="18"/>
        <v/>
      </c>
      <c r="L21" s="80" t="str">
        <f t="shared" ca="1" si="18"/>
        <v>合</v>
      </c>
      <c r="M21" s="78" t="str">
        <f t="shared" ca="1" si="18"/>
        <v>あ</v>
      </c>
      <c r="N21" s="80" t="str">
        <f t="shared" ca="1" si="18"/>
        <v>に　</v>
      </c>
      <c r="O21" s="78" t="str">
        <f t="shared" ca="1" si="18"/>
        <v/>
      </c>
      <c r="P21" s="80" t="str">
        <f t="shared" ca="1" si="18"/>
        <v>学</v>
      </c>
      <c r="Q21" s="78" t="str">
        <f t="shared" ca="1" si="18"/>
        <v>まな</v>
      </c>
      <c r="R21" s="80" t="str">
        <f t="shared" ca="1" si="18"/>
        <v>聞</v>
      </c>
      <c r="S21" s="78" t="str">
        <f t="shared" ca="1" si="18"/>
        <v>き</v>
      </c>
      <c r="T21" s="80" t="str">
        <f t="shared" ca="1" si="18"/>
        <v>の</v>
      </c>
      <c r="U21" s="78" t="str">
        <f t="shared" ca="1" si="18"/>
        <v/>
      </c>
      <c r="V21" s="88"/>
    </row>
    <row r="22" spans="2:22" ht="84.6" customHeight="1">
      <c r="B22" s="80" t="str">
        <f t="shared" ca="1" si="18"/>
        <v/>
      </c>
      <c r="C22" s="78" t="str">
        <f t="shared" ca="1" si="18"/>
        <v/>
      </c>
      <c r="D22" s="80" t="str">
        <f t="shared" ca="1" si="18"/>
        <v/>
      </c>
      <c r="E22" s="78" t="str">
        <f t="shared" ca="1" si="18"/>
        <v/>
      </c>
      <c r="F22" s="80" t="str">
        <f t="shared" ca="1" si="18"/>
        <v/>
      </c>
      <c r="G22" s="78" t="str">
        <f t="shared" ca="1" si="18"/>
        <v/>
      </c>
      <c r="H22" s="80" t="str">
        <f t="shared" ca="1" si="18"/>
        <v/>
      </c>
      <c r="I22" s="78" t="str">
        <f t="shared" ca="1" si="18"/>
        <v/>
      </c>
      <c r="J22" s="80" t="str">
        <f t="shared" ca="1" si="18"/>
        <v>なる</v>
      </c>
      <c r="K22" s="78" t="str">
        <f t="shared" ca="1" si="18"/>
        <v/>
      </c>
      <c r="L22" s="80" t="str">
        <f t="shared" ca="1" si="18"/>
        <v>う　</v>
      </c>
      <c r="M22" s="78" t="str">
        <f t="shared" ca="1" si="18"/>
        <v/>
      </c>
      <c r="N22" s="80" t="str">
        <f t="shared" ca="1" si="18"/>
        <v>のる</v>
      </c>
      <c r="O22" s="78" t="str">
        <f t="shared" ca="1" si="18"/>
        <v/>
      </c>
      <c r="P22" s="80" t="str">
        <f t="shared" ca="1" si="18"/>
        <v>ぶ　</v>
      </c>
      <c r="Q22" s="78" t="str">
        <f t="shared" ca="1" si="18"/>
        <v/>
      </c>
      <c r="R22" s="80" t="str">
        <f t="shared" ca="1" si="18"/>
        <v>く　</v>
      </c>
      <c r="S22" s="78" t="str">
        <f t="shared" ca="1" si="18"/>
        <v/>
      </c>
      <c r="T22" s="80" t="str">
        <f t="shared" ca="1" si="18"/>
        <v>とびら</v>
      </c>
      <c r="U22" s="78" t="str">
        <f t="shared" ca="1" si="18"/>
        <v/>
      </c>
      <c r="V22" s="89" t="s">
        <v>295</v>
      </c>
    </row>
    <row r="23" spans="2:22" ht="96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1"/>
      <c r="U23" s="10"/>
      <c r="V23" s="89"/>
    </row>
    <row r="24" spans="2:22" ht="91.8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1"/>
      <c r="U24" s="10"/>
      <c r="V24" s="89"/>
    </row>
    <row r="26" spans="2:22" ht="26.4" hidden="1" customHeight="1">
      <c r="B26" s="3" t="s">
        <v>17</v>
      </c>
      <c r="C26" s="3"/>
      <c r="D26" s="3" t="s">
        <v>16</v>
      </c>
      <c r="E26" s="3"/>
      <c r="F26" s="3" t="s">
        <v>15</v>
      </c>
      <c r="G26" s="3"/>
      <c r="H26" s="3" t="s">
        <v>14</v>
      </c>
      <c r="I26" s="3"/>
      <c r="J26" s="3" t="s">
        <v>13</v>
      </c>
      <c r="K26" s="3"/>
      <c r="L26" s="3" t="s">
        <v>12</v>
      </c>
      <c r="M26" s="3"/>
      <c r="N26" s="3" t="s">
        <v>11</v>
      </c>
      <c r="O26" s="3"/>
      <c r="P26" s="3" t="s">
        <v>10</v>
      </c>
      <c r="Q26" s="3"/>
      <c r="R26" s="3" t="s">
        <v>9</v>
      </c>
      <c r="S26" s="3"/>
      <c r="T26" s="3" t="s">
        <v>8</v>
      </c>
    </row>
    <row r="27" spans="2:22" ht="48" hidden="1" customHeight="1">
      <c r="B27" s="6" t="str">
        <f t="shared" ref="B27:U31" ca="1" si="19">IF(B35=0,"",B35)</f>
        <v>そうじ</v>
      </c>
      <c r="C27" s="9" t="str">
        <f t="shared" ca="1" si="19"/>
        <v/>
      </c>
      <c r="D27" s="6" t="str">
        <f t="shared" ca="1" si="19"/>
        <v>長</v>
      </c>
      <c r="E27" s="9" t="str">
        <f t="shared" ca="1" si="19"/>
        <v>なが</v>
      </c>
      <c r="F27" s="6" t="str">
        <f t="shared" ca="1" si="19"/>
        <v>顔</v>
      </c>
      <c r="G27" s="9" t="str">
        <f t="shared" ca="1" si="19"/>
        <v>かお</v>
      </c>
      <c r="H27" s="6" t="str">
        <f t="shared" ca="1" si="19"/>
        <v>たん</v>
      </c>
      <c r="I27" s="9" t="str">
        <f t="shared" ca="1" si="19"/>
        <v/>
      </c>
      <c r="J27" s="6" t="str">
        <f t="shared" ca="1" si="19"/>
        <v>夕</v>
      </c>
      <c r="K27" s="9" t="str">
        <f t="shared" ca="1" si="19"/>
        <v>ゆう</v>
      </c>
      <c r="L27" s="6" t="str">
        <f t="shared" ca="1" si="19"/>
        <v>話</v>
      </c>
      <c r="M27" s="9" t="str">
        <f t="shared" ca="1" si="19"/>
        <v>はな</v>
      </c>
      <c r="N27" s="6" t="str">
        <f t="shared" ca="1" si="19"/>
        <v>汽</v>
      </c>
      <c r="O27" s="9" t="str">
        <f t="shared" ca="1" si="19"/>
        <v>き</v>
      </c>
      <c r="P27" s="6" t="str">
        <f t="shared" ca="1" si="19"/>
        <v>字</v>
      </c>
      <c r="Q27" s="9" t="str">
        <f t="shared" ca="1" si="19"/>
        <v>じ</v>
      </c>
      <c r="R27" s="6" t="str">
        <f t="shared" ca="1" si="19"/>
        <v>しずか</v>
      </c>
      <c r="S27" s="9" t="str">
        <f t="shared" ca="1" si="19"/>
        <v/>
      </c>
      <c r="T27" s="6" t="str">
        <f t="shared" ca="1" si="19"/>
        <v>正</v>
      </c>
      <c r="U27" s="9" t="str">
        <f t="shared" ca="1" si="19"/>
        <v>せい</v>
      </c>
    </row>
    <row r="28" spans="2:22" ht="48" hidden="1" customHeight="1">
      <c r="B28" s="6" t="str">
        <f t="shared" ca="1" si="19"/>
        <v>当</v>
      </c>
      <c r="C28" s="9" t="str">
        <f t="shared" ca="1" si="19"/>
        <v>とう</v>
      </c>
      <c r="D28" s="6" t="str">
        <f t="shared" ca="1" si="19"/>
        <v>い　</v>
      </c>
      <c r="E28" s="9" t="str">
        <f t="shared" ca="1" si="19"/>
        <v/>
      </c>
      <c r="F28" s="6" t="str">
        <f t="shared" ca="1" si="19"/>
        <v>を　</v>
      </c>
      <c r="G28" s="9" t="str">
        <f t="shared" ca="1" si="19"/>
        <v/>
      </c>
      <c r="H28" s="6" t="str">
        <f t="shared" ca="1" si="19"/>
        <v>けん</v>
      </c>
      <c r="I28" s="9" t="str">
        <f t="shared" ca="1" si="19"/>
        <v/>
      </c>
      <c r="J28" s="6" t="str">
        <f t="shared" ca="1" si="19"/>
        <v>方</v>
      </c>
      <c r="K28" s="9" t="str">
        <f t="shared" ca="1" si="19"/>
        <v>がた</v>
      </c>
      <c r="L28" s="6" t="str">
        <f t="shared" ca="1" si="19"/>
        <v>し　</v>
      </c>
      <c r="M28" s="9" t="str">
        <f t="shared" ca="1" si="19"/>
        <v/>
      </c>
      <c r="N28" s="6" t="str">
        <f t="shared" ca="1" si="19"/>
        <v>車</v>
      </c>
      <c r="O28" s="9" t="str">
        <f t="shared" ca="1" si="19"/>
        <v>しゃ</v>
      </c>
      <c r="P28" s="6" t="str">
        <f t="shared" ca="1" si="19"/>
        <v>を　</v>
      </c>
      <c r="Q28" s="9" t="str">
        <f t="shared" ca="1" si="19"/>
        <v/>
      </c>
      <c r="R28" s="6" t="str">
        <f t="shared" ca="1" si="19"/>
        <v>に　</v>
      </c>
      <c r="S28" s="9" t="str">
        <f t="shared" ca="1" si="19"/>
        <v/>
      </c>
      <c r="T28" s="6" t="str">
        <f t="shared" ca="1" si="19"/>
        <v>門</v>
      </c>
      <c r="U28" s="9" t="str">
        <f t="shared" ca="1" si="19"/>
        <v>もん</v>
      </c>
    </row>
    <row r="29" spans="2:22" ht="48" hidden="1" customHeight="1">
      <c r="B29" s="6" t="str">
        <f t="shared" ca="1" si="19"/>
        <v>番</v>
      </c>
      <c r="C29" s="9" t="str">
        <f t="shared" ca="1" si="19"/>
        <v>ばん</v>
      </c>
      <c r="D29" s="6" t="str">
        <f t="shared" ca="1" si="19"/>
        <v>首</v>
      </c>
      <c r="E29" s="9" t="str">
        <f t="shared" ca="1" si="19"/>
        <v>くび</v>
      </c>
      <c r="F29" s="6" t="str">
        <f t="shared" ca="1" si="19"/>
        <v>あらう</v>
      </c>
      <c r="G29" s="9" t="str">
        <f t="shared" ca="1" si="19"/>
        <v/>
      </c>
      <c r="H29" s="6" t="str">
        <f t="shared" ca="1" si="19"/>
        <v>家</v>
      </c>
      <c r="I29" s="9" t="str">
        <f t="shared" ca="1" si="19"/>
        <v>か</v>
      </c>
      <c r="J29" s="6" t="str">
        <f t="shared" ca="1" si="19"/>
        <v>に　</v>
      </c>
      <c r="K29" s="9" t="str">
        <f t="shared" ca="1" si="19"/>
        <v/>
      </c>
      <c r="L29" s="6" t="str">
        <f t="shared" ca="1" si="19"/>
        <v>合</v>
      </c>
      <c r="M29" s="9" t="str">
        <f t="shared" ca="1" si="19"/>
        <v>あ</v>
      </c>
      <c r="N29" s="6" t="str">
        <f t="shared" ca="1" si="19"/>
        <v>に　</v>
      </c>
      <c r="O29" s="9" t="str">
        <f t="shared" ca="1" si="19"/>
        <v/>
      </c>
      <c r="P29" s="6" t="str">
        <f t="shared" ca="1" si="19"/>
        <v>学</v>
      </c>
      <c r="Q29" s="9" t="str">
        <f t="shared" ca="1" si="19"/>
        <v>まな</v>
      </c>
      <c r="R29" s="6" t="str">
        <f t="shared" ca="1" si="19"/>
        <v>聞</v>
      </c>
      <c r="S29" s="9" t="str">
        <f t="shared" ca="1" si="19"/>
        <v>き</v>
      </c>
      <c r="T29" s="6" t="str">
        <f t="shared" ca="1" si="19"/>
        <v>の</v>
      </c>
      <c r="U29" s="9" t="str">
        <f t="shared" ca="1" si="19"/>
        <v/>
      </c>
    </row>
    <row r="30" spans="2:22" ht="48" hidden="1" customHeight="1">
      <c r="B30" s="6" t="str">
        <f ca="1">IF(B38=0,"",B38)</f>
        <v/>
      </c>
      <c r="C30" s="9" t="str">
        <f t="shared" ca="1" si="19"/>
        <v/>
      </c>
      <c r="D30" s="6" t="str">
        <f ca="1">IF(D38=0,"",D38)</f>
        <v/>
      </c>
      <c r="E30" s="9" t="str">
        <f t="shared" ca="1" si="19"/>
        <v/>
      </c>
      <c r="F30" s="6" t="str">
        <f ca="1">IF(F38=0,"",F38)</f>
        <v/>
      </c>
      <c r="G30" s="9" t="str">
        <f t="shared" ca="1" si="19"/>
        <v/>
      </c>
      <c r="H30" s="6" t="str">
        <f ca="1">IF(H38=0,"",H38)</f>
        <v/>
      </c>
      <c r="I30" s="9" t="str">
        <f t="shared" ca="1" si="19"/>
        <v/>
      </c>
      <c r="J30" s="6" t="str">
        <f ca="1">IF(J38=0,"",J38)</f>
        <v>なる</v>
      </c>
      <c r="K30" s="9" t="str">
        <f t="shared" ca="1" si="19"/>
        <v/>
      </c>
      <c r="L30" s="6" t="str">
        <f ca="1">IF(L38=0,"",L38)</f>
        <v>う　</v>
      </c>
      <c r="M30" s="9" t="str">
        <f t="shared" ca="1" si="19"/>
        <v/>
      </c>
      <c r="N30" s="6" t="str">
        <f ca="1">IF(N38=0,"",N38)</f>
        <v>のる</v>
      </c>
      <c r="O30" s="9" t="str">
        <f t="shared" ca="1" si="19"/>
        <v/>
      </c>
      <c r="P30" s="6" t="str">
        <f ca="1">IF(P38=0,"",P38)</f>
        <v>ぶ　</v>
      </c>
      <c r="Q30" s="9" t="str">
        <f t="shared" ca="1" si="19"/>
        <v/>
      </c>
      <c r="R30" s="6" t="str">
        <f ca="1">IF(R38=0,"",R38)</f>
        <v>く　</v>
      </c>
      <c r="S30" s="9" t="str">
        <f t="shared" ca="1" si="19"/>
        <v/>
      </c>
      <c r="T30" s="6" t="str">
        <f ca="1">IF(T38=0,"",T38)</f>
        <v>とびら</v>
      </c>
      <c r="U30" s="9" t="str">
        <f t="shared" ca="1" si="19"/>
        <v/>
      </c>
    </row>
    <row r="31" spans="2:22" ht="48" hidden="1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  <c r="U31" s="9" t="str">
        <f t="shared" si="19"/>
        <v/>
      </c>
    </row>
    <row r="32" spans="2:22" ht="48" hidden="1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1" hidden="1"/>
    <row r="34" spans="2:21" ht="26.4" hidden="1" customHeight="1">
      <c r="B34" s="3" t="s">
        <v>17</v>
      </c>
      <c r="C34" s="3"/>
      <c r="D34" s="3" t="s">
        <v>16</v>
      </c>
      <c r="E34" s="3"/>
      <c r="F34" s="3" t="s">
        <v>15</v>
      </c>
      <c r="G34" s="3"/>
      <c r="H34" s="3" t="s">
        <v>14</v>
      </c>
      <c r="I34" s="3"/>
      <c r="J34" s="3" t="s">
        <v>13</v>
      </c>
      <c r="K34" s="3"/>
      <c r="L34" s="3" t="s">
        <v>12</v>
      </c>
      <c r="M34" s="3"/>
      <c r="N34" s="3" t="s">
        <v>11</v>
      </c>
      <c r="O34" s="3"/>
      <c r="P34" s="3" t="s">
        <v>10</v>
      </c>
      <c r="Q34" s="3"/>
      <c r="R34" s="3" t="s">
        <v>9</v>
      </c>
      <c r="S34" s="3"/>
      <c r="T34" s="3" t="s">
        <v>8</v>
      </c>
    </row>
    <row r="35" spans="2:21" ht="48" hidden="1" customHeight="1">
      <c r="B35" s="4" t="str">
        <f ca="1">VLOOKUP(10,問題原文１・２・３学期!$C$3:$I$397,3,FALSE)</f>
        <v>そうじ</v>
      </c>
      <c r="C35" s="7">
        <f ca="1">VLOOKUP(1010,問題原文１・２・３学期!$C$2:$I$397,3,FALSE)</f>
        <v>0</v>
      </c>
      <c r="D35" s="4" t="str">
        <f ca="1">VLOOKUP(9,問題原文１・２・３学期!$C$3:$I$397,3,FALSE)</f>
        <v>長</v>
      </c>
      <c r="E35" s="7" t="str">
        <f ca="1">VLOOKUP(1009,問題原文１・２・３学期!$C$2:$I$397,3,FALSE)</f>
        <v>なが</v>
      </c>
      <c r="F35" s="4" t="str">
        <f ca="1">VLOOKUP(8,問題原文１・２・３学期!$C$3:$I$397,3,FALSE)</f>
        <v>顔</v>
      </c>
      <c r="G35" s="7" t="str">
        <f ca="1">VLOOKUP(1008,問題原文１・２・３学期!$C$2:$I$397,3,FALSE)</f>
        <v>かお</v>
      </c>
      <c r="H35" s="4" t="str">
        <f ca="1">VLOOKUP(7,問題原文１・２・３学期!$C$3:$I$397,3,FALSE)</f>
        <v>たん</v>
      </c>
      <c r="I35" s="7">
        <f ca="1">VLOOKUP(1007,問題原文１・２・３学期!$C$2:$I$397,3,FALSE)</f>
        <v>0</v>
      </c>
      <c r="J35" s="4" t="str">
        <f ca="1">VLOOKUP(6,問題原文１・２・３学期!$C$3:$I$397,3,FALSE)</f>
        <v>夕</v>
      </c>
      <c r="K35" s="7" t="str">
        <f ca="1">VLOOKUP(1006,問題原文１・２・３学期!$C$2:$I$397,3,FALSE)</f>
        <v>ゆう</v>
      </c>
      <c r="L35" s="4" t="str">
        <f ca="1">VLOOKUP(5,問題原文１・２・３学期!$C$3:$I$397,3,FALSE)</f>
        <v>話</v>
      </c>
      <c r="M35" s="7" t="str">
        <f ca="1">VLOOKUP(1005,問題原文１・２・３学期!$C$2:$I$397,3,FALSE)</f>
        <v>はな</v>
      </c>
      <c r="N35" s="4" t="str">
        <f ca="1">VLOOKUP(4,問題原文１・２・３学期!$C$3:$I$397,3,FALSE)</f>
        <v>汽</v>
      </c>
      <c r="O35" s="7" t="str">
        <f ca="1">VLOOKUP(1004,問題原文１・２・３学期!$C$2:$I$397,3,FALSE)</f>
        <v>き</v>
      </c>
      <c r="P35" s="4" t="str">
        <f ca="1">VLOOKUP(3,問題原文１・２・３学期!$C$3:$I$397,3,FALSE)</f>
        <v>字</v>
      </c>
      <c r="Q35" s="7" t="str">
        <f ca="1">VLOOKUP(1003,問題原文１・２・３学期!$C$2:$I$397,3,FALSE)</f>
        <v>じ</v>
      </c>
      <c r="R35" s="4" t="str">
        <f ca="1">VLOOKUP(2,問題原文１・２・３学期!$C$3:$I$397,3,FALSE)</f>
        <v>しずか</v>
      </c>
      <c r="S35" s="7">
        <f ca="1">VLOOKUP(1002,問題原文１・２・３学期!$C$2:$I$397,3,FALSE)</f>
        <v>0</v>
      </c>
      <c r="T35" s="4" t="str">
        <f ca="1">VLOOKUP(1,問題原文１・２・３学期!$C$3:$I$397,3,FALSE)</f>
        <v>正</v>
      </c>
      <c r="U35" s="7" t="str">
        <f ca="1">VLOOKUP(1001,問題原文１・２・３学期!$C$2:$I$397,3,FALSE)</f>
        <v>せい</v>
      </c>
    </row>
    <row r="36" spans="2:21" ht="48" hidden="1" customHeight="1">
      <c r="B36" s="5" t="str">
        <f ca="1">VLOOKUP(10,問題原文１・２・３学期!$C$3:$I$397,4,FALSE)</f>
        <v>当</v>
      </c>
      <c r="C36" s="8" t="str">
        <f ca="1">VLOOKUP(1010,問題原文１・２・３学期!$C$2:$I$397,4,FALSE)</f>
        <v>とう</v>
      </c>
      <c r="D36" s="5" t="str">
        <f ca="1">VLOOKUP(9,問題原文１・２・３学期!$C$3:$I$397,4,FALSE)</f>
        <v>い　</v>
      </c>
      <c r="E36" s="8">
        <f ca="1">VLOOKUP(1009,問題原文１・２・３学期!$C$2:$I$397,4,FALSE)</f>
        <v>0</v>
      </c>
      <c r="F36" s="5" t="str">
        <f ca="1">VLOOKUP(8,問題原文１・２・３学期!$C$3:$I$397,4,FALSE)</f>
        <v>を　</v>
      </c>
      <c r="G36" s="8">
        <f ca="1">VLOOKUP(1008,問題原文１・２・３学期!$C$2:$I$397,4,FALSE)</f>
        <v>0</v>
      </c>
      <c r="H36" s="5" t="str">
        <f ca="1">VLOOKUP(7,問題原文１・２・３学期!$C$3:$I$397,4,FALSE)</f>
        <v>けん</v>
      </c>
      <c r="I36" s="8">
        <f ca="1">VLOOKUP(1007,問題原文１・２・３学期!$C$2:$I$397,4,FALSE)</f>
        <v>0</v>
      </c>
      <c r="J36" s="5" t="str">
        <f ca="1">VLOOKUP(6,問題原文１・２・３学期!$C$3:$I$397,4,FALSE)</f>
        <v>方</v>
      </c>
      <c r="K36" s="8" t="str">
        <f ca="1">VLOOKUP(1006,問題原文１・２・３学期!$C$2:$I$397,4,FALSE)</f>
        <v>がた</v>
      </c>
      <c r="L36" s="5" t="str">
        <f ca="1">VLOOKUP(5,問題原文１・２・３学期!$C$3:$I$397,4,FALSE)</f>
        <v>し　</v>
      </c>
      <c r="M36" s="8">
        <f ca="1">VLOOKUP(1005,問題原文１・２・３学期!$C$2:$I$397,4,FALSE)</f>
        <v>0</v>
      </c>
      <c r="N36" s="5" t="str">
        <f ca="1">VLOOKUP(4,問題原文１・２・３学期!$C$3:$I$397,4,FALSE)</f>
        <v>車</v>
      </c>
      <c r="O36" s="8" t="str">
        <f ca="1">VLOOKUP(1004,問題原文１・２・３学期!$C$2:$I$397,4,FALSE)</f>
        <v>しゃ</v>
      </c>
      <c r="P36" s="5" t="str">
        <f ca="1">VLOOKUP(3,問題原文１・２・３学期!$C$3:$I$397,4,FALSE)</f>
        <v>を　</v>
      </c>
      <c r="Q36" s="8">
        <f ca="1">VLOOKUP(1003,問題原文１・２・３学期!$C$2:$I$397,4,FALSE)</f>
        <v>0</v>
      </c>
      <c r="R36" s="5" t="str">
        <f ca="1">VLOOKUP(2,問題原文１・２・３学期!$C$3:$I$397,4,FALSE)</f>
        <v>に　</v>
      </c>
      <c r="S36" s="8">
        <f ca="1">VLOOKUP(1002,問題原文１・２・３学期!$C$2:$I$397,4,FALSE)</f>
        <v>0</v>
      </c>
      <c r="T36" s="5" t="str">
        <f ca="1">VLOOKUP(1,問題原文１・２・３学期!$C$3:$I$397,4,FALSE)</f>
        <v>門</v>
      </c>
      <c r="U36" s="8" t="str">
        <f ca="1">VLOOKUP(1001,問題原文１・２・３学期!$C$2:$I$397,4,FALSE)</f>
        <v>もん</v>
      </c>
    </row>
    <row r="37" spans="2:21" ht="48" hidden="1" customHeight="1">
      <c r="B37" s="5" t="str">
        <f ca="1">VLOOKUP(10,問題原文１・２・３学期!$C$3:$I$397,5,FALSE)</f>
        <v>番</v>
      </c>
      <c r="C37" s="8" t="str">
        <f ca="1">VLOOKUP(1010,問題原文１・２・３学期!$C$2:$I$397,5,FALSE)</f>
        <v>ばん</v>
      </c>
      <c r="D37" s="5" t="str">
        <f ca="1">VLOOKUP(9,問題原文１・２・３学期!$C$3:$I$397,5,FALSE)</f>
        <v>首</v>
      </c>
      <c r="E37" s="8" t="str">
        <f ca="1">VLOOKUP(1009,問題原文１・２・３学期!$C$2:$I$397,5,FALSE)</f>
        <v>くび</v>
      </c>
      <c r="F37" s="5" t="str">
        <f ca="1">VLOOKUP(8,問題原文１・２・３学期!$C$3:$I$397,5,FALSE)</f>
        <v>あらう</v>
      </c>
      <c r="G37" s="8">
        <f ca="1">VLOOKUP(1008,問題原文１・２・３学期!$C$2:$I$397,5,FALSE)</f>
        <v>0</v>
      </c>
      <c r="H37" s="5" t="str">
        <f ca="1">VLOOKUP(7,問題原文１・２・３学期!$C$3:$I$397,5,FALSE)</f>
        <v>家</v>
      </c>
      <c r="I37" s="8" t="str">
        <f ca="1">VLOOKUP(1007,問題原文１・２・３学期!$C$2:$I$397,5,FALSE)</f>
        <v>か</v>
      </c>
      <c r="J37" s="5" t="str">
        <f ca="1">VLOOKUP(6,問題原文１・２・３学期!$C$3:$I$397,5,FALSE)</f>
        <v>に　</v>
      </c>
      <c r="K37" s="8">
        <f ca="1">VLOOKUP(1006,問題原文１・２・３学期!$C$2:$I$397,5,FALSE)</f>
        <v>0</v>
      </c>
      <c r="L37" s="5" t="str">
        <f ca="1">VLOOKUP(5,問題原文１・２・３学期!$C$3:$I$397,5,FALSE)</f>
        <v>合</v>
      </c>
      <c r="M37" s="8" t="str">
        <f ca="1">VLOOKUP(1005,問題原文１・２・３学期!$C$2:$I$397,5,FALSE)</f>
        <v>あ</v>
      </c>
      <c r="N37" s="5" t="str">
        <f ca="1">VLOOKUP(4,問題原文１・２・３学期!$C$3:$I$397,5,FALSE)</f>
        <v>に　</v>
      </c>
      <c r="O37" s="8">
        <f ca="1">VLOOKUP(1004,問題原文１・２・３学期!$C$2:$I$397,5,FALSE)</f>
        <v>0</v>
      </c>
      <c r="P37" s="5" t="str">
        <f ca="1">VLOOKUP(3,問題原文１・２・３学期!$C$3:$I$397,5,FALSE)</f>
        <v>学</v>
      </c>
      <c r="Q37" s="8" t="str">
        <f ca="1">VLOOKUP(1003,問題原文１・２・３学期!$C$2:$I$397,5,FALSE)</f>
        <v>まな</v>
      </c>
      <c r="R37" s="5" t="str">
        <f ca="1">VLOOKUP(2,問題原文１・２・３学期!$C$3:$I$397,5,FALSE)</f>
        <v>聞</v>
      </c>
      <c r="S37" s="8" t="str">
        <f ca="1">VLOOKUP(1002,問題原文１・２・３学期!$C$2:$I$397,5,FALSE)</f>
        <v>き</v>
      </c>
      <c r="T37" s="5" t="str">
        <f ca="1">VLOOKUP(1,問題原文１・２・３学期!$C$3:$I$397,5,FALSE)</f>
        <v>の</v>
      </c>
      <c r="U37" s="8">
        <f ca="1">VLOOKUP(1001,問題原文１・２・３学期!$C$2:$I$397,5,FALSE)</f>
        <v>0</v>
      </c>
    </row>
    <row r="38" spans="2:21" ht="48" hidden="1" customHeight="1">
      <c r="B38" s="5">
        <f ca="1">VLOOKUP(10,問題原文１・２・３学期!$C$3:$I$397,6,FALSE)</f>
        <v>0</v>
      </c>
      <c r="C38" s="8">
        <f ca="1">VLOOKUP(1010,問題原文１・２・３学期!$C$2:$I$397,6,FALSE)</f>
        <v>0</v>
      </c>
      <c r="D38" s="5">
        <f ca="1">VLOOKUP(9,問題原文１・２・３学期!$C$3:$I$397,6,FALSE)</f>
        <v>0</v>
      </c>
      <c r="E38" s="8">
        <f ca="1">VLOOKUP(1009,問題原文１・２・３学期!$C$2:$I$397,6,FALSE)</f>
        <v>0</v>
      </c>
      <c r="F38" s="5">
        <f ca="1">VLOOKUP(8,問題原文１・２・３学期!$C$3:$I$397,6,FALSE)</f>
        <v>0</v>
      </c>
      <c r="G38" s="8">
        <f ca="1">VLOOKUP(1008,問題原文１・２・３学期!$C$2:$I$397,6,FALSE)</f>
        <v>0</v>
      </c>
      <c r="H38" s="5">
        <f ca="1">VLOOKUP(7,問題原文１・２・３学期!$C$3:$I$397,6,FALSE)</f>
        <v>0</v>
      </c>
      <c r="I38" s="8">
        <f ca="1">VLOOKUP(1007,問題原文１・２・３学期!$C$2:$I$397,6,FALSE)</f>
        <v>0</v>
      </c>
      <c r="J38" s="5" t="str">
        <f ca="1">VLOOKUP(6,問題原文１・２・３学期!$C$3:$I$397,6,FALSE)</f>
        <v>なる</v>
      </c>
      <c r="K38" s="8">
        <f ca="1">VLOOKUP(1006,問題原文１・２・３学期!$C$2:$I$397,6,FALSE)</f>
        <v>0</v>
      </c>
      <c r="L38" s="5" t="str">
        <f ca="1">VLOOKUP(5,問題原文１・２・３学期!$C$3:$I$397,6,FALSE)</f>
        <v>う　</v>
      </c>
      <c r="M38" s="8">
        <f ca="1">VLOOKUP(1005,問題原文１・２・３学期!$C$2:$I$397,6,FALSE)</f>
        <v>0</v>
      </c>
      <c r="N38" s="5" t="str">
        <f ca="1">VLOOKUP(4,問題原文１・２・３学期!$C$3:$I$397,6,FALSE)</f>
        <v>のる</v>
      </c>
      <c r="O38" s="8">
        <f ca="1">VLOOKUP(1004,問題原文１・２・３学期!$C$2:$I$397,6,FALSE)</f>
        <v>0</v>
      </c>
      <c r="P38" s="5" t="str">
        <f ca="1">VLOOKUP(3,問題原文１・２・３学期!$C$3:$I$397,6,FALSE)</f>
        <v>ぶ　</v>
      </c>
      <c r="Q38" s="8">
        <f ca="1">VLOOKUP(1003,問題原文１・２・３学期!$C$2:$I$397,6,FALSE)</f>
        <v>0</v>
      </c>
      <c r="R38" s="5" t="str">
        <f ca="1">VLOOKUP(2,問題原文１・２・３学期!$C$3:$I$397,6,FALSE)</f>
        <v>く　</v>
      </c>
      <c r="S38" s="8">
        <f ca="1">VLOOKUP(1002,問題原文１・２・３学期!$C$2:$I$397,6,FALSE)</f>
        <v>0</v>
      </c>
      <c r="T38" s="5" t="str">
        <f ca="1">VLOOKUP(1,問題原文１・２・３学期!$C$3:$I$397,6,FALSE)</f>
        <v>とびら</v>
      </c>
      <c r="U38" s="8">
        <f ca="1">VLOOKUP(1001,問題原文１・２・３学期!$C$2:$I$397,6,FALSE)</f>
        <v>0</v>
      </c>
    </row>
    <row r="39" spans="2:21" ht="48" hidden="1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8"/>
    </row>
  </sheetData>
  <sheetProtection sheet="1" objects="1" scenarios="1" selectLockedCells="1" selectUnlockedCells="1"/>
  <mergeCells count="6">
    <mergeCell ref="V22:V24"/>
    <mergeCell ref="V2:V5"/>
    <mergeCell ref="V6:V8"/>
    <mergeCell ref="V10:V13"/>
    <mergeCell ref="V14:V16"/>
    <mergeCell ref="V18:V21"/>
  </mergeCells>
  <phoneticPr fontId="1"/>
  <conditionalFormatting sqref="R19">
    <cfRule type="expression" dxfId="19" priority="19">
      <formula>LEN(S19)&gt;0</formula>
    </cfRule>
  </conditionalFormatting>
  <conditionalFormatting sqref="P19">
    <cfRule type="expression" dxfId="18" priority="18">
      <formula>LEN(Q19)&gt;0</formula>
    </cfRule>
  </conditionalFormatting>
  <conditionalFormatting sqref="N19">
    <cfRule type="expression" dxfId="17" priority="17">
      <formula>LEN(O19)&gt;0</formula>
    </cfRule>
  </conditionalFormatting>
  <conditionalFormatting sqref="L19">
    <cfRule type="expression" dxfId="16" priority="16">
      <formula>LEN(M19)&gt;0</formula>
    </cfRule>
  </conditionalFormatting>
  <conditionalFormatting sqref="J19">
    <cfRule type="expression" dxfId="15" priority="15">
      <formula>LEN(K19)&gt;0</formula>
    </cfRule>
  </conditionalFormatting>
  <conditionalFormatting sqref="H19">
    <cfRule type="expression" dxfId="14" priority="14">
      <formula>LEN(I19)&gt;0</formula>
    </cfRule>
  </conditionalFormatting>
  <conditionalFormatting sqref="F19">
    <cfRule type="expression" dxfId="13" priority="13">
      <formula>LEN(G19)&gt;0</formula>
    </cfRule>
  </conditionalFormatting>
  <conditionalFormatting sqref="D19">
    <cfRule type="expression" dxfId="12" priority="12">
      <formula>LEN(E19)&gt;0</formula>
    </cfRule>
  </conditionalFormatting>
  <conditionalFormatting sqref="B19">
    <cfRule type="expression" dxfId="11" priority="11">
      <formula>LEN(C19)&gt;0</formula>
    </cfRule>
  </conditionalFormatting>
  <conditionalFormatting sqref="T19">
    <cfRule type="expression" dxfId="10" priority="20">
      <formula>LEN(U19)&gt;0</formula>
    </cfRule>
  </conditionalFormatting>
  <conditionalFormatting sqref="T20:T22">
    <cfRule type="expression" dxfId="9" priority="10">
      <formula>LEN(U20)&gt;0</formula>
    </cfRule>
  </conditionalFormatting>
  <conditionalFormatting sqref="R20:R22">
    <cfRule type="expression" dxfId="8" priority="9">
      <formula>LEN(S20)&gt;0</formula>
    </cfRule>
  </conditionalFormatting>
  <conditionalFormatting sqref="P20:P22">
    <cfRule type="expression" dxfId="7" priority="8">
      <formula>LEN(Q20)&gt;0</formula>
    </cfRule>
  </conditionalFormatting>
  <conditionalFormatting sqref="N20:N22">
    <cfRule type="expression" dxfId="6" priority="7">
      <formula>LEN(O20)&gt;0</formula>
    </cfRule>
  </conditionalFormatting>
  <conditionalFormatting sqref="L20:L22">
    <cfRule type="expression" dxfId="5" priority="6">
      <formula>LEN(M20)&gt;0</formula>
    </cfRule>
  </conditionalFormatting>
  <conditionalFormatting sqref="J20:J22">
    <cfRule type="expression" dxfId="4" priority="5">
      <formula>LEN(K20)&gt;0</formula>
    </cfRule>
  </conditionalFormatting>
  <conditionalFormatting sqref="H20:H22">
    <cfRule type="expression" dxfId="3" priority="4">
      <formula>LEN(I20)&gt;0</formula>
    </cfRule>
  </conditionalFormatting>
  <conditionalFormatting sqref="F20:F22">
    <cfRule type="expression" dxfId="2" priority="3">
      <formula>LEN(G20)&gt;0</formula>
    </cfRule>
  </conditionalFormatting>
  <conditionalFormatting sqref="D20:D22">
    <cfRule type="expression" dxfId="1" priority="2">
      <formula>LEN(E20)&gt;0</formula>
    </cfRule>
  </conditionalFormatting>
  <conditionalFormatting sqref="B20:B22">
    <cfRule type="expression" dxfId="0" priority="1">
      <formula>LEN(C20)&gt;0</formula>
    </cfRule>
  </conditionalFormatting>
  <printOptions horizontalCentered="1"/>
  <pageMargins left="0.19685039370078741" right="0.19685039370078741" top="0.47244094488188981" bottom="0.39370078740157483" header="0.31496062992125984" footer="0.31496062992125984"/>
  <pageSetup paperSize="9" scale="9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01"/>
  <sheetViews>
    <sheetView workbookViewId="0">
      <selection activeCell="G24" sqref="G24"/>
    </sheetView>
  </sheetViews>
  <sheetFormatPr defaultRowHeight="13.2"/>
  <cols>
    <col min="1" max="1" width="2.109375" customWidth="1"/>
    <col min="2" max="2" width="11.109375" customWidth="1"/>
    <col min="3" max="3" width="5.21875" customWidth="1"/>
    <col min="4" max="4" width="3.88671875" customWidth="1"/>
  </cols>
  <sheetData>
    <row r="1" spans="2:11" ht="13.8" thickBot="1">
      <c r="C1" s="2"/>
      <c r="D1" s="18"/>
      <c r="E1" s="21">
        <v>1</v>
      </c>
      <c r="F1" s="19">
        <v>2</v>
      </c>
      <c r="G1" s="19">
        <v>3</v>
      </c>
      <c r="H1" s="20">
        <v>4</v>
      </c>
      <c r="I1" s="1"/>
      <c r="J1" s="1"/>
    </row>
    <row r="2" spans="2:11">
      <c r="C2" s="2">
        <f ca="1">C3+1000</f>
        <v>1036</v>
      </c>
      <c r="D2" s="47"/>
      <c r="E2" s="24" t="s">
        <v>105</v>
      </c>
      <c r="F2" s="30" t="s">
        <v>106</v>
      </c>
      <c r="G2" s="30"/>
      <c r="H2" s="31"/>
      <c r="I2" s="12"/>
    </row>
    <row r="3" spans="2:11" ht="18.600000000000001" customHeight="1">
      <c r="B3">
        <f ca="1">RAND()</f>
        <v>0.66155042636542516</v>
      </c>
      <c r="C3" s="2">
        <f ca="1">RANK(B3,$B$3:$B$201)</f>
        <v>36</v>
      </c>
      <c r="D3" s="70">
        <v>1</v>
      </c>
      <c r="E3" s="26" t="s">
        <v>102</v>
      </c>
      <c r="F3" s="32" t="s">
        <v>103</v>
      </c>
      <c r="G3" s="32" t="s">
        <v>104</v>
      </c>
      <c r="H3" s="33"/>
    </row>
    <row r="4" spans="2:11">
      <c r="C4" s="2">
        <f t="shared" ref="C4" ca="1" si="0">C5+1000</f>
        <v>1006</v>
      </c>
      <c r="D4" s="49"/>
      <c r="E4" s="25" t="s">
        <v>107</v>
      </c>
      <c r="F4" s="34"/>
      <c r="G4" s="34"/>
      <c r="H4" s="43"/>
      <c r="I4" s="12"/>
    </row>
    <row r="5" spans="2:11" ht="18.600000000000001" customHeight="1">
      <c r="B5">
        <f t="shared" ref="B5:B45" ca="1" si="1">RAND()</f>
        <v>0.95822775393845383</v>
      </c>
      <c r="C5" s="2">
        <f t="shared" ref="C5" ca="1" si="2">RANK(B5,$B$3:$B$201)</f>
        <v>6</v>
      </c>
      <c r="D5" s="48">
        <v>2</v>
      </c>
      <c r="E5" s="26" t="s">
        <v>108</v>
      </c>
      <c r="F5" s="32" t="s">
        <v>49</v>
      </c>
      <c r="G5" s="32" t="s">
        <v>109</v>
      </c>
      <c r="H5" s="33"/>
    </row>
    <row r="6" spans="2:11" ht="16.2">
      <c r="C6" s="2">
        <f t="shared" ref="C6" ca="1" si="3">C7+1000</f>
        <v>1068</v>
      </c>
      <c r="D6" s="49"/>
      <c r="E6" s="25"/>
      <c r="F6" s="34"/>
      <c r="G6" s="34" t="s">
        <v>95</v>
      </c>
      <c r="H6" s="43"/>
      <c r="I6" s="14"/>
      <c r="J6" s="15"/>
      <c r="K6" s="15"/>
    </row>
    <row r="7" spans="2:11" ht="18.600000000000001" customHeight="1">
      <c r="B7">
        <f t="shared" ca="1" si="1"/>
        <v>0.11323424088153111</v>
      </c>
      <c r="C7" s="2">
        <f t="shared" ref="C7" ca="1" si="4">RANK(B7,$B$3:$B$201)</f>
        <v>68</v>
      </c>
      <c r="D7" s="48">
        <v>3</v>
      </c>
      <c r="E7" s="26" t="s">
        <v>110</v>
      </c>
      <c r="F7" s="32" t="s">
        <v>24</v>
      </c>
      <c r="G7" s="32" t="s">
        <v>111</v>
      </c>
      <c r="H7" s="33" t="s">
        <v>112</v>
      </c>
    </row>
    <row r="8" spans="2:11">
      <c r="C8" s="2">
        <f t="shared" ref="C8" ca="1" si="5">C9+1000</f>
        <v>1005</v>
      </c>
      <c r="D8" s="49"/>
      <c r="E8" s="25" t="s">
        <v>114</v>
      </c>
      <c r="F8" s="34" t="s">
        <v>115</v>
      </c>
      <c r="G8" s="34"/>
      <c r="H8" s="43"/>
      <c r="I8" s="12"/>
    </row>
    <row r="9" spans="2:11" ht="18.600000000000001" customHeight="1">
      <c r="B9">
        <f t="shared" ca="1" si="1"/>
        <v>0.9605668346924362</v>
      </c>
      <c r="C9" s="2">
        <f t="shared" ref="C9" ca="1" si="6">RANK(B9,$B$3:$B$201)</f>
        <v>5</v>
      </c>
      <c r="D9" s="48">
        <v>4</v>
      </c>
      <c r="E9" s="26" t="s">
        <v>113</v>
      </c>
      <c r="F9" s="32" t="s">
        <v>84</v>
      </c>
      <c r="G9" s="32" t="s">
        <v>47</v>
      </c>
      <c r="H9" s="33" t="s">
        <v>116</v>
      </c>
    </row>
    <row r="10" spans="2:11">
      <c r="C10" s="2">
        <f t="shared" ref="C10" ca="1" si="7">C11+1000</f>
        <v>1034</v>
      </c>
      <c r="D10" s="49"/>
      <c r="E10" s="25" t="s">
        <v>44</v>
      </c>
      <c r="F10" s="34"/>
      <c r="G10" s="34" t="s">
        <v>119</v>
      </c>
      <c r="H10" s="43"/>
      <c r="I10" s="12"/>
    </row>
    <row r="11" spans="2:11" ht="18.600000000000001" customHeight="1">
      <c r="B11">
        <f t="shared" ca="1" si="1"/>
        <v>0.67064497691314151</v>
      </c>
      <c r="C11" s="2">
        <f t="shared" ref="C11" ca="1" si="8">RANK(B11,$B$3:$B$201)</f>
        <v>34</v>
      </c>
      <c r="D11" s="48">
        <v>5</v>
      </c>
      <c r="E11" s="26" t="s">
        <v>63</v>
      </c>
      <c r="F11" s="32" t="s">
        <v>24</v>
      </c>
      <c r="G11" s="32" t="s">
        <v>117</v>
      </c>
      <c r="H11" s="33" t="s">
        <v>118</v>
      </c>
    </row>
    <row r="12" spans="2:11">
      <c r="C12" s="2">
        <f t="shared" ref="C12" ca="1" si="9">C13+1000</f>
        <v>1047</v>
      </c>
      <c r="D12" s="49"/>
      <c r="E12" s="25" t="s">
        <v>25</v>
      </c>
      <c r="F12" s="34"/>
      <c r="G12" s="34" t="s">
        <v>66</v>
      </c>
      <c r="H12" s="43"/>
      <c r="I12" s="12"/>
    </row>
    <row r="13" spans="2:11" ht="18.600000000000001" customHeight="1">
      <c r="B13">
        <f t="shared" ca="1" si="1"/>
        <v>0.47554572097366254</v>
      </c>
      <c r="C13" s="2">
        <f t="shared" ref="C13" ca="1" si="10">RANK(B13,$B$3:$B$201)</f>
        <v>47</v>
      </c>
      <c r="D13" s="48">
        <v>6</v>
      </c>
      <c r="E13" s="26" t="s">
        <v>7</v>
      </c>
      <c r="F13" s="32" t="s">
        <v>24</v>
      </c>
      <c r="G13" s="32" t="s">
        <v>120</v>
      </c>
      <c r="H13" s="33" t="s">
        <v>65</v>
      </c>
    </row>
    <row r="14" spans="2:11">
      <c r="C14" s="2">
        <f t="shared" ref="C14" ca="1" si="11">C15+1000</f>
        <v>1033</v>
      </c>
      <c r="D14" s="49"/>
      <c r="E14" s="25" t="s">
        <v>121</v>
      </c>
      <c r="F14" s="34"/>
      <c r="G14" s="34" t="s">
        <v>19</v>
      </c>
      <c r="H14" s="43"/>
      <c r="I14" s="12"/>
    </row>
    <row r="15" spans="2:11" ht="18.600000000000001" customHeight="1">
      <c r="B15">
        <f t="shared" ca="1" si="1"/>
        <v>0.67347857918683995</v>
      </c>
      <c r="C15" s="2">
        <f t="shared" ref="C15" ca="1" si="12">RANK(B15,$B$3:$B$201)</f>
        <v>33</v>
      </c>
      <c r="D15" s="48">
        <v>7</v>
      </c>
      <c r="E15" s="26" t="s">
        <v>122</v>
      </c>
      <c r="F15" s="32" t="s">
        <v>24</v>
      </c>
      <c r="G15" s="32" t="s">
        <v>6</v>
      </c>
      <c r="H15" s="33" t="s">
        <v>123</v>
      </c>
    </row>
    <row r="16" spans="2:11">
      <c r="C16" s="2">
        <f t="shared" ref="C16" ca="1" si="13">C17+1000</f>
        <v>1029</v>
      </c>
      <c r="D16" s="49"/>
      <c r="E16" s="25" t="s">
        <v>124</v>
      </c>
      <c r="F16" s="34"/>
      <c r="G16" s="34"/>
      <c r="H16" s="43"/>
      <c r="I16" s="12"/>
    </row>
    <row r="17" spans="2:10" ht="18.600000000000001" customHeight="1">
      <c r="B17">
        <f t="shared" ca="1" si="1"/>
        <v>0.70145936920428575</v>
      </c>
      <c r="C17" s="2">
        <f t="shared" ref="C17" ca="1" si="14">RANK(B17,$B$3:$B$201)</f>
        <v>29</v>
      </c>
      <c r="D17" s="48">
        <v>8</v>
      </c>
      <c r="E17" s="26" t="s">
        <v>125</v>
      </c>
      <c r="F17" s="32" t="s">
        <v>47</v>
      </c>
      <c r="G17" s="32" t="s">
        <v>126</v>
      </c>
      <c r="H17" s="33"/>
      <c r="J17" s="15"/>
    </row>
    <row r="18" spans="2:10">
      <c r="C18" s="2">
        <f t="shared" ref="C18" ca="1" si="15">C19+1000</f>
        <v>1059</v>
      </c>
      <c r="D18" s="49"/>
      <c r="E18" s="25" t="s">
        <v>127</v>
      </c>
      <c r="F18" s="34" t="s">
        <v>128</v>
      </c>
      <c r="G18" s="34"/>
      <c r="H18" s="43"/>
      <c r="I18" s="12"/>
    </row>
    <row r="19" spans="2:10" ht="18.600000000000001" customHeight="1">
      <c r="B19">
        <f t="shared" ca="1" si="1"/>
        <v>0.27022150844873194</v>
      </c>
      <c r="C19" s="2">
        <f t="shared" ref="C19" ca="1" si="16">RANK(B19,$B$3:$B$201)</f>
        <v>59</v>
      </c>
      <c r="D19" s="48">
        <v>9</v>
      </c>
      <c r="E19" s="26" t="s">
        <v>129</v>
      </c>
      <c r="F19" s="32" t="s">
        <v>130</v>
      </c>
      <c r="G19" s="32" t="s">
        <v>47</v>
      </c>
      <c r="H19" s="33" t="s">
        <v>131</v>
      </c>
    </row>
    <row r="20" spans="2:10">
      <c r="C20" s="2">
        <f t="shared" ref="C20" ca="1" si="17">C21+1000</f>
        <v>1009</v>
      </c>
      <c r="D20" s="49"/>
      <c r="E20" s="25" t="s">
        <v>133</v>
      </c>
      <c r="F20" s="34"/>
      <c r="G20" s="34" t="s">
        <v>66</v>
      </c>
      <c r="H20" s="43"/>
      <c r="I20" s="12"/>
    </row>
    <row r="21" spans="2:10" ht="18.600000000000001" customHeight="1">
      <c r="B21">
        <f t="shared" ca="1" si="1"/>
        <v>0.94545664890531167</v>
      </c>
      <c r="C21" s="2">
        <f t="shared" ref="C21" ca="1" si="18">RANK(B21,$B$3:$B$201)</f>
        <v>9</v>
      </c>
      <c r="D21" s="48">
        <v>10</v>
      </c>
      <c r="E21" s="26" t="s">
        <v>132</v>
      </c>
      <c r="F21" s="32" t="s">
        <v>46</v>
      </c>
      <c r="G21" s="32" t="s">
        <v>120</v>
      </c>
      <c r="H21" s="33" t="s">
        <v>65</v>
      </c>
    </row>
    <row r="22" spans="2:10">
      <c r="C22" s="2">
        <f t="shared" ref="C22" ca="1" si="19">C23+1000</f>
        <v>1004</v>
      </c>
      <c r="D22" s="49"/>
      <c r="E22" s="25" t="s">
        <v>96</v>
      </c>
      <c r="F22" s="34" t="s">
        <v>134</v>
      </c>
      <c r="G22" s="34"/>
      <c r="H22" s="43"/>
      <c r="I22" s="12"/>
    </row>
    <row r="23" spans="2:10" ht="18.600000000000001" customHeight="1" thickBot="1">
      <c r="B23">
        <f t="shared" ca="1" si="1"/>
        <v>0.97812954611644987</v>
      </c>
      <c r="C23" s="2">
        <f t="shared" ref="C23" ca="1" si="20">RANK(B23,$B$3:$B$201)</f>
        <v>4</v>
      </c>
      <c r="D23" s="71">
        <v>11</v>
      </c>
      <c r="E23" s="27" t="s">
        <v>135</v>
      </c>
      <c r="F23" s="35" t="s">
        <v>136</v>
      </c>
      <c r="G23" s="35" t="s">
        <v>299</v>
      </c>
      <c r="H23" s="36" t="s">
        <v>138</v>
      </c>
    </row>
    <row r="24" spans="2:10">
      <c r="C24" s="2">
        <f t="shared" ref="C24" ca="1" si="21">C25+1000</f>
        <v>1074</v>
      </c>
      <c r="D24" s="50"/>
      <c r="E24" s="44" t="s">
        <v>29</v>
      </c>
      <c r="F24" s="45" t="s">
        <v>140</v>
      </c>
      <c r="G24" s="45"/>
      <c r="H24" s="43" t="s">
        <v>94</v>
      </c>
      <c r="I24" s="12"/>
    </row>
    <row r="25" spans="2:10" ht="18.600000000000001" customHeight="1">
      <c r="B25">
        <f t="shared" ca="1" si="1"/>
        <v>2.3790405633253298E-2</v>
      </c>
      <c r="C25" s="2">
        <f t="shared" ref="C25" ca="1" si="22">RANK(B25,$B$3:$B$201)</f>
        <v>74</v>
      </c>
      <c r="D25" s="48">
        <v>12</v>
      </c>
      <c r="E25" s="26" t="s">
        <v>139</v>
      </c>
      <c r="F25" s="32" t="s">
        <v>141</v>
      </c>
      <c r="G25" s="32" t="s">
        <v>47</v>
      </c>
      <c r="H25" s="33" t="s">
        <v>93</v>
      </c>
    </row>
    <row r="26" spans="2:10">
      <c r="C26" s="2">
        <f t="shared" ref="C26" ca="1" si="23">C27+1000</f>
        <v>1013</v>
      </c>
      <c r="D26" s="49"/>
      <c r="E26" s="25" t="s">
        <v>45</v>
      </c>
      <c r="F26" s="34"/>
      <c r="G26" s="34" t="s">
        <v>143</v>
      </c>
      <c r="H26" s="43"/>
      <c r="I26" s="12"/>
    </row>
    <row r="27" spans="2:10" ht="18" customHeight="1">
      <c r="B27">
        <f t="shared" ca="1" si="1"/>
        <v>0.90719432767650465</v>
      </c>
      <c r="C27" s="2">
        <f t="shared" ref="C27" ca="1" si="24">RANK(B27,$B$3:$B$201)</f>
        <v>13</v>
      </c>
      <c r="D27" s="48">
        <v>13</v>
      </c>
      <c r="E27" s="26" t="s">
        <v>64</v>
      </c>
      <c r="F27" s="32" t="s">
        <v>49</v>
      </c>
      <c r="G27" s="32" t="s">
        <v>142</v>
      </c>
      <c r="H27" s="33" t="s">
        <v>60</v>
      </c>
    </row>
    <row r="28" spans="2:10">
      <c r="C28" s="2">
        <f t="shared" ref="C28" ca="1" si="25">C29+1000</f>
        <v>1037</v>
      </c>
      <c r="D28" s="49"/>
      <c r="E28" s="25" t="s">
        <v>144</v>
      </c>
      <c r="F28" s="34" t="s">
        <v>83</v>
      </c>
      <c r="G28" s="34"/>
      <c r="H28" s="43"/>
      <c r="I28" s="12"/>
    </row>
    <row r="29" spans="2:10" ht="18" customHeight="1">
      <c r="B29">
        <f t="shared" ca="1" si="1"/>
        <v>0.65869015708800893</v>
      </c>
      <c r="C29" s="2">
        <f t="shared" ref="C29" ca="1" si="26">RANK(B29,$B$3:$B$201)</f>
        <v>37</v>
      </c>
      <c r="D29" s="48">
        <v>14</v>
      </c>
      <c r="E29" s="26" t="s">
        <v>145</v>
      </c>
      <c r="F29" s="32" t="s">
        <v>82</v>
      </c>
      <c r="G29" s="32" t="s">
        <v>31</v>
      </c>
      <c r="H29" s="33" t="s">
        <v>146</v>
      </c>
    </row>
    <row r="30" spans="2:10">
      <c r="C30" s="2">
        <f t="shared" ref="C30" ca="1" si="27">C31+1000</f>
        <v>1035</v>
      </c>
      <c r="D30" s="49"/>
      <c r="E30" s="25" t="s">
        <v>147</v>
      </c>
      <c r="F30" s="34"/>
      <c r="G30" s="34" t="s">
        <v>41</v>
      </c>
      <c r="H30" s="43"/>
      <c r="I30" s="12"/>
    </row>
    <row r="31" spans="2:10" ht="18" customHeight="1">
      <c r="B31">
        <f t="shared" ca="1" si="1"/>
        <v>0.66382290815546297</v>
      </c>
      <c r="C31" s="2">
        <f t="shared" ref="C31" ca="1" si="28">RANK(B31,$B$3:$B$201)</f>
        <v>35</v>
      </c>
      <c r="D31" s="48">
        <v>15</v>
      </c>
      <c r="E31" s="26" t="s">
        <v>148</v>
      </c>
      <c r="F31" s="32" t="s">
        <v>48</v>
      </c>
      <c r="G31" s="32" t="s">
        <v>27</v>
      </c>
      <c r="H31" s="33"/>
    </row>
    <row r="32" spans="2:10">
      <c r="C32" s="2">
        <f t="shared" ref="C32" ca="1" si="29">C33+1000</f>
        <v>1064</v>
      </c>
      <c r="D32" s="49"/>
      <c r="E32" s="25"/>
      <c r="F32" s="34" t="s">
        <v>126</v>
      </c>
      <c r="G32" s="34"/>
      <c r="H32" s="43"/>
      <c r="I32" s="12"/>
    </row>
    <row r="33" spans="2:9" ht="18" customHeight="1">
      <c r="B33">
        <f t="shared" ca="1" si="1"/>
        <v>0.19994541156236711</v>
      </c>
      <c r="C33" s="2">
        <f t="shared" ref="C33" ca="1" si="30">RANK(B33,$B$3:$B$201)</f>
        <v>64</v>
      </c>
      <c r="D33" s="48">
        <v>16</v>
      </c>
      <c r="E33" s="26" t="s">
        <v>149</v>
      </c>
      <c r="F33" s="32" t="s">
        <v>150</v>
      </c>
      <c r="G33" s="32"/>
      <c r="H33" s="33"/>
    </row>
    <row r="34" spans="2:9">
      <c r="C34" s="2">
        <f t="shared" ref="C34" ca="1" si="31">C35+1000</f>
        <v>1026</v>
      </c>
      <c r="D34" s="49"/>
      <c r="E34" s="25" t="s">
        <v>151</v>
      </c>
      <c r="F34" s="34"/>
      <c r="G34" s="34" t="s">
        <v>18</v>
      </c>
      <c r="H34" s="43"/>
      <c r="I34" s="12"/>
    </row>
    <row r="35" spans="2:9" ht="18" customHeight="1">
      <c r="B35">
        <f t="shared" ca="1" si="1"/>
        <v>0.75676288440683737</v>
      </c>
      <c r="C35" s="2">
        <f t="shared" ref="C35" ca="1" si="32">RANK(B35,$B$3:$B$201)</f>
        <v>26</v>
      </c>
      <c r="D35" s="48">
        <v>17</v>
      </c>
      <c r="E35" s="26" t="s">
        <v>152</v>
      </c>
      <c r="F35" s="32" t="s">
        <v>153</v>
      </c>
      <c r="G35" s="32" t="s">
        <v>5</v>
      </c>
      <c r="H35" s="33"/>
    </row>
    <row r="36" spans="2:9">
      <c r="C36" s="2">
        <f t="shared" ref="C36" ca="1" si="33">C37+1000</f>
        <v>1055</v>
      </c>
      <c r="D36" s="49"/>
      <c r="E36" s="25" t="s">
        <v>40</v>
      </c>
      <c r="F36" s="34"/>
      <c r="G36" s="34" t="s">
        <v>18</v>
      </c>
      <c r="H36" s="43"/>
      <c r="I36" s="12"/>
    </row>
    <row r="37" spans="2:9" ht="18" customHeight="1">
      <c r="B37">
        <f t="shared" ca="1" si="1"/>
        <v>0.3633512852014581</v>
      </c>
      <c r="C37" s="2">
        <f t="shared" ref="C37" ca="1" si="34">RANK(B37,$B$3:$B$201)</f>
        <v>55</v>
      </c>
      <c r="D37" s="48">
        <v>18</v>
      </c>
      <c r="E37" s="26" t="s">
        <v>4</v>
      </c>
      <c r="F37" s="32" t="s">
        <v>48</v>
      </c>
      <c r="G37" s="32" t="s">
        <v>5</v>
      </c>
      <c r="H37" s="33"/>
    </row>
    <row r="38" spans="2:9">
      <c r="C38" s="2">
        <f t="shared" ref="C38" ca="1" si="35">C39+1000</f>
        <v>1018</v>
      </c>
      <c r="D38" s="49"/>
      <c r="E38" s="25" t="s">
        <v>22</v>
      </c>
      <c r="F38" s="34"/>
      <c r="G38" s="34"/>
      <c r="H38" s="43" t="s">
        <v>44</v>
      </c>
      <c r="I38" s="12"/>
    </row>
    <row r="39" spans="2:9" ht="18" customHeight="1">
      <c r="B39">
        <f t="shared" ca="1" si="1"/>
        <v>0.86203313938769877</v>
      </c>
      <c r="C39" s="2">
        <f t="shared" ref="C39" ca="1" si="36">RANK(B39,$B$3:$B$201)</f>
        <v>18</v>
      </c>
      <c r="D39" s="48">
        <v>19</v>
      </c>
      <c r="E39" s="26" t="s">
        <v>155</v>
      </c>
      <c r="F39" s="32" t="s">
        <v>65</v>
      </c>
      <c r="G39" s="32" t="s">
        <v>47</v>
      </c>
      <c r="H39" s="33" t="s">
        <v>63</v>
      </c>
    </row>
    <row r="40" spans="2:9">
      <c r="C40" s="2">
        <f t="shared" ref="C40" ca="1" si="37">C41+1000</f>
        <v>1030</v>
      </c>
      <c r="D40" s="49"/>
      <c r="E40" s="25" t="s">
        <v>38</v>
      </c>
      <c r="F40" s="34"/>
      <c r="G40" s="34" t="s">
        <v>43</v>
      </c>
      <c r="H40" s="43"/>
      <c r="I40" s="12"/>
    </row>
    <row r="41" spans="2:9" ht="18" customHeight="1">
      <c r="B41">
        <f t="shared" ca="1" si="1"/>
        <v>0.69957380973456706</v>
      </c>
      <c r="C41" s="2">
        <f t="shared" ref="C41" ca="1" si="38">RANK(B41,$B$3:$B$201)</f>
        <v>30</v>
      </c>
      <c r="D41" s="48">
        <v>20</v>
      </c>
      <c r="E41" s="26" t="s">
        <v>158</v>
      </c>
      <c r="F41" s="32" t="s">
        <v>159</v>
      </c>
      <c r="G41" s="32" t="s">
        <v>56</v>
      </c>
      <c r="H41" s="33"/>
    </row>
    <row r="42" spans="2:9">
      <c r="C42" s="2">
        <f t="shared" ref="C42" ca="1" si="39">C43+1000</f>
        <v>1015</v>
      </c>
      <c r="D42" s="49"/>
      <c r="E42" s="25"/>
      <c r="F42" s="34" t="s">
        <v>144</v>
      </c>
      <c r="G42" s="34"/>
      <c r="H42" s="43"/>
      <c r="I42" s="12"/>
    </row>
    <row r="43" spans="2:9" ht="18" customHeight="1" thickBot="1">
      <c r="B43">
        <f t="shared" ca="1" si="1"/>
        <v>0.88862694712646439</v>
      </c>
      <c r="C43" s="2">
        <f t="shared" ref="C43" ca="1" si="40">RANK(B43,$B$3:$B$201)</f>
        <v>15</v>
      </c>
      <c r="D43" s="71">
        <v>21</v>
      </c>
      <c r="E43" s="27" t="s">
        <v>156</v>
      </c>
      <c r="F43" s="35" t="s">
        <v>77</v>
      </c>
      <c r="G43" s="35" t="s">
        <v>49</v>
      </c>
      <c r="H43" s="36" t="s">
        <v>157</v>
      </c>
    </row>
    <row r="44" spans="2:9">
      <c r="C44" s="2">
        <f t="shared" ref="C44" ca="1" si="41">C45+1000</f>
        <v>1028</v>
      </c>
      <c r="D44" s="50"/>
      <c r="E44" s="44"/>
      <c r="F44" s="45"/>
      <c r="G44" s="45" t="s">
        <v>167</v>
      </c>
      <c r="H44" s="43"/>
      <c r="I44" s="12"/>
    </row>
    <row r="45" spans="2:9" ht="18" customHeight="1">
      <c r="B45">
        <f t="shared" ca="1" si="1"/>
        <v>0.74290722025917821</v>
      </c>
      <c r="C45" s="2">
        <f t="shared" ref="C45" ca="1" si="42">RANK(B45,$B$3:$B$201)</f>
        <v>28</v>
      </c>
      <c r="D45" s="48">
        <v>22</v>
      </c>
      <c r="E45" s="26" t="s">
        <v>165</v>
      </c>
      <c r="F45" s="32" t="s">
        <v>47</v>
      </c>
      <c r="G45" s="32" t="s">
        <v>166</v>
      </c>
      <c r="H45" s="33"/>
    </row>
    <row r="46" spans="2:9">
      <c r="C46" s="2">
        <f t="shared" ref="C46" ca="1" si="43">C47+1000</f>
        <v>1054</v>
      </c>
      <c r="D46" s="49"/>
      <c r="E46" s="25" t="s">
        <v>168</v>
      </c>
      <c r="F46" s="34"/>
      <c r="G46" s="34" t="s">
        <v>36</v>
      </c>
      <c r="H46" s="43"/>
      <c r="I46" s="12"/>
    </row>
    <row r="47" spans="2:9" ht="18" customHeight="1">
      <c r="B47">
        <f ca="1">RAND()</f>
        <v>0.36351001903778135</v>
      </c>
      <c r="C47" s="2">
        <f t="shared" ref="C47" ca="1" si="44">RANK(B47,$B$3:$B$201)</f>
        <v>54</v>
      </c>
      <c r="D47" s="48">
        <v>23</v>
      </c>
      <c r="E47" s="26" t="s">
        <v>169</v>
      </c>
      <c r="F47" s="32" t="s">
        <v>48</v>
      </c>
      <c r="G47" s="32" t="s">
        <v>58</v>
      </c>
      <c r="H47" s="33" t="s">
        <v>35</v>
      </c>
    </row>
    <row r="48" spans="2:9">
      <c r="C48" s="2">
        <f t="shared" ref="C48" ca="1" si="45">C49+1000</f>
        <v>1043</v>
      </c>
      <c r="D48" s="49"/>
      <c r="E48" s="25" t="s">
        <v>170</v>
      </c>
      <c r="F48" s="34"/>
      <c r="G48" s="34" t="s">
        <v>172</v>
      </c>
      <c r="H48" s="43"/>
      <c r="I48" s="12"/>
    </row>
    <row r="49" spans="2:9" ht="18" customHeight="1">
      <c r="B49">
        <f t="shared" ref="B49:B89" ca="1" si="46">RAND()</f>
        <v>0.56204183821428644</v>
      </c>
      <c r="C49" s="2">
        <f t="shared" ref="C49" ca="1" si="47">RANK(B49,$B$3:$B$201)</f>
        <v>43</v>
      </c>
      <c r="D49" s="48">
        <v>24</v>
      </c>
      <c r="E49" s="26" t="s">
        <v>171</v>
      </c>
      <c r="F49" s="32" t="s">
        <v>24</v>
      </c>
      <c r="G49" s="32" t="s">
        <v>171</v>
      </c>
      <c r="H49" s="33" t="s">
        <v>173</v>
      </c>
    </row>
    <row r="50" spans="2:9">
      <c r="C50" s="2">
        <f t="shared" ref="C50" ca="1" si="48">C51+1000</f>
        <v>1069</v>
      </c>
      <c r="D50" s="49"/>
      <c r="E50" s="25" t="s">
        <v>22</v>
      </c>
      <c r="F50" s="34"/>
      <c r="G50" s="34" t="s">
        <v>175</v>
      </c>
      <c r="H50" s="43"/>
      <c r="I50" s="12"/>
    </row>
    <row r="51" spans="2:9" ht="18" customHeight="1">
      <c r="B51">
        <f t="shared" ca="1" si="46"/>
        <v>9.8346855552925105E-2</v>
      </c>
      <c r="C51" s="2">
        <f t="shared" ref="C51" ca="1" si="49">RANK(B51,$B$3:$B$201)</f>
        <v>69</v>
      </c>
      <c r="D51" s="48">
        <v>25</v>
      </c>
      <c r="E51" s="26" t="s">
        <v>62</v>
      </c>
      <c r="F51" s="32" t="s">
        <v>53</v>
      </c>
      <c r="G51" s="32" t="s">
        <v>174</v>
      </c>
      <c r="H51" s="33"/>
    </row>
    <row r="52" spans="2:9">
      <c r="C52" s="2">
        <f t="shared" ref="C52" ca="1" si="50">C53+1000</f>
        <v>1042</v>
      </c>
      <c r="D52" s="49"/>
      <c r="E52" s="25" t="s">
        <v>176</v>
      </c>
      <c r="F52" s="34" t="s">
        <v>37</v>
      </c>
      <c r="G52" s="34" t="s">
        <v>179</v>
      </c>
      <c r="H52" s="43"/>
      <c r="I52" s="12"/>
    </row>
    <row r="53" spans="2:9" ht="18" customHeight="1">
      <c r="B53">
        <f t="shared" ca="1" si="46"/>
        <v>0.58993893073304116</v>
      </c>
      <c r="C53" s="2">
        <f t="shared" ref="C53" ca="1" si="51">RANK(B53,$B$3:$B$201)</f>
        <v>42</v>
      </c>
      <c r="D53" s="48">
        <v>26</v>
      </c>
      <c r="E53" s="26" t="s">
        <v>177</v>
      </c>
      <c r="F53" s="32" t="s">
        <v>178</v>
      </c>
      <c r="G53" s="32" t="s">
        <v>28</v>
      </c>
      <c r="H53" s="33"/>
    </row>
    <row r="54" spans="2:9">
      <c r="C54" s="2">
        <f t="shared" ref="C54" ca="1" si="52">C55+1000</f>
        <v>1066</v>
      </c>
      <c r="D54" s="49"/>
      <c r="E54" s="25" t="s">
        <v>181</v>
      </c>
      <c r="F54" s="34" t="s">
        <v>168</v>
      </c>
      <c r="G54" s="34"/>
      <c r="H54" s="43"/>
      <c r="I54" s="12"/>
    </row>
    <row r="55" spans="2:9" ht="18" customHeight="1">
      <c r="B55">
        <f t="shared" ca="1" si="46"/>
        <v>0.12212365990964436</v>
      </c>
      <c r="C55" s="2">
        <f t="shared" ref="C55" ca="1" si="53">RANK(B55,$B$3:$B$201)</f>
        <v>66</v>
      </c>
      <c r="D55" s="48">
        <v>27</v>
      </c>
      <c r="E55" s="26" t="s">
        <v>180</v>
      </c>
      <c r="F55" s="32" t="s">
        <v>169</v>
      </c>
      <c r="G55" s="32" t="s">
        <v>48</v>
      </c>
      <c r="H55" s="33" t="s">
        <v>182</v>
      </c>
    </row>
    <row r="56" spans="2:9">
      <c r="C56" s="2">
        <f t="shared" ref="C56" ca="1" si="54">C57+1000</f>
        <v>1010</v>
      </c>
      <c r="D56" s="49"/>
      <c r="E56" s="25"/>
      <c r="F56" s="34"/>
      <c r="G56" s="34" t="s">
        <v>185</v>
      </c>
      <c r="H56" s="43"/>
      <c r="I56" s="12"/>
    </row>
    <row r="57" spans="2:9" ht="18" customHeight="1">
      <c r="B57">
        <f t="shared" ca="1" si="46"/>
        <v>0.92390503165354054</v>
      </c>
      <c r="C57" s="2">
        <f t="shared" ref="C57" ca="1" si="55">RANK(B57,$B$3:$B$201)</f>
        <v>10</v>
      </c>
      <c r="D57" s="48">
        <v>28</v>
      </c>
      <c r="E57" s="26" t="s">
        <v>183</v>
      </c>
      <c r="F57" s="32" t="s">
        <v>47</v>
      </c>
      <c r="G57" s="32" t="s">
        <v>184</v>
      </c>
      <c r="H57" s="33"/>
    </row>
    <row r="58" spans="2:9">
      <c r="C58" s="2">
        <f t="shared" ref="C58" ca="1" si="56">C59+1000</f>
        <v>1027</v>
      </c>
      <c r="D58" s="49"/>
      <c r="E58" s="25"/>
      <c r="F58" s="34"/>
      <c r="G58" s="34" t="s">
        <v>186</v>
      </c>
      <c r="H58" s="43"/>
      <c r="I58" s="12"/>
    </row>
    <row r="59" spans="2:9" ht="18" customHeight="1">
      <c r="B59">
        <f t="shared" ca="1" si="46"/>
        <v>0.74431296954466697</v>
      </c>
      <c r="C59" s="2">
        <f t="shared" ref="C59" ca="1" si="57">RANK(B59,$B$3:$B$201)</f>
        <v>27</v>
      </c>
      <c r="D59" s="48">
        <v>29</v>
      </c>
      <c r="E59" s="26" t="s">
        <v>59</v>
      </c>
      <c r="F59" s="32" t="s">
        <v>47</v>
      </c>
      <c r="G59" s="32" t="s">
        <v>187</v>
      </c>
      <c r="H59" s="33" t="s">
        <v>65</v>
      </c>
    </row>
    <row r="60" spans="2:9">
      <c r="C60" s="2">
        <f t="shared" ref="C60" ca="1" si="58">C61+1000</f>
        <v>1062</v>
      </c>
      <c r="D60" s="49"/>
      <c r="E60" s="25" t="s">
        <v>188</v>
      </c>
      <c r="F60" s="34"/>
      <c r="G60" s="34"/>
      <c r="H60" s="43"/>
      <c r="I60" s="12"/>
    </row>
    <row r="61" spans="2:9" ht="18" customHeight="1">
      <c r="B61">
        <f t="shared" ca="1" si="46"/>
        <v>0.22362329874497289</v>
      </c>
      <c r="C61" s="2">
        <f t="shared" ref="C61" ca="1" si="59">RANK(B61,$B$3:$B$201)</f>
        <v>62</v>
      </c>
      <c r="D61" s="48">
        <v>30</v>
      </c>
      <c r="E61" s="26" t="s">
        <v>189</v>
      </c>
      <c r="F61" s="32" t="s">
        <v>190</v>
      </c>
      <c r="G61" s="32" t="s">
        <v>191</v>
      </c>
      <c r="H61" s="33"/>
    </row>
    <row r="62" spans="2:9">
      <c r="C62" s="2">
        <f t="shared" ref="C62" ca="1" si="60">C63+1000</f>
        <v>1039</v>
      </c>
      <c r="D62" s="49"/>
      <c r="E62" s="25"/>
      <c r="F62" s="34" t="s">
        <v>79</v>
      </c>
      <c r="G62" s="34" t="s">
        <v>161</v>
      </c>
      <c r="H62" s="43" t="s">
        <v>163</v>
      </c>
      <c r="I62" s="12"/>
    </row>
    <row r="63" spans="2:9" ht="18" customHeight="1">
      <c r="B63">
        <f t="shared" ca="1" si="46"/>
        <v>0.63985195566493669</v>
      </c>
      <c r="C63" s="2">
        <f t="shared" ref="C63" ca="1" si="61">RANK(B63,$B$3:$B$201)</f>
        <v>39</v>
      </c>
      <c r="D63" s="48">
        <v>31</v>
      </c>
      <c r="E63" s="26" t="s">
        <v>160</v>
      </c>
      <c r="F63" s="32" t="s">
        <v>80</v>
      </c>
      <c r="G63" s="32" t="s">
        <v>162</v>
      </c>
      <c r="H63" s="33" t="s">
        <v>56</v>
      </c>
    </row>
    <row r="64" spans="2:9">
      <c r="C64" s="2">
        <f t="shared" ref="C64" ca="1" si="62">C65+1000</f>
        <v>1031</v>
      </c>
      <c r="D64" s="49"/>
      <c r="E64" s="25" t="s">
        <v>95</v>
      </c>
      <c r="F64" s="34"/>
      <c r="G64" s="34"/>
      <c r="H64" s="43"/>
      <c r="I64" s="12"/>
    </row>
    <row r="65" spans="2:9" ht="18" customHeight="1">
      <c r="B65">
        <f t="shared" ca="1" si="46"/>
        <v>0.69374194791669641</v>
      </c>
      <c r="C65" s="2">
        <f t="shared" ref="C65" ca="1" si="63">RANK(B65,$B$3:$B$201)</f>
        <v>31</v>
      </c>
      <c r="D65" s="48">
        <v>32</v>
      </c>
      <c r="E65" s="26" t="s">
        <v>229</v>
      </c>
      <c r="F65" s="32" t="s">
        <v>291</v>
      </c>
      <c r="G65" s="32" t="s">
        <v>24</v>
      </c>
      <c r="H65" s="33" t="s">
        <v>55</v>
      </c>
    </row>
    <row r="66" spans="2:9">
      <c r="C66" s="2">
        <f t="shared" ref="C66" ca="1" si="64">C67+1000</f>
        <v>1014</v>
      </c>
      <c r="D66" s="49"/>
      <c r="E66" s="25"/>
      <c r="F66" s="34"/>
      <c r="G66" s="34" t="s">
        <v>94</v>
      </c>
      <c r="H66" s="43"/>
      <c r="I66" s="12"/>
    </row>
    <row r="67" spans="2:9" ht="18" customHeight="1">
      <c r="B67">
        <f t="shared" ca="1" si="46"/>
        <v>0.89095095465874796</v>
      </c>
      <c r="C67" s="2">
        <f t="shared" ref="C67" ca="1" si="65">RANK(B67,$B$3:$B$201)</f>
        <v>14</v>
      </c>
      <c r="D67" s="48">
        <v>33</v>
      </c>
      <c r="E67" s="26" t="s">
        <v>193</v>
      </c>
      <c r="F67" s="32" t="s">
        <v>46</v>
      </c>
      <c r="G67" s="32" t="s">
        <v>192</v>
      </c>
      <c r="H67" s="33" t="s">
        <v>73</v>
      </c>
    </row>
    <row r="68" spans="2:9">
      <c r="C68" s="2">
        <f t="shared" ref="C68" ca="1" si="66">C69+1000</f>
        <v>1007</v>
      </c>
      <c r="D68" s="49"/>
      <c r="E68" s="25"/>
      <c r="F68" s="34"/>
      <c r="G68" s="34" t="s">
        <v>29</v>
      </c>
      <c r="H68" s="43"/>
      <c r="I68" s="12"/>
    </row>
    <row r="69" spans="2:9" ht="18" customHeight="1">
      <c r="B69">
        <f t="shared" ca="1" si="46"/>
        <v>0.95525758830959362</v>
      </c>
      <c r="C69" s="2">
        <f t="shared" ref="C69" ca="1" si="67">RANK(B69,$B$3:$B$201)</f>
        <v>7</v>
      </c>
      <c r="D69" s="48">
        <v>34</v>
      </c>
      <c r="E69" s="26" t="s">
        <v>194</v>
      </c>
      <c r="F69" s="32" t="s">
        <v>46</v>
      </c>
      <c r="G69" s="32" t="s">
        <v>195</v>
      </c>
      <c r="H69" s="33" t="s">
        <v>65</v>
      </c>
    </row>
    <row r="70" spans="2:9">
      <c r="C70" s="2">
        <f t="shared" ref="C70" ca="1" si="68">C71+1000</f>
        <v>1067</v>
      </c>
      <c r="D70" s="49"/>
      <c r="E70" s="25" t="s">
        <v>196</v>
      </c>
      <c r="F70" s="34"/>
      <c r="G70" s="34" t="s">
        <v>29</v>
      </c>
      <c r="H70" s="43"/>
      <c r="I70" s="12"/>
    </row>
    <row r="71" spans="2:9" ht="18" customHeight="1" thickBot="1">
      <c r="B71">
        <f t="shared" ca="1" si="46"/>
        <v>0.11370572450981897</v>
      </c>
      <c r="C71" s="2">
        <f t="shared" ref="C71" ca="1" si="69">RANK(B71,$B$3:$B$201)</f>
        <v>67</v>
      </c>
      <c r="D71" s="71">
        <v>35</v>
      </c>
      <c r="E71" s="27" t="s">
        <v>129</v>
      </c>
      <c r="F71" s="35" t="s">
        <v>197</v>
      </c>
      <c r="G71" s="35" t="s">
        <v>195</v>
      </c>
      <c r="H71" s="36" t="s">
        <v>198</v>
      </c>
    </row>
    <row r="72" spans="2:9">
      <c r="C72" s="2">
        <f t="shared" ref="C72" ca="1" si="70">C73+1000</f>
        <v>1001</v>
      </c>
      <c r="D72" s="50"/>
      <c r="E72" s="44" t="s">
        <v>88</v>
      </c>
      <c r="F72" s="45" t="s">
        <v>33</v>
      </c>
      <c r="G72" s="45"/>
      <c r="H72" s="43"/>
      <c r="I72" s="12"/>
    </row>
    <row r="73" spans="2:9" ht="18" customHeight="1">
      <c r="B73">
        <f t="shared" ca="1" si="46"/>
        <v>0.99580497273035007</v>
      </c>
      <c r="C73" s="2">
        <f t="shared" ref="C73" ca="1" si="71">RANK(B73,$B$3:$B$201)</f>
        <v>1</v>
      </c>
      <c r="D73" s="48">
        <v>36</v>
      </c>
      <c r="E73" s="26" t="s">
        <v>199</v>
      </c>
      <c r="F73" s="32" t="s">
        <v>200</v>
      </c>
      <c r="G73" s="32" t="s">
        <v>47</v>
      </c>
      <c r="H73" s="33" t="s">
        <v>201</v>
      </c>
    </row>
    <row r="74" spans="2:9">
      <c r="C74" s="2">
        <f t="shared" ref="C74" ca="1" si="72">C75+1000</f>
        <v>1041</v>
      </c>
      <c r="D74" s="49"/>
      <c r="E74" s="25" t="s">
        <v>202</v>
      </c>
      <c r="F74" s="34"/>
      <c r="G74" s="34" t="s">
        <v>29</v>
      </c>
      <c r="H74" s="43"/>
      <c r="I74" s="12"/>
    </row>
    <row r="75" spans="2:9" ht="18" customHeight="1">
      <c r="B75">
        <f t="shared" ca="1" si="46"/>
        <v>0.62054209328432908</v>
      </c>
      <c r="C75" s="2">
        <f t="shared" ref="C75" ca="1" si="73">RANK(B75,$B$3:$B$201)</f>
        <v>41</v>
      </c>
      <c r="D75" s="48">
        <v>37</v>
      </c>
      <c r="E75" s="26" t="s">
        <v>203</v>
      </c>
      <c r="F75" s="32" t="s">
        <v>31</v>
      </c>
      <c r="G75" s="32" t="s">
        <v>204</v>
      </c>
      <c r="H75" s="33" t="s">
        <v>60</v>
      </c>
    </row>
    <row r="76" spans="2:9">
      <c r="C76" s="2">
        <f t="shared" ref="C76" ca="1" si="74">C77+1000</f>
        <v>1025</v>
      </c>
      <c r="D76" s="49"/>
      <c r="E76" s="25" t="s">
        <v>269</v>
      </c>
      <c r="F76" s="34" t="s">
        <v>407</v>
      </c>
      <c r="G76" s="34"/>
      <c r="H76" s="43" t="s">
        <v>838</v>
      </c>
      <c r="I76" s="12"/>
    </row>
    <row r="77" spans="2:9" ht="18" customHeight="1">
      <c r="B77">
        <f t="shared" ca="1" si="46"/>
        <v>0.76602314203076638</v>
      </c>
      <c r="C77" s="2">
        <f t="shared" ref="C77" ca="1" si="75">RANK(B77,$B$3:$B$201)</f>
        <v>25</v>
      </c>
      <c r="D77" s="48">
        <v>38</v>
      </c>
      <c r="E77" s="26" t="s">
        <v>836</v>
      </c>
      <c r="F77" s="32" t="s">
        <v>837</v>
      </c>
      <c r="G77" s="32" t="s">
        <v>47</v>
      </c>
      <c r="H77" s="33" t="s">
        <v>56</v>
      </c>
    </row>
    <row r="78" spans="2:9">
      <c r="C78" s="2">
        <f t="shared" ref="C78" ca="1" si="76">C79+1000</f>
        <v>1021</v>
      </c>
      <c r="D78" s="49"/>
      <c r="E78" s="25" t="s">
        <v>839</v>
      </c>
      <c r="F78" s="34"/>
      <c r="G78" s="34"/>
      <c r="H78" s="43"/>
      <c r="I78" s="12"/>
    </row>
    <row r="79" spans="2:9" ht="18" customHeight="1">
      <c r="B79">
        <f t="shared" ca="1" si="46"/>
        <v>0.83299880308791363</v>
      </c>
      <c r="C79" s="2">
        <f t="shared" ref="C79" ca="1" si="77">RANK(B79,$B$3:$B$201)</f>
        <v>21</v>
      </c>
      <c r="D79" s="48">
        <v>39</v>
      </c>
      <c r="E79" s="26" t="s">
        <v>508</v>
      </c>
      <c r="F79" s="32" t="s">
        <v>48</v>
      </c>
      <c r="G79" s="32" t="s">
        <v>840</v>
      </c>
      <c r="H79" s="33"/>
    </row>
    <row r="80" spans="2:9">
      <c r="C80" s="2">
        <f t="shared" ref="C80" ca="1" si="78">C81+1000</f>
        <v>1073</v>
      </c>
      <c r="D80" s="49"/>
      <c r="E80" s="25" t="s">
        <v>206</v>
      </c>
      <c r="F80" s="34" t="s">
        <v>90</v>
      </c>
      <c r="G80" s="34"/>
      <c r="H80" s="43"/>
      <c r="I80" s="12"/>
    </row>
    <row r="81" spans="2:10" ht="18" customHeight="1">
      <c r="B81">
        <f t="shared" ca="1" si="46"/>
        <v>3.2831794299277628E-2</v>
      </c>
      <c r="C81" s="2">
        <f t="shared" ref="C81" ca="1" si="79">RANK(B81,$B$3:$B$201)</f>
        <v>73</v>
      </c>
      <c r="D81" s="48">
        <v>40</v>
      </c>
      <c r="E81" s="26" t="s">
        <v>205</v>
      </c>
      <c r="F81" s="32" t="s">
        <v>91</v>
      </c>
      <c r="G81" s="32" t="s">
        <v>24</v>
      </c>
      <c r="H81" s="33" t="s">
        <v>92</v>
      </c>
    </row>
    <row r="82" spans="2:10">
      <c r="C82" s="2">
        <f t="shared" ref="C82" ca="1" si="80">C83+1000</f>
        <v>1032</v>
      </c>
      <c r="D82" s="49"/>
      <c r="E82" s="25"/>
      <c r="F82" s="34" t="s">
        <v>208</v>
      </c>
      <c r="G82" s="34"/>
      <c r="H82" s="43" t="s">
        <v>210</v>
      </c>
      <c r="I82" s="12"/>
    </row>
    <row r="83" spans="2:10" ht="18" customHeight="1">
      <c r="B83">
        <f t="shared" ca="1" si="46"/>
        <v>0.69265361000477854</v>
      </c>
      <c r="C83" s="2">
        <f t="shared" ref="C83" ca="1" si="81">RANK(B83,$B$3:$B$201)</f>
        <v>32</v>
      </c>
      <c r="D83" s="48">
        <v>41</v>
      </c>
      <c r="E83" s="26" t="s">
        <v>61</v>
      </c>
      <c r="F83" s="32" t="s">
        <v>207</v>
      </c>
      <c r="G83" s="32" t="s">
        <v>47</v>
      </c>
      <c r="H83" s="33" t="s">
        <v>209</v>
      </c>
    </row>
    <row r="84" spans="2:10">
      <c r="C84" s="2">
        <f t="shared" ref="C84" ca="1" si="82">C85+1000</f>
        <v>1019</v>
      </c>
      <c r="D84" s="49"/>
      <c r="E84" s="25" t="s">
        <v>211</v>
      </c>
      <c r="F84" s="34"/>
      <c r="G84" s="34" t="s">
        <v>95</v>
      </c>
      <c r="H84" s="43"/>
      <c r="I84" s="12"/>
    </row>
    <row r="85" spans="2:10" ht="18" customHeight="1">
      <c r="B85">
        <f t="shared" ca="1" si="46"/>
        <v>0.85157188852746679</v>
      </c>
      <c r="C85" s="2">
        <f t="shared" ref="C85" ca="1" si="83">RANK(B85,$B$3:$B$201)</f>
        <v>19</v>
      </c>
      <c r="D85" s="48">
        <v>42</v>
      </c>
      <c r="E85" s="26" t="s">
        <v>212</v>
      </c>
      <c r="F85" s="32" t="s">
        <v>81</v>
      </c>
      <c r="G85" s="32" t="s">
        <v>213</v>
      </c>
      <c r="H85" s="33" t="s">
        <v>65</v>
      </c>
    </row>
    <row r="86" spans="2:10">
      <c r="C86" s="2">
        <f t="shared" ref="C86" ca="1" si="84">C87+1000</f>
        <v>1046</v>
      </c>
      <c r="D86" s="49"/>
      <c r="E86" s="25" t="s">
        <v>29</v>
      </c>
      <c r="F86" s="34" t="s">
        <v>33</v>
      </c>
      <c r="G86" s="34"/>
      <c r="H86" s="43"/>
      <c r="I86" s="12"/>
    </row>
    <row r="87" spans="2:10" ht="18" customHeight="1">
      <c r="B87">
        <f t="shared" ca="1" si="46"/>
        <v>0.48328449529162909</v>
      </c>
      <c r="C87" s="2">
        <f t="shared" ref="C87" ca="1" si="85">RANK(B87,$B$3:$B$201)</f>
        <v>46</v>
      </c>
      <c r="D87" s="48">
        <v>43</v>
      </c>
      <c r="E87" s="26" t="s">
        <v>214</v>
      </c>
      <c r="F87" s="32" t="s">
        <v>76</v>
      </c>
      <c r="G87" s="32" t="s">
        <v>46</v>
      </c>
      <c r="H87" s="33" t="s">
        <v>215</v>
      </c>
      <c r="I87" s="17"/>
    </row>
    <row r="88" spans="2:10">
      <c r="C88" s="2">
        <f t="shared" ref="C88" ca="1" si="86">C89+1000</f>
        <v>1072</v>
      </c>
      <c r="D88" s="49"/>
      <c r="E88" s="25"/>
      <c r="F88" s="34" t="s">
        <v>97</v>
      </c>
      <c r="G88" s="34"/>
      <c r="H88" s="43"/>
      <c r="I88" s="28"/>
    </row>
    <row r="89" spans="2:10" ht="18" customHeight="1" thickBot="1">
      <c r="B89">
        <f t="shared" ca="1" si="46"/>
        <v>4.3856609495081189E-2</v>
      </c>
      <c r="C89" s="2">
        <f t="shared" ref="C89" ca="1" si="87">RANK(B89,$B$3:$B$201)</f>
        <v>72</v>
      </c>
      <c r="D89" s="71">
        <v>44</v>
      </c>
      <c r="E89" s="27" t="s">
        <v>61</v>
      </c>
      <c r="F89" s="35" t="s">
        <v>192</v>
      </c>
      <c r="G89" s="35" t="s">
        <v>24</v>
      </c>
      <c r="H89" s="36" t="s">
        <v>104</v>
      </c>
    </row>
    <row r="90" spans="2:10">
      <c r="C90" s="2">
        <f t="shared" ref="C90" ca="1" si="88">C91+1000</f>
        <v>1070</v>
      </c>
      <c r="D90" s="50"/>
      <c r="E90" s="44" t="s">
        <v>95</v>
      </c>
      <c r="F90" s="45"/>
      <c r="G90" s="45" t="s">
        <v>218</v>
      </c>
      <c r="H90" s="43"/>
      <c r="I90" s="12"/>
      <c r="J90" s="29"/>
    </row>
    <row r="91" spans="2:10" ht="18" customHeight="1">
      <c r="B91">
        <f ca="1">RAND()</f>
        <v>9.4473473202890901E-2</v>
      </c>
      <c r="C91" s="2">
        <f t="shared" ref="C91" ca="1" si="89">RANK(B91,$B$3:$B$201)</f>
        <v>70</v>
      </c>
      <c r="D91" s="48">
        <v>45</v>
      </c>
      <c r="E91" s="26" t="s">
        <v>164</v>
      </c>
      <c r="F91" s="32" t="s">
        <v>216</v>
      </c>
      <c r="G91" s="32" t="s">
        <v>217</v>
      </c>
      <c r="H91" s="33"/>
      <c r="J91" s="28"/>
    </row>
    <row r="92" spans="2:10">
      <c r="C92" s="2">
        <f t="shared" ref="C92" ca="1" si="90">C93+1000</f>
        <v>1023</v>
      </c>
      <c r="D92" s="49"/>
      <c r="E92" s="25"/>
      <c r="F92" s="34"/>
      <c r="G92" s="34" t="s">
        <v>72</v>
      </c>
      <c r="H92" s="43" t="s">
        <v>71</v>
      </c>
      <c r="I92" s="12"/>
    </row>
    <row r="93" spans="2:10" ht="18" customHeight="1">
      <c r="B93">
        <f t="shared" ref="B93:B151" ca="1" si="91">RAND()</f>
        <v>0.79023965492010251</v>
      </c>
      <c r="C93" s="2">
        <f t="shared" ref="C93" ca="1" si="92">RANK(B93,$B$3:$B$201)</f>
        <v>23</v>
      </c>
      <c r="D93" s="48">
        <v>46</v>
      </c>
      <c r="E93" s="26" t="s">
        <v>219</v>
      </c>
      <c r="F93" s="32" t="s">
        <v>47</v>
      </c>
      <c r="G93" s="32" t="s">
        <v>70</v>
      </c>
      <c r="H93" s="33" t="s">
        <v>220</v>
      </c>
    </row>
    <row r="94" spans="2:10">
      <c r="C94" s="2">
        <f t="shared" ref="C94" ca="1" si="93">C95+1000</f>
        <v>1049</v>
      </c>
      <c r="D94" s="49"/>
      <c r="E94" s="25" t="s">
        <v>222</v>
      </c>
      <c r="F94" s="34" t="s">
        <v>29</v>
      </c>
      <c r="G94" s="34"/>
      <c r="H94" s="43" t="s">
        <v>206</v>
      </c>
      <c r="I94" s="12"/>
    </row>
    <row r="95" spans="2:10" ht="18" customHeight="1">
      <c r="B95">
        <f t="shared" ca="1" si="91"/>
        <v>0.45991682970326431</v>
      </c>
      <c r="C95" s="2">
        <f t="shared" ref="C95" ca="1" si="94">RANK(B95,$B$3:$B$201)</f>
        <v>49</v>
      </c>
      <c r="D95" s="48">
        <v>47</v>
      </c>
      <c r="E95" s="26" t="s">
        <v>221</v>
      </c>
      <c r="F95" s="32" t="s">
        <v>77</v>
      </c>
      <c r="G95" s="32" t="s">
        <v>223</v>
      </c>
      <c r="H95" s="33" t="s">
        <v>2</v>
      </c>
    </row>
    <row r="96" spans="2:10">
      <c r="C96" s="2">
        <f t="shared" ref="C96" ca="1" si="95">C97+1000</f>
        <v>1063</v>
      </c>
      <c r="D96" s="49"/>
      <c r="E96" s="25" t="s">
        <v>224</v>
      </c>
      <c r="F96" s="34" t="s">
        <v>225</v>
      </c>
      <c r="G96" s="34"/>
      <c r="H96" s="43" t="s">
        <v>218</v>
      </c>
      <c r="I96" s="12"/>
    </row>
    <row r="97" spans="2:14" ht="18" customHeight="1">
      <c r="B97">
        <f t="shared" ca="1" si="91"/>
        <v>0.20386900172875078</v>
      </c>
      <c r="C97" s="2">
        <f t="shared" ref="C97" ca="1" si="96">RANK(B97,$B$3:$B$201)</f>
        <v>63</v>
      </c>
      <c r="D97" s="48">
        <v>48</v>
      </c>
      <c r="E97" s="26" t="s">
        <v>26</v>
      </c>
      <c r="F97" s="32" t="s">
        <v>57</v>
      </c>
      <c r="G97" s="32" t="s">
        <v>47</v>
      </c>
      <c r="H97" s="33" t="s">
        <v>217</v>
      </c>
    </row>
    <row r="98" spans="2:14">
      <c r="C98" s="2">
        <f t="shared" ref="C98" ca="1" si="97">C99+1000</f>
        <v>1045</v>
      </c>
      <c r="D98" s="49"/>
      <c r="E98" s="25" t="s">
        <v>226</v>
      </c>
      <c r="F98" s="34"/>
      <c r="G98" s="34"/>
      <c r="H98" s="43"/>
      <c r="I98" s="12"/>
    </row>
    <row r="99" spans="2:14" ht="18" customHeight="1">
      <c r="B99">
        <f t="shared" ca="1" si="91"/>
        <v>0.49015571646311396</v>
      </c>
      <c r="C99" s="2">
        <f t="shared" ref="C99" ca="1" si="98">RANK(B99,$B$3:$B$201)</f>
        <v>45</v>
      </c>
      <c r="D99" s="48">
        <v>49</v>
      </c>
      <c r="E99" s="26" t="s">
        <v>227</v>
      </c>
      <c r="F99" s="32" t="s">
        <v>24</v>
      </c>
      <c r="G99" s="32" t="s">
        <v>228</v>
      </c>
      <c r="H99" s="33"/>
    </row>
    <row r="100" spans="2:14">
      <c r="C100" s="2">
        <f t="shared" ref="C100" ca="1" si="99">C101+1000</f>
        <v>1016</v>
      </c>
      <c r="D100" s="49"/>
      <c r="E100" s="25" t="s">
        <v>86</v>
      </c>
      <c r="F100" s="34"/>
      <c r="G100" s="34" t="s">
        <v>151</v>
      </c>
      <c r="H100" s="43"/>
      <c r="I100" s="12"/>
    </row>
    <row r="101" spans="2:14" ht="18" customHeight="1">
      <c r="B101">
        <f t="shared" ca="1" si="91"/>
        <v>0.87720115107674712</v>
      </c>
      <c r="C101" s="2">
        <f t="shared" ref="C101" ca="1" si="100">RANK(B101,$B$3:$B$201)</f>
        <v>16</v>
      </c>
      <c r="D101" s="48">
        <v>50</v>
      </c>
      <c r="E101" s="26" t="s">
        <v>87</v>
      </c>
      <c r="F101" s="32" t="s">
        <v>49</v>
      </c>
      <c r="G101" s="32" t="s">
        <v>229</v>
      </c>
      <c r="H101" s="33" t="s">
        <v>173</v>
      </c>
    </row>
    <row r="102" spans="2:14">
      <c r="C102" s="2">
        <f t="shared" ref="C102" ca="1" si="101">C103+1000</f>
        <v>1052</v>
      </c>
      <c r="D102" s="49"/>
      <c r="E102" s="25"/>
      <c r="F102" s="34"/>
      <c r="G102" s="34" t="s">
        <v>232</v>
      </c>
      <c r="H102" s="43"/>
      <c r="I102" s="12"/>
    </row>
    <row r="103" spans="2:14" ht="18" customHeight="1">
      <c r="B103">
        <f t="shared" ca="1" si="91"/>
        <v>0.42528538725840548</v>
      </c>
      <c r="C103" s="2">
        <f t="shared" ref="C103" ca="1" si="102">RANK(B103,$B$3:$B$201)</f>
        <v>52</v>
      </c>
      <c r="D103" s="48">
        <v>51</v>
      </c>
      <c r="E103" s="26" t="s">
        <v>230</v>
      </c>
      <c r="F103" s="32" t="s">
        <v>24</v>
      </c>
      <c r="G103" s="32" t="s">
        <v>231</v>
      </c>
      <c r="H103" s="33" t="s">
        <v>173</v>
      </c>
    </row>
    <row r="104" spans="2:14">
      <c r="C104" s="2">
        <f t="shared" ref="C104" ca="1" si="103">C105+1000</f>
        <v>1056</v>
      </c>
      <c r="D104" s="49"/>
      <c r="E104" s="25" t="s">
        <v>42</v>
      </c>
      <c r="F104" s="34"/>
      <c r="G104" s="34" t="s">
        <v>234</v>
      </c>
      <c r="H104" s="43"/>
      <c r="I104" s="12"/>
    </row>
    <row r="105" spans="2:14" ht="18" customHeight="1">
      <c r="B105">
        <f t="shared" ca="1" si="91"/>
        <v>0.33589911896666058</v>
      </c>
      <c r="C105" s="2">
        <f t="shared" ref="C105" ca="1" si="104">RANK(B105,$B$3:$B$201)</f>
        <v>56</v>
      </c>
      <c r="D105" s="48">
        <v>52</v>
      </c>
      <c r="E105" s="26" t="s">
        <v>32</v>
      </c>
      <c r="F105" s="32" t="s">
        <v>47</v>
      </c>
      <c r="G105" s="32" t="s">
        <v>233</v>
      </c>
      <c r="H105" s="33"/>
    </row>
    <row r="106" spans="2:14">
      <c r="C106" s="2">
        <f t="shared" ref="C106" ca="1" si="105">C107+1000</f>
        <v>1051</v>
      </c>
      <c r="D106" s="49"/>
      <c r="E106" s="25"/>
      <c r="F106" s="34" t="s">
        <v>237</v>
      </c>
      <c r="G106" s="34"/>
      <c r="H106" s="43"/>
      <c r="I106" s="12"/>
    </row>
    <row r="107" spans="2:14" ht="18" customHeight="1">
      <c r="B107">
        <f t="shared" ca="1" si="91"/>
        <v>0.45460599680935376</v>
      </c>
      <c r="C107" s="2">
        <f t="shared" ref="C107" ca="1" si="106">RANK(B107,$B$3:$B$201)</f>
        <v>51</v>
      </c>
      <c r="D107" s="48">
        <v>53</v>
      </c>
      <c r="E107" s="26" t="s">
        <v>235</v>
      </c>
      <c r="F107" s="32" t="s">
        <v>236</v>
      </c>
      <c r="G107" s="32" t="s">
        <v>173</v>
      </c>
      <c r="H107" s="33"/>
    </row>
    <row r="108" spans="2:14">
      <c r="C108" s="2">
        <f t="shared" ref="C108" ca="1" si="107">C109+1000</f>
        <v>1024</v>
      </c>
      <c r="D108" s="49"/>
      <c r="E108" s="25" t="s">
        <v>43</v>
      </c>
      <c r="F108" s="34"/>
      <c r="G108" s="34" t="s">
        <v>34</v>
      </c>
      <c r="H108" s="43"/>
      <c r="I108" s="12"/>
      <c r="K108" s="13"/>
      <c r="L108" s="13"/>
      <c r="M108" s="13"/>
      <c r="N108" s="13"/>
    </row>
    <row r="109" spans="2:14" ht="18" customHeight="1">
      <c r="B109">
        <f t="shared" ca="1" si="91"/>
        <v>0.76713054588556562</v>
      </c>
      <c r="C109" s="2">
        <f t="shared" ref="C109" ca="1" si="108">RANK(B109,$B$3:$B$201)</f>
        <v>24</v>
      </c>
      <c r="D109" s="48">
        <v>54</v>
      </c>
      <c r="E109" s="26" t="s">
        <v>56</v>
      </c>
      <c r="F109" s="32" t="s">
        <v>54</v>
      </c>
      <c r="G109" s="32" t="s">
        <v>238</v>
      </c>
      <c r="H109" s="33" t="s">
        <v>112</v>
      </c>
      <c r="K109" s="14"/>
      <c r="L109" s="15"/>
      <c r="M109" s="15"/>
      <c r="N109" s="15"/>
    </row>
    <row r="110" spans="2:14" ht="16.2">
      <c r="C110" s="2">
        <f t="shared" ref="C110" ca="1" si="109">C111+1000</f>
        <v>1011</v>
      </c>
      <c r="D110" s="49"/>
      <c r="E110" s="25" t="s">
        <v>239</v>
      </c>
      <c r="F110" s="34"/>
      <c r="G110" s="34"/>
      <c r="H110" s="43"/>
      <c r="I110" s="12"/>
      <c r="K110" s="13"/>
      <c r="L110" s="13"/>
      <c r="M110" s="13"/>
      <c r="N110" s="15"/>
    </row>
    <row r="111" spans="2:14" ht="18" customHeight="1">
      <c r="B111">
        <f t="shared" ca="1" si="91"/>
        <v>0.91573190516032243</v>
      </c>
      <c r="C111" s="2">
        <f t="shared" ref="C111" ca="1" si="110">RANK(B111,$B$3:$B$201)</f>
        <v>11</v>
      </c>
      <c r="D111" s="48">
        <v>55</v>
      </c>
      <c r="E111" s="26" t="s">
        <v>240</v>
      </c>
      <c r="F111" s="32" t="s">
        <v>241</v>
      </c>
      <c r="G111" s="32" t="s">
        <v>242</v>
      </c>
      <c r="H111" s="33"/>
      <c r="K111" s="14"/>
      <c r="L111" s="15"/>
      <c r="M111" s="15"/>
      <c r="N111" s="15"/>
    </row>
    <row r="112" spans="2:14" ht="16.2">
      <c r="C112" s="2">
        <f t="shared" ref="C112" ca="1" si="111">C113+1000</f>
        <v>1065</v>
      </c>
      <c r="D112" s="49"/>
      <c r="E112" s="25" t="s">
        <v>22</v>
      </c>
      <c r="F112" s="34"/>
      <c r="G112" s="34" t="s">
        <v>88</v>
      </c>
      <c r="H112" s="43" t="s">
        <v>243</v>
      </c>
      <c r="K112" s="13"/>
      <c r="L112" s="13"/>
      <c r="M112" s="13"/>
      <c r="N112" s="15"/>
    </row>
    <row r="113" spans="2:14" ht="16.2">
      <c r="B113">
        <f t="shared" ca="1" si="91"/>
        <v>0.12500934277907017</v>
      </c>
      <c r="C113" s="2">
        <f t="shared" ref="C113" ca="1" si="112">RANK(B113,$B$3:$B$201)</f>
        <v>65</v>
      </c>
      <c r="D113" s="48">
        <v>56</v>
      </c>
      <c r="E113" s="26" t="s">
        <v>62</v>
      </c>
      <c r="F113" s="32" t="s">
        <v>53</v>
      </c>
      <c r="G113" s="32" t="s">
        <v>199</v>
      </c>
      <c r="H113" s="33" t="s">
        <v>244</v>
      </c>
      <c r="K113" s="14"/>
      <c r="L113" s="15"/>
      <c r="M113" s="15"/>
      <c r="N113" s="15"/>
    </row>
    <row r="114" spans="2:14" ht="16.2">
      <c r="C114" s="2">
        <f t="shared" ref="C114" ca="1" si="113">C115+1000</f>
        <v>1050</v>
      </c>
      <c r="D114" s="49"/>
      <c r="E114" s="25" t="s">
        <v>246</v>
      </c>
      <c r="F114" s="34"/>
      <c r="G114" s="34"/>
      <c r="H114" s="43"/>
      <c r="K114" s="13"/>
      <c r="L114" s="13"/>
      <c r="M114" s="13"/>
      <c r="N114" s="15"/>
    </row>
    <row r="115" spans="2:14" ht="16.2">
      <c r="B115">
        <f t="shared" ca="1" si="91"/>
        <v>0.45911012005044882</v>
      </c>
      <c r="C115" s="2">
        <f t="shared" ref="C115" ca="1" si="114">RANK(B115,$B$3:$B$201)</f>
        <v>50</v>
      </c>
      <c r="D115" s="48">
        <v>57</v>
      </c>
      <c r="E115" s="26" t="s">
        <v>245</v>
      </c>
      <c r="F115" s="32" t="s">
        <v>24</v>
      </c>
      <c r="G115" s="32" t="s">
        <v>78</v>
      </c>
      <c r="H115" s="33"/>
      <c r="K115" s="14"/>
      <c r="L115" s="15"/>
      <c r="M115" s="15"/>
      <c r="N115" s="15"/>
    </row>
    <row r="116" spans="2:14" ht="16.2">
      <c r="C116" s="2">
        <f t="shared" ref="C116" ca="1" si="115">C117+1000</f>
        <v>1012</v>
      </c>
      <c r="D116" s="49"/>
      <c r="E116" s="44" t="s">
        <v>75</v>
      </c>
      <c r="F116" s="45" t="s">
        <v>21</v>
      </c>
      <c r="G116" s="45"/>
      <c r="H116" s="43"/>
      <c r="K116" s="13"/>
      <c r="L116" s="13"/>
      <c r="M116" s="13"/>
      <c r="N116" s="15"/>
    </row>
    <row r="117" spans="2:14" ht="16.2">
      <c r="B117">
        <f t="shared" ca="1" si="91"/>
        <v>0.91085170954795436</v>
      </c>
      <c r="C117" s="2">
        <f t="shared" ref="C117" ca="1" si="116">RANK(B117,$B$3:$B$201)</f>
        <v>12</v>
      </c>
      <c r="D117" s="48">
        <v>58</v>
      </c>
      <c r="E117" s="26" t="s">
        <v>74</v>
      </c>
      <c r="F117" s="32" t="s">
        <v>247</v>
      </c>
      <c r="G117" s="32" t="s">
        <v>24</v>
      </c>
      <c r="H117" s="33" t="s">
        <v>248</v>
      </c>
      <c r="K117" s="14"/>
      <c r="L117" s="15"/>
      <c r="M117" s="15"/>
      <c r="N117" s="15"/>
    </row>
    <row r="118" spans="2:14" ht="16.2">
      <c r="C118" s="2">
        <f t="shared" ref="C118" ca="1" si="117">C119+1000</f>
        <v>1057</v>
      </c>
      <c r="D118" s="49"/>
      <c r="E118" s="44" t="s">
        <v>250</v>
      </c>
      <c r="F118" s="45"/>
      <c r="G118" s="45"/>
      <c r="H118" s="43"/>
      <c r="K118" s="13"/>
      <c r="L118" s="13"/>
      <c r="M118" s="13"/>
      <c r="N118" s="15"/>
    </row>
    <row r="119" spans="2:14" ht="16.2">
      <c r="B119">
        <f t="shared" ca="1" si="91"/>
        <v>0.31095049448632139</v>
      </c>
      <c r="C119" s="2">
        <f t="shared" ref="C119" ca="1" si="118">RANK(B119,$B$3:$B$201)</f>
        <v>57</v>
      </c>
      <c r="D119" s="48">
        <v>59</v>
      </c>
      <c r="E119" s="26" t="s">
        <v>251</v>
      </c>
      <c r="F119" s="32" t="s">
        <v>24</v>
      </c>
      <c r="G119" s="32" t="s">
        <v>252</v>
      </c>
      <c r="H119" s="33"/>
      <c r="K119" s="14"/>
      <c r="L119" s="15"/>
      <c r="M119" s="15"/>
      <c r="N119" s="15"/>
    </row>
    <row r="120" spans="2:14" ht="16.2">
      <c r="C120" s="2">
        <f t="shared" ref="C120" ca="1" si="119">C121+1000</f>
        <v>1053</v>
      </c>
      <c r="D120" s="49"/>
      <c r="E120" s="44" t="s">
        <v>44</v>
      </c>
      <c r="F120" s="45"/>
      <c r="G120" s="45" t="s">
        <v>66</v>
      </c>
      <c r="H120" s="43"/>
      <c r="K120" s="13"/>
      <c r="L120" s="13"/>
      <c r="M120" s="13"/>
      <c r="N120" s="15"/>
    </row>
    <row r="121" spans="2:14" ht="16.8" thickBot="1">
      <c r="B121">
        <f t="shared" ca="1" si="91"/>
        <v>0.4241865043029911</v>
      </c>
      <c r="C121" s="2">
        <f t="shared" ref="C121" ca="1" si="120">RANK(B121,$B$3:$B$201)</f>
        <v>53</v>
      </c>
      <c r="D121" s="71">
        <v>60</v>
      </c>
      <c r="E121" s="27" t="s">
        <v>63</v>
      </c>
      <c r="F121" s="35" t="s">
        <v>24</v>
      </c>
      <c r="G121" s="35" t="s">
        <v>253</v>
      </c>
      <c r="H121" s="36" t="s">
        <v>112</v>
      </c>
      <c r="K121" s="14"/>
      <c r="L121" s="15"/>
      <c r="M121" s="15"/>
      <c r="N121" s="15"/>
    </row>
    <row r="122" spans="2:14" ht="16.2">
      <c r="C122" s="2">
        <f t="shared" ref="C122" ca="1" si="121">C123+1000</f>
        <v>1022</v>
      </c>
      <c r="D122" s="50"/>
      <c r="E122" s="44" t="s">
        <v>94</v>
      </c>
      <c r="F122" s="45"/>
      <c r="G122" s="45" t="s">
        <v>34</v>
      </c>
      <c r="H122" s="43"/>
      <c r="K122" s="13"/>
      <c r="L122" s="13"/>
      <c r="M122" s="13"/>
      <c r="N122" s="15"/>
    </row>
    <row r="123" spans="2:14" ht="16.2">
      <c r="B123">
        <f t="shared" ca="1" si="91"/>
        <v>0.81675726963893924</v>
      </c>
      <c r="C123" s="2">
        <f t="shared" ref="C123" ca="1" si="122">RANK(B123,$B$3:$B$201)</f>
        <v>22</v>
      </c>
      <c r="D123" s="48">
        <v>61</v>
      </c>
      <c r="E123" s="26" t="s">
        <v>192</v>
      </c>
      <c r="F123" s="32" t="s">
        <v>254</v>
      </c>
      <c r="G123" s="32" t="s">
        <v>255</v>
      </c>
      <c r="H123" s="33" t="s">
        <v>112</v>
      </c>
      <c r="K123" s="14"/>
      <c r="L123" s="15"/>
      <c r="M123" s="15"/>
      <c r="N123" s="15"/>
    </row>
    <row r="124" spans="2:14" ht="16.2">
      <c r="C124" s="2">
        <f t="shared" ref="C124" ca="1" si="123">C125+1000</f>
        <v>1040</v>
      </c>
      <c r="D124" s="49"/>
      <c r="E124" s="44" t="s">
        <v>23</v>
      </c>
      <c r="F124" s="45" t="s">
        <v>88</v>
      </c>
      <c r="G124" s="45" t="s">
        <v>66</v>
      </c>
      <c r="H124" s="43"/>
      <c r="K124" s="13"/>
      <c r="L124" s="13"/>
      <c r="M124" s="13"/>
      <c r="N124" s="15"/>
    </row>
    <row r="125" spans="2:14" ht="16.2">
      <c r="B125">
        <f t="shared" ca="1" si="91"/>
        <v>0.62380858793262672</v>
      </c>
      <c r="C125" s="2">
        <f t="shared" ref="C125" ca="1" si="124">RANK(B125,$B$3:$B$201)</f>
        <v>40</v>
      </c>
      <c r="D125" s="48">
        <v>62</v>
      </c>
      <c r="E125" s="26" t="s">
        <v>1</v>
      </c>
      <c r="F125" s="32" t="s">
        <v>256</v>
      </c>
      <c r="G125" s="32" t="s">
        <v>120</v>
      </c>
      <c r="H125" s="33" t="s">
        <v>65</v>
      </c>
      <c r="K125" s="14"/>
      <c r="L125" s="15"/>
      <c r="M125" s="15"/>
      <c r="N125" s="15"/>
    </row>
    <row r="126" spans="2:14" ht="16.2">
      <c r="C126" s="2">
        <f t="shared" ref="C126" ca="1" si="125">C127+1000</f>
        <v>1060</v>
      </c>
      <c r="D126" s="49"/>
      <c r="E126" s="44"/>
      <c r="F126" s="45"/>
      <c r="G126" s="45" t="s">
        <v>259</v>
      </c>
      <c r="H126" s="43"/>
      <c r="K126" s="13"/>
      <c r="L126" s="13"/>
      <c r="M126" s="13"/>
      <c r="N126" s="15"/>
    </row>
    <row r="127" spans="2:14" ht="16.2">
      <c r="B127">
        <f t="shared" ca="1" si="91"/>
        <v>0.24222004999669611</v>
      </c>
      <c r="C127" s="2">
        <f t="shared" ref="C127" ca="1" si="126">RANK(B127,$B$3:$B$201)</f>
        <v>60</v>
      </c>
      <c r="D127" s="48">
        <v>63</v>
      </c>
      <c r="E127" s="26" t="s">
        <v>257</v>
      </c>
      <c r="F127" s="32" t="s">
        <v>24</v>
      </c>
      <c r="G127" s="32" t="s">
        <v>258</v>
      </c>
      <c r="H127" s="33" t="s">
        <v>65</v>
      </c>
      <c r="K127" s="14"/>
      <c r="L127" s="15"/>
      <c r="M127" s="15"/>
      <c r="N127" s="15"/>
    </row>
    <row r="128" spans="2:14" ht="16.2">
      <c r="C128" s="2">
        <f t="shared" ref="C128" ca="1" si="127">C129+1000</f>
        <v>1017</v>
      </c>
      <c r="D128" s="49"/>
      <c r="E128" s="44" t="s">
        <v>249</v>
      </c>
      <c r="F128" s="45"/>
      <c r="G128" s="45"/>
      <c r="H128" s="43"/>
      <c r="K128" s="13"/>
      <c r="L128" s="13"/>
      <c r="M128" s="13"/>
      <c r="N128" s="15"/>
    </row>
    <row r="129" spans="2:14" ht="16.2">
      <c r="B129">
        <f t="shared" ca="1" si="91"/>
        <v>0.86788278639249483</v>
      </c>
      <c r="C129" s="2">
        <f t="shared" ref="C129" ca="1" si="128">RANK(B129,$B$3:$B$201)</f>
        <v>17</v>
      </c>
      <c r="D129" s="48">
        <v>64</v>
      </c>
      <c r="E129" s="26" t="s">
        <v>260</v>
      </c>
      <c r="F129" s="32" t="s">
        <v>261</v>
      </c>
      <c r="G129" s="32" t="s">
        <v>262</v>
      </c>
      <c r="H129" s="33"/>
      <c r="K129" s="14"/>
      <c r="L129" s="15"/>
      <c r="M129" s="15"/>
      <c r="N129" s="15"/>
    </row>
    <row r="130" spans="2:14" ht="16.2">
      <c r="C130" s="2">
        <f t="shared" ref="C130" ca="1" si="129">C131+1000</f>
        <v>1061</v>
      </c>
      <c r="D130" s="49"/>
      <c r="E130" s="44" t="s">
        <v>25</v>
      </c>
      <c r="F130" s="45" t="s">
        <v>51</v>
      </c>
      <c r="G130" s="45"/>
      <c r="H130" s="43"/>
      <c r="K130" s="13"/>
      <c r="L130" s="13"/>
      <c r="M130" s="13"/>
      <c r="N130" s="15"/>
    </row>
    <row r="131" spans="2:14" ht="16.2">
      <c r="B131">
        <f t="shared" ca="1" si="91"/>
        <v>0.22861826122219231</v>
      </c>
      <c r="C131" s="2">
        <f t="shared" ref="C131" ca="1" si="130">RANK(B131,$B$3:$B$201)</f>
        <v>61</v>
      </c>
      <c r="D131" s="48">
        <v>65</v>
      </c>
      <c r="E131" s="26" t="s">
        <v>263</v>
      </c>
      <c r="F131" s="32" t="s">
        <v>264</v>
      </c>
      <c r="G131" s="32" t="s">
        <v>49</v>
      </c>
      <c r="H131" s="33" t="s">
        <v>265</v>
      </c>
      <c r="K131" s="14"/>
      <c r="L131" s="15"/>
      <c r="M131" s="15"/>
      <c r="N131" s="15"/>
    </row>
    <row r="132" spans="2:14">
      <c r="C132" s="2">
        <f t="shared" ref="C132" ca="1" si="131">C133+1000</f>
        <v>1020</v>
      </c>
      <c r="D132" s="49"/>
      <c r="E132" s="44" t="s">
        <v>52</v>
      </c>
      <c r="F132" s="45"/>
      <c r="G132" s="45" t="s">
        <v>267</v>
      </c>
      <c r="H132" s="43"/>
    </row>
    <row r="133" spans="2:14" ht="16.2">
      <c r="B133">
        <f t="shared" ca="1" si="91"/>
        <v>0.84950873394008453</v>
      </c>
      <c r="C133" s="2">
        <f t="shared" ref="C133" ca="1" si="132">RANK(B133,$B$3:$B$201)</f>
        <v>20</v>
      </c>
      <c r="D133" s="48">
        <v>66</v>
      </c>
      <c r="E133" s="26" t="s">
        <v>76</v>
      </c>
      <c r="F133" s="32" t="s">
        <v>49</v>
      </c>
      <c r="G133" s="32" t="s">
        <v>266</v>
      </c>
      <c r="H133" s="33" t="s">
        <v>60</v>
      </c>
    </row>
    <row r="134" spans="2:14">
      <c r="C134" s="2">
        <f t="shared" ref="C134" ca="1" si="133">C135+1000</f>
        <v>1002</v>
      </c>
      <c r="D134" s="49"/>
      <c r="E134" s="44" t="s">
        <v>39</v>
      </c>
      <c r="F134" s="45"/>
      <c r="G134" s="45" t="s">
        <v>21</v>
      </c>
      <c r="H134" s="43" t="s">
        <v>269</v>
      </c>
    </row>
    <row r="135" spans="2:14" ht="16.2">
      <c r="B135">
        <f t="shared" ca="1" si="91"/>
        <v>0.99026296564633187</v>
      </c>
      <c r="C135" s="2">
        <f t="shared" ref="C135" ca="1" si="134">RANK(B135,$B$3:$B$201)</f>
        <v>2</v>
      </c>
      <c r="D135" s="48">
        <v>67</v>
      </c>
      <c r="E135" s="26" t="s">
        <v>3</v>
      </c>
      <c r="F135" s="32" t="s">
        <v>47</v>
      </c>
      <c r="G135" s="32" t="s">
        <v>268</v>
      </c>
      <c r="H135" s="33" t="s">
        <v>270</v>
      </c>
    </row>
    <row r="136" spans="2:14">
      <c r="C136" s="2">
        <f t="shared" ref="C136" ca="1" si="135">C137+1000</f>
        <v>1044</v>
      </c>
      <c r="D136" s="49"/>
      <c r="E136" s="44" t="s">
        <v>85</v>
      </c>
      <c r="F136" s="45" t="s">
        <v>271</v>
      </c>
      <c r="G136" s="45" t="s">
        <v>67</v>
      </c>
      <c r="H136" s="43"/>
    </row>
    <row r="137" spans="2:14" ht="16.2">
      <c r="B137">
        <f t="shared" ca="1" si="91"/>
        <v>0.55687492606672251</v>
      </c>
      <c r="C137" s="2">
        <f t="shared" ref="C137" ca="1" si="136">RANK(B137,$B$3:$B$201)</f>
        <v>44</v>
      </c>
      <c r="D137" s="48">
        <v>68</v>
      </c>
      <c r="E137" s="26" t="s">
        <v>0</v>
      </c>
      <c r="F137" s="32" t="s">
        <v>272</v>
      </c>
      <c r="G137" s="32" t="s">
        <v>68</v>
      </c>
      <c r="H137" s="33" t="s">
        <v>69</v>
      </c>
    </row>
    <row r="138" spans="2:14">
      <c r="C138" s="2">
        <f t="shared" ref="C138" ca="1" si="137">C139+1000</f>
        <v>1075</v>
      </c>
      <c r="D138" s="49"/>
      <c r="E138" s="44" t="s">
        <v>133</v>
      </c>
      <c r="F138" s="45"/>
      <c r="G138" s="45" t="s">
        <v>30</v>
      </c>
      <c r="H138" s="43"/>
    </row>
    <row r="139" spans="2:14" ht="16.2">
      <c r="B139">
        <f t="shared" ca="1" si="91"/>
        <v>3.8110123023691322E-3</v>
      </c>
      <c r="C139" s="2">
        <f t="shared" ref="C139" ca="1" si="138">RANK(B139,$B$3:$B$201)</f>
        <v>75</v>
      </c>
      <c r="D139" s="48">
        <v>69</v>
      </c>
      <c r="E139" s="26" t="s">
        <v>132</v>
      </c>
      <c r="F139" s="32" t="s">
        <v>49</v>
      </c>
      <c r="G139" s="32" t="s">
        <v>89</v>
      </c>
      <c r="H139" s="33" t="s">
        <v>273</v>
      </c>
    </row>
    <row r="140" spans="2:14">
      <c r="C140" s="2">
        <f t="shared" ref="C140" ca="1" si="139">C141+1000</f>
        <v>1071</v>
      </c>
      <c r="D140" s="49"/>
      <c r="E140" s="44" t="s">
        <v>274</v>
      </c>
      <c r="F140" s="45"/>
      <c r="G140" s="45"/>
      <c r="H140" s="43"/>
    </row>
    <row r="141" spans="2:14" ht="16.2">
      <c r="B141">
        <f t="shared" ca="1" si="91"/>
        <v>6.6839921864732643E-2</v>
      </c>
      <c r="C141" s="2">
        <f t="shared" ref="C141" ca="1" si="140">RANK(B141,$B$3:$B$201)</f>
        <v>71</v>
      </c>
      <c r="D141" s="48">
        <v>70</v>
      </c>
      <c r="E141" s="26" t="s">
        <v>275</v>
      </c>
      <c r="F141" s="32" t="s">
        <v>276</v>
      </c>
      <c r="G141" s="32" t="s">
        <v>47</v>
      </c>
      <c r="H141" s="33" t="s">
        <v>165</v>
      </c>
    </row>
    <row r="142" spans="2:14">
      <c r="C142" s="2">
        <f t="shared" ref="C142" ca="1" si="141">C143+1000</f>
        <v>1048</v>
      </c>
      <c r="D142" s="49"/>
      <c r="E142" s="44" t="s">
        <v>277</v>
      </c>
      <c r="F142" s="45"/>
      <c r="G142" s="45"/>
      <c r="H142" s="43"/>
    </row>
    <row r="143" spans="2:14" ht="16.2">
      <c r="B143">
        <f t="shared" ca="1" si="91"/>
        <v>0.47450404345371355</v>
      </c>
      <c r="C143" s="2">
        <f t="shared" ref="C143" ca="1" si="142">RANK(B143,$B$3:$B$201)</f>
        <v>48</v>
      </c>
      <c r="D143" s="48">
        <v>71</v>
      </c>
      <c r="E143" s="26" t="s">
        <v>278</v>
      </c>
      <c r="F143" s="32" t="s">
        <v>49</v>
      </c>
      <c r="G143" s="32" t="s">
        <v>98</v>
      </c>
      <c r="H143" s="33"/>
    </row>
    <row r="144" spans="2:14">
      <c r="C144" s="2">
        <f t="shared" ref="C144" ca="1" si="143">C145+1000</f>
        <v>1008</v>
      </c>
      <c r="D144" s="49"/>
      <c r="E144" s="44" t="s">
        <v>279</v>
      </c>
      <c r="F144" s="45"/>
      <c r="G144" s="45" t="s">
        <v>20</v>
      </c>
      <c r="H144" s="43" t="s">
        <v>67</v>
      </c>
    </row>
    <row r="145" spans="2:8" ht="16.2">
      <c r="B145">
        <f t="shared" ca="1" si="91"/>
        <v>0.94570409994037563</v>
      </c>
      <c r="C145" s="2">
        <f t="shared" ref="C145" ca="1" si="144">RANK(B145,$B$3:$B$201)</f>
        <v>8</v>
      </c>
      <c r="D145" s="48">
        <v>72</v>
      </c>
      <c r="E145" s="26" t="s">
        <v>280</v>
      </c>
      <c r="F145" s="32" t="s">
        <v>50</v>
      </c>
      <c r="G145" s="32" t="s">
        <v>281</v>
      </c>
      <c r="H145" s="33" t="s">
        <v>282</v>
      </c>
    </row>
    <row r="146" spans="2:8">
      <c r="C146" s="2">
        <f t="shared" ref="C146" ca="1" si="145">C147+1000</f>
        <v>1058</v>
      </c>
      <c r="D146" s="49"/>
      <c r="E146" s="44" t="s">
        <v>283</v>
      </c>
      <c r="F146" s="45"/>
      <c r="G146" s="45"/>
      <c r="H146" s="43"/>
    </row>
    <row r="147" spans="2:8" ht="16.2">
      <c r="B147">
        <f t="shared" ca="1" si="91"/>
        <v>0.29941009885325021</v>
      </c>
      <c r="C147" s="2">
        <f t="shared" ref="C147" ca="1" si="146">RANK(B147,$B$3:$B$201)</f>
        <v>58</v>
      </c>
      <c r="D147" s="48">
        <v>73</v>
      </c>
      <c r="E147" s="26" t="s">
        <v>284</v>
      </c>
      <c r="F147" s="32" t="s">
        <v>24</v>
      </c>
      <c r="G147" s="32" t="s">
        <v>55</v>
      </c>
      <c r="H147" s="33"/>
    </row>
    <row r="148" spans="2:8">
      <c r="C148" s="2">
        <f t="shared" ref="C148" ca="1" si="147">C149+1000</f>
        <v>1038</v>
      </c>
      <c r="D148" s="49"/>
      <c r="E148" s="44" t="s">
        <v>285</v>
      </c>
      <c r="F148" s="45" t="s">
        <v>288</v>
      </c>
      <c r="G148" s="45"/>
      <c r="H148" s="43" t="s">
        <v>44</v>
      </c>
    </row>
    <row r="149" spans="2:8" ht="16.2">
      <c r="B149">
        <f t="shared" ca="1" si="91"/>
        <v>0.64021485642634279</v>
      </c>
      <c r="C149" s="2">
        <f t="shared" ref="C149" ca="1" si="148">RANK(B149,$B$3:$B$201)</f>
        <v>38</v>
      </c>
      <c r="D149" s="48">
        <v>74</v>
      </c>
      <c r="E149" s="26" t="s">
        <v>286</v>
      </c>
      <c r="F149" s="32" t="s">
        <v>287</v>
      </c>
      <c r="G149" s="32" t="s">
        <v>47</v>
      </c>
      <c r="H149" s="33" t="s">
        <v>63</v>
      </c>
    </row>
    <row r="150" spans="2:8">
      <c r="C150" s="2">
        <f t="shared" ref="C150" ca="1" si="149">C151+1000</f>
        <v>1003</v>
      </c>
      <c r="D150" s="49"/>
      <c r="E150" s="44" t="s">
        <v>290</v>
      </c>
      <c r="F150" s="45"/>
      <c r="G150" s="45" t="s">
        <v>211</v>
      </c>
      <c r="H150" s="43"/>
    </row>
    <row r="151" spans="2:8" ht="16.8" thickBot="1">
      <c r="B151">
        <f t="shared" ca="1" si="91"/>
        <v>0.98816440797737326</v>
      </c>
      <c r="C151" s="2">
        <f t="shared" ref="C151" ca="1" si="150">RANK(B151,$B$3:$B$201)</f>
        <v>3</v>
      </c>
      <c r="D151" s="48">
        <v>75</v>
      </c>
      <c r="E151" s="27" t="s">
        <v>289</v>
      </c>
      <c r="F151" s="35" t="s">
        <v>47</v>
      </c>
      <c r="G151" s="35" t="s">
        <v>212</v>
      </c>
      <c r="H151" s="36"/>
    </row>
    <row r="152" spans="2:8">
      <c r="C152" s="2" t="e">
        <f t="shared" ref="C152" ca="1" si="151">C153+1000</f>
        <v>#N/A</v>
      </c>
      <c r="D152" s="17"/>
      <c r="E152" s="44"/>
      <c r="F152" s="45"/>
      <c r="G152" s="45"/>
      <c r="H152" s="43"/>
    </row>
    <row r="153" spans="2:8" ht="16.2">
      <c r="C153" s="2" t="e">
        <f t="shared" ref="C153" ca="1" si="152">RANK(B153,$B$3:$B$201)</f>
        <v>#N/A</v>
      </c>
      <c r="D153" s="22">
        <v>76</v>
      </c>
      <c r="E153" s="26"/>
      <c r="F153" s="32"/>
      <c r="G153" s="32"/>
      <c r="H153" s="33"/>
    </row>
    <row r="154" spans="2:8">
      <c r="C154" s="2" t="e">
        <f t="shared" ref="C154" ca="1" si="153">C155+1000</f>
        <v>#N/A</v>
      </c>
      <c r="D154" s="17"/>
      <c r="E154" s="44"/>
      <c r="F154" s="45"/>
      <c r="G154" s="45"/>
      <c r="H154" s="43"/>
    </row>
    <row r="155" spans="2:8" ht="16.2">
      <c r="C155" s="2" t="e">
        <f t="shared" ref="C155" ca="1" si="154">RANK(B155,$B$3:$B$201)</f>
        <v>#N/A</v>
      </c>
      <c r="D155" s="22">
        <v>77</v>
      </c>
      <c r="E155" s="26"/>
      <c r="F155" s="32"/>
      <c r="G155" s="32"/>
      <c r="H155" s="33"/>
    </row>
    <row r="156" spans="2:8">
      <c r="C156" s="2" t="e">
        <f t="shared" ref="C156" ca="1" si="155">C157+1000</f>
        <v>#N/A</v>
      </c>
      <c r="D156" s="17"/>
      <c r="E156" s="44"/>
      <c r="F156" s="45"/>
      <c r="G156" s="45"/>
      <c r="H156" s="43"/>
    </row>
    <row r="157" spans="2:8" ht="16.2">
      <c r="C157" s="2" t="e">
        <f t="shared" ref="C157" ca="1" si="156">RANK(B157,$B$3:$B$201)</f>
        <v>#N/A</v>
      </c>
      <c r="D157" s="22">
        <v>78</v>
      </c>
      <c r="E157" s="26"/>
      <c r="F157" s="32"/>
      <c r="G157" s="32"/>
      <c r="H157" s="33"/>
    </row>
    <row r="158" spans="2:8">
      <c r="C158" s="2" t="e">
        <f t="shared" ref="C158" ca="1" si="157">C159+1000</f>
        <v>#N/A</v>
      </c>
      <c r="D158" s="17"/>
      <c r="E158" s="44"/>
      <c r="F158" s="45"/>
      <c r="G158" s="45"/>
      <c r="H158" s="43"/>
    </row>
    <row r="159" spans="2:8" ht="16.2">
      <c r="C159" s="2" t="e">
        <f t="shared" ref="C159" ca="1" si="158">RANK(B159,$B$3:$B$201)</f>
        <v>#N/A</v>
      </c>
      <c r="D159" s="22">
        <v>79</v>
      </c>
      <c r="E159" s="26"/>
      <c r="F159" s="32"/>
      <c r="G159" s="32"/>
      <c r="H159" s="33"/>
    </row>
    <row r="160" spans="2:8">
      <c r="C160" s="2" t="e">
        <f t="shared" ref="C160" ca="1" si="159">C161+1000</f>
        <v>#N/A</v>
      </c>
      <c r="D160" s="17"/>
      <c r="E160" s="44"/>
      <c r="F160" s="45"/>
      <c r="G160" s="45"/>
      <c r="H160" s="43"/>
    </row>
    <row r="161" spans="3:8" ht="16.2">
      <c r="C161" s="2" t="e">
        <f t="shared" ref="C161" ca="1" si="160">RANK(B161,$B$3:$B$201)</f>
        <v>#N/A</v>
      </c>
      <c r="D161" s="22">
        <v>80</v>
      </c>
      <c r="E161" s="26"/>
      <c r="F161" s="32"/>
      <c r="G161" s="32"/>
      <c r="H161" s="33"/>
    </row>
    <row r="162" spans="3:8">
      <c r="C162" s="2" t="e">
        <f t="shared" ref="C162" ca="1" si="161">C163+1000</f>
        <v>#N/A</v>
      </c>
      <c r="D162" s="17"/>
      <c r="E162" s="44"/>
      <c r="F162" s="45"/>
      <c r="G162" s="45"/>
      <c r="H162" s="43"/>
    </row>
    <row r="163" spans="3:8" ht="16.2">
      <c r="C163" s="2" t="e">
        <f t="shared" ref="C163" ca="1" si="162">RANK(B163,$B$3:$B$201)</f>
        <v>#N/A</v>
      </c>
      <c r="D163" s="22">
        <v>81</v>
      </c>
      <c r="E163" s="26"/>
      <c r="F163" s="32"/>
      <c r="G163" s="32"/>
      <c r="H163" s="33"/>
    </row>
    <row r="164" spans="3:8">
      <c r="C164" s="2" t="e">
        <f t="shared" ref="C164" ca="1" si="163">C165+1000</f>
        <v>#N/A</v>
      </c>
      <c r="D164" s="17"/>
      <c r="E164" s="44"/>
      <c r="F164" s="45"/>
      <c r="G164" s="45"/>
      <c r="H164" s="43"/>
    </row>
    <row r="165" spans="3:8" ht="16.2">
      <c r="C165" s="2" t="e">
        <f t="shared" ref="C165" ca="1" si="164">RANK(B165,$B$3:$B$201)</f>
        <v>#N/A</v>
      </c>
      <c r="D165" s="22">
        <v>82</v>
      </c>
      <c r="E165" s="26"/>
      <c r="F165" s="32"/>
      <c r="G165" s="32"/>
      <c r="H165" s="33"/>
    </row>
    <row r="166" spans="3:8">
      <c r="C166" s="2" t="e">
        <f t="shared" ref="C166" ca="1" si="165">C167+1000</f>
        <v>#N/A</v>
      </c>
      <c r="D166" s="17"/>
      <c r="E166" s="44"/>
      <c r="F166" s="45"/>
      <c r="G166" s="45"/>
      <c r="H166" s="43"/>
    </row>
    <row r="167" spans="3:8" ht="16.2">
      <c r="C167" s="2" t="e">
        <f t="shared" ref="C167" ca="1" si="166">RANK(B167,$B$3:$B$201)</f>
        <v>#N/A</v>
      </c>
      <c r="D167" s="22">
        <v>83</v>
      </c>
      <c r="E167" s="26"/>
      <c r="F167" s="32"/>
      <c r="G167" s="32"/>
      <c r="H167" s="33"/>
    </row>
    <row r="168" spans="3:8">
      <c r="C168" s="2" t="e">
        <f t="shared" ref="C168" ca="1" si="167">C169+1000</f>
        <v>#N/A</v>
      </c>
      <c r="D168" s="17"/>
      <c r="E168" s="44"/>
      <c r="F168" s="45"/>
      <c r="G168" s="45"/>
      <c r="H168" s="43"/>
    </row>
    <row r="169" spans="3:8" ht="16.2">
      <c r="C169" s="2" t="e">
        <f t="shared" ref="C169" ca="1" si="168">RANK(B169,$B$3:$B$201)</f>
        <v>#N/A</v>
      </c>
      <c r="D169" s="22">
        <v>84</v>
      </c>
      <c r="E169" s="26"/>
      <c r="F169" s="32"/>
      <c r="G169" s="32"/>
      <c r="H169" s="33"/>
    </row>
    <row r="170" spans="3:8">
      <c r="C170" s="2" t="e">
        <f t="shared" ref="C170" ca="1" si="169">C171+1000</f>
        <v>#N/A</v>
      </c>
      <c r="D170" s="17"/>
      <c r="E170" s="44"/>
      <c r="F170" s="45"/>
      <c r="G170" s="45"/>
      <c r="H170" s="43"/>
    </row>
    <row r="171" spans="3:8" ht="16.2">
      <c r="C171" s="2" t="e">
        <f t="shared" ref="C171" ca="1" si="170">RANK(B171,$B$3:$B$201)</f>
        <v>#N/A</v>
      </c>
      <c r="D171" s="22">
        <v>85</v>
      </c>
      <c r="E171" s="26"/>
      <c r="F171" s="32"/>
      <c r="G171" s="32"/>
      <c r="H171" s="33"/>
    </row>
    <row r="172" spans="3:8">
      <c r="C172" s="2" t="e">
        <f t="shared" ref="C172" ca="1" si="171">C173+1000</f>
        <v>#N/A</v>
      </c>
      <c r="D172" s="17"/>
      <c r="E172" s="44"/>
      <c r="F172" s="45"/>
      <c r="G172" s="45"/>
      <c r="H172" s="43"/>
    </row>
    <row r="173" spans="3:8" ht="16.2">
      <c r="C173" s="2" t="e">
        <f t="shared" ref="C173" ca="1" si="172">RANK(B173,$B$3:$B$201)</f>
        <v>#N/A</v>
      </c>
      <c r="D173" s="22">
        <v>86</v>
      </c>
      <c r="E173" s="26"/>
      <c r="F173" s="32"/>
      <c r="G173" s="32"/>
      <c r="H173" s="33"/>
    </row>
    <row r="174" spans="3:8">
      <c r="C174" s="2" t="e">
        <f t="shared" ref="C174" ca="1" si="173">C175+1000</f>
        <v>#N/A</v>
      </c>
      <c r="D174" s="17"/>
      <c r="E174" s="44"/>
      <c r="F174" s="45"/>
      <c r="G174" s="45"/>
      <c r="H174" s="43"/>
    </row>
    <row r="175" spans="3:8" ht="16.2">
      <c r="C175" s="2" t="e">
        <f t="shared" ref="C175" ca="1" si="174">RANK(B175,$B$3:$B$201)</f>
        <v>#N/A</v>
      </c>
      <c r="D175" s="22">
        <v>87</v>
      </c>
      <c r="E175" s="26"/>
      <c r="F175" s="32"/>
      <c r="G175" s="32"/>
      <c r="H175" s="33"/>
    </row>
    <row r="176" spans="3:8">
      <c r="C176" s="2" t="e">
        <f t="shared" ref="C176" ca="1" si="175">C177+1000</f>
        <v>#N/A</v>
      </c>
      <c r="D176" s="17"/>
      <c r="E176" s="44"/>
      <c r="F176" s="45"/>
      <c r="G176" s="45"/>
      <c r="H176" s="43"/>
    </row>
    <row r="177" spans="3:8" ht="16.2">
      <c r="C177" s="2" t="e">
        <f t="shared" ref="C177" ca="1" si="176">RANK(B177,$B$3:$B$201)</f>
        <v>#N/A</v>
      </c>
      <c r="D177" s="22">
        <v>88</v>
      </c>
      <c r="E177" s="26"/>
      <c r="F177" s="32"/>
      <c r="G177" s="32"/>
      <c r="H177" s="33"/>
    </row>
    <row r="178" spans="3:8">
      <c r="C178" s="2" t="e">
        <f t="shared" ref="C178" ca="1" si="177">C179+1000</f>
        <v>#N/A</v>
      </c>
      <c r="D178" s="17"/>
      <c r="E178" s="44"/>
      <c r="F178" s="45"/>
      <c r="G178" s="45"/>
      <c r="H178" s="43"/>
    </row>
    <row r="179" spans="3:8" ht="16.2">
      <c r="C179" s="2" t="e">
        <f t="shared" ref="C179" ca="1" si="178">RANK(B179,$B$3:$B$201)</f>
        <v>#N/A</v>
      </c>
      <c r="D179" s="22">
        <v>89</v>
      </c>
      <c r="E179" s="26"/>
      <c r="F179" s="32"/>
      <c r="G179" s="32"/>
      <c r="H179" s="33"/>
    </row>
    <row r="180" spans="3:8">
      <c r="C180" s="2" t="e">
        <f t="shared" ref="C180" ca="1" si="179">C181+1000</f>
        <v>#N/A</v>
      </c>
      <c r="D180" s="17"/>
      <c r="E180" s="44"/>
      <c r="F180" s="45"/>
      <c r="G180" s="45"/>
      <c r="H180" s="43"/>
    </row>
    <row r="181" spans="3:8" ht="16.2">
      <c r="C181" s="2" t="e">
        <f t="shared" ref="C181" ca="1" si="180">RANK(B181,$B$3:$B$201)</f>
        <v>#N/A</v>
      </c>
      <c r="D181" s="22">
        <v>90</v>
      </c>
      <c r="E181" s="26"/>
      <c r="F181" s="32"/>
      <c r="G181" s="32"/>
      <c r="H181" s="33"/>
    </row>
    <row r="182" spans="3:8">
      <c r="C182" s="2" t="e">
        <f t="shared" ref="C182" ca="1" si="181">C183+1000</f>
        <v>#N/A</v>
      </c>
      <c r="D182" s="17"/>
      <c r="E182" s="44"/>
      <c r="F182" s="45"/>
      <c r="G182" s="45"/>
      <c r="H182" s="43"/>
    </row>
    <row r="183" spans="3:8" ht="16.2">
      <c r="C183" s="2" t="e">
        <f t="shared" ref="C183" ca="1" si="182">RANK(B183,$B$3:$B$201)</f>
        <v>#N/A</v>
      </c>
      <c r="D183" s="22">
        <v>91</v>
      </c>
      <c r="E183" s="26"/>
      <c r="F183" s="32"/>
      <c r="G183" s="32"/>
      <c r="H183" s="33"/>
    </row>
    <row r="184" spans="3:8">
      <c r="C184" s="2" t="e">
        <f t="shared" ref="C184" ca="1" si="183">C185+1000</f>
        <v>#N/A</v>
      </c>
      <c r="D184" s="17"/>
      <c r="E184" s="44"/>
      <c r="F184" s="45"/>
      <c r="G184" s="45"/>
      <c r="H184" s="43"/>
    </row>
    <row r="185" spans="3:8" ht="16.2">
      <c r="C185" s="2" t="e">
        <f t="shared" ref="C185" ca="1" si="184">RANK(B185,$B$3:$B$201)</f>
        <v>#N/A</v>
      </c>
      <c r="D185" s="22">
        <v>92</v>
      </c>
      <c r="E185" s="26"/>
      <c r="F185" s="32"/>
      <c r="G185" s="32"/>
      <c r="H185" s="33"/>
    </row>
    <row r="186" spans="3:8">
      <c r="C186" s="2" t="e">
        <f t="shared" ref="C186" ca="1" si="185">C187+1000</f>
        <v>#N/A</v>
      </c>
      <c r="D186" s="17"/>
      <c r="E186" s="44"/>
      <c r="F186" s="45"/>
      <c r="G186" s="45"/>
      <c r="H186" s="43"/>
    </row>
    <row r="187" spans="3:8" ht="16.2">
      <c r="C187" s="2" t="e">
        <f t="shared" ref="C187" ca="1" si="186">RANK(B187,$B$3:$B$201)</f>
        <v>#N/A</v>
      </c>
      <c r="D187" s="22">
        <v>93</v>
      </c>
      <c r="E187" s="26"/>
      <c r="F187" s="32"/>
      <c r="G187" s="32"/>
      <c r="H187" s="33"/>
    </row>
    <row r="188" spans="3:8">
      <c r="C188" s="2" t="e">
        <f t="shared" ref="C188" ca="1" si="187">C189+1000</f>
        <v>#N/A</v>
      </c>
      <c r="D188" s="17"/>
      <c r="E188" s="44"/>
      <c r="F188" s="45"/>
      <c r="G188" s="45"/>
      <c r="H188" s="43"/>
    </row>
    <row r="189" spans="3:8" ht="16.2">
      <c r="C189" s="2" t="e">
        <f t="shared" ref="C189" ca="1" si="188">RANK(B189,$B$3:$B$201)</f>
        <v>#N/A</v>
      </c>
      <c r="D189" s="22">
        <v>94</v>
      </c>
      <c r="E189" s="26"/>
      <c r="F189" s="32"/>
      <c r="G189" s="32"/>
      <c r="H189" s="33"/>
    </row>
    <row r="190" spans="3:8">
      <c r="C190" s="2" t="e">
        <f t="shared" ref="C190" ca="1" si="189">C191+1000</f>
        <v>#N/A</v>
      </c>
      <c r="D190" s="17"/>
      <c r="E190" s="44"/>
      <c r="F190" s="45"/>
      <c r="G190" s="45"/>
      <c r="H190" s="43"/>
    </row>
    <row r="191" spans="3:8" ht="16.2">
      <c r="C191" s="2" t="e">
        <f t="shared" ref="C191" ca="1" si="190">RANK(B191,$B$3:$B$201)</f>
        <v>#N/A</v>
      </c>
      <c r="D191" s="22">
        <v>95</v>
      </c>
      <c r="E191" s="26"/>
      <c r="F191" s="32"/>
      <c r="G191" s="32"/>
      <c r="H191" s="33"/>
    </row>
    <row r="192" spans="3:8">
      <c r="C192" s="2" t="e">
        <f t="shared" ref="C192" ca="1" si="191">C193+1000</f>
        <v>#N/A</v>
      </c>
      <c r="D192" s="17"/>
      <c r="E192" s="44"/>
      <c r="F192" s="45"/>
      <c r="G192" s="45"/>
      <c r="H192" s="43"/>
    </row>
    <row r="193" spans="3:8" ht="16.2">
      <c r="C193" s="2" t="e">
        <f t="shared" ref="C193" ca="1" si="192">RANK(B193,$B$3:$B$201)</f>
        <v>#N/A</v>
      </c>
      <c r="D193" s="22">
        <v>96</v>
      </c>
      <c r="E193" s="26"/>
      <c r="F193" s="32"/>
      <c r="G193" s="32"/>
      <c r="H193" s="33"/>
    </row>
    <row r="194" spans="3:8">
      <c r="C194" s="2" t="e">
        <f t="shared" ref="C194" ca="1" si="193">C195+1000</f>
        <v>#N/A</v>
      </c>
      <c r="D194" s="17"/>
      <c r="E194" s="44"/>
      <c r="F194" s="45"/>
      <c r="G194" s="45"/>
      <c r="H194" s="43"/>
    </row>
    <row r="195" spans="3:8" ht="16.2">
      <c r="C195" s="2" t="e">
        <f t="shared" ref="C195" ca="1" si="194">RANK(B195,$B$3:$B$201)</f>
        <v>#N/A</v>
      </c>
      <c r="D195" s="22">
        <v>97</v>
      </c>
      <c r="E195" s="26"/>
      <c r="F195" s="32"/>
      <c r="G195" s="32"/>
      <c r="H195" s="33"/>
    </row>
    <row r="196" spans="3:8">
      <c r="C196" s="2" t="e">
        <f t="shared" ref="C196" ca="1" si="195">C197+1000</f>
        <v>#N/A</v>
      </c>
      <c r="D196" s="17"/>
      <c r="E196" s="44"/>
      <c r="F196" s="45"/>
      <c r="G196" s="45"/>
      <c r="H196" s="43"/>
    </row>
    <row r="197" spans="3:8" ht="16.2">
      <c r="C197" s="2" t="e">
        <f t="shared" ref="C197" ca="1" si="196">RANK(B197,$B$3:$B$201)</f>
        <v>#N/A</v>
      </c>
      <c r="D197" s="22">
        <v>98</v>
      </c>
      <c r="E197" s="26"/>
      <c r="F197" s="32"/>
      <c r="G197" s="32"/>
      <c r="H197" s="33"/>
    </row>
    <row r="198" spans="3:8">
      <c r="C198" s="2" t="e">
        <f t="shared" ref="C198" ca="1" si="197">C199+1000</f>
        <v>#N/A</v>
      </c>
      <c r="D198" s="17"/>
      <c r="E198" s="44"/>
      <c r="F198" s="45"/>
      <c r="G198" s="45"/>
      <c r="H198" s="43"/>
    </row>
    <row r="199" spans="3:8" ht="16.2">
      <c r="C199" s="2" t="e">
        <f t="shared" ref="C199" ca="1" si="198">RANK(B199,$B$3:$B$201)</f>
        <v>#N/A</v>
      </c>
      <c r="D199" s="22">
        <v>99</v>
      </c>
      <c r="E199" s="26"/>
      <c r="F199" s="32"/>
      <c r="G199" s="32"/>
      <c r="H199" s="33"/>
    </row>
    <row r="200" spans="3:8">
      <c r="C200" s="2" t="e">
        <f t="shared" ref="C200" ca="1" si="199">C201+1000</f>
        <v>#N/A</v>
      </c>
      <c r="D200" s="17"/>
      <c r="E200" s="44"/>
      <c r="F200" s="45"/>
      <c r="G200" s="45"/>
      <c r="H200" s="43"/>
    </row>
    <row r="201" spans="3:8" ht="16.2">
      <c r="C201" s="2" t="e">
        <f t="shared" ref="C201" ca="1" si="200">RANK(B201,$B$3:$B$201)</f>
        <v>#N/A</v>
      </c>
      <c r="D201" s="22">
        <v>100</v>
      </c>
      <c r="E201" s="26"/>
      <c r="F201" s="32"/>
      <c r="G201" s="32"/>
      <c r="H201" s="33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39"/>
  <sheetViews>
    <sheetView view="pageBreakPreview" zoomScale="60" zoomScaleNormal="60" workbookViewId="0">
      <selection activeCell="F79" sqref="F79"/>
    </sheetView>
  </sheetViews>
  <sheetFormatPr defaultRowHeight="13.2"/>
  <cols>
    <col min="1" max="1" width="2.6640625" customWidth="1"/>
    <col min="2" max="2" width="9" customWidth="1"/>
    <col min="3" max="3" width="4.44140625" customWidth="1"/>
    <col min="4" max="4" width="9" customWidth="1"/>
    <col min="5" max="5" width="4.44140625" customWidth="1"/>
    <col min="6" max="6" width="9" customWidth="1"/>
    <col min="7" max="7" width="4.44140625" customWidth="1"/>
    <col min="8" max="8" width="9" customWidth="1"/>
    <col min="9" max="9" width="4.44140625" customWidth="1"/>
    <col min="10" max="10" width="9" customWidth="1"/>
    <col min="11" max="11" width="4.44140625" customWidth="1"/>
    <col min="12" max="12" width="9" customWidth="1"/>
    <col min="13" max="13" width="4.44140625" customWidth="1"/>
    <col min="14" max="14" width="9" customWidth="1"/>
    <col min="15" max="15" width="4.44140625" customWidth="1"/>
    <col min="16" max="16" width="9" customWidth="1"/>
    <col min="17" max="17" width="4.44140625" customWidth="1"/>
    <col min="18" max="18" width="9" customWidth="1"/>
    <col min="19" max="19" width="4.44140625" customWidth="1"/>
    <col min="20" max="20" width="9" customWidth="1"/>
    <col min="21" max="21" width="4.44140625" customWidth="1"/>
  </cols>
  <sheetData>
    <row r="1" spans="2:22" ht="5.4" customHeight="1"/>
    <row r="2" spans="2:22" ht="26.4" customHeight="1">
      <c r="B2" s="3" t="s">
        <v>17</v>
      </c>
      <c r="C2" s="3"/>
      <c r="D2" s="3" t="s">
        <v>16</v>
      </c>
      <c r="E2" s="3"/>
      <c r="F2" s="3" t="s">
        <v>15</v>
      </c>
      <c r="G2" s="3"/>
      <c r="H2" s="3" t="s">
        <v>14</v>
      </c>
      <c r="I2" s="3"/>
      <c r="J2" s="3" t="s">
        <v>13</v>
      </c>
      <c r="K2" s="3"/>
      <c r="L2" s="3" t="s">
        <v>12</v>
      </c>
      <c r="M2" s="3"/>
      <c r="N2" s="3" t="s">
        <v>11</v>
      </c>
      <c r="O2" s="3"/>
      <c r="P2" s="3" t="s">
        <v>10</v>
      </c>
      <c r="Q2" s="3"/>
      <c r="R2" s="3" t="s">
        <v>9</v>
      </c>
      <c r="S2" s="3"/>
      <c r="T2" s="3" t="s">
        <v>8</v>
      </c>
      <c r="V2" s="88" t="s">
        <v>294</v>
      </c>
    </row>
    <row r="3" spans="2:22" ht="84.6" customHeight="1">
      <c r="B3" s="75" t="str">
        <f ca="1">IF(C3="",B27,"□")</f>
        <v>かさ</v>
      </c>
      <c r="C3" s="74" t="str">
        <f ca="1">C27</f>
        <v/>
      </c>
      <c r="D3" s="75" t="str">
        <f ca="1">IF(E3="",D27,"□")</f>
        <v>□</v>
      </c>
      <c r="E3" s="74" t="str">
        <f ca="1">E27</f>
        <v>かみ</v>
      </c>
      <c r="F3" s="75" t="str">
        <f ca="1">IF(G3="",F27,"□")</f>
        <v>□</v>
      </c>
      <c r="G3" s="74" t="str">
        <f ca="1">G27</f>
        <v>あたら</v>
      </c>
      <c r="H3" s="75" t="str">
        <f ca="1">IF(I3="",H27,"□")</f>
        <v>しずか</v>
      </c>
      <c r="I3" s="74" t="str">
        <f ca="1">I27</f>
        <v/>
      </c>
      <c r="J3" s="75" t="str">
        <f ca="1">IF(K3="",J27,"□")</f>
        <v>□</v>
      </c>
      <c r="K3" s="74" t="str">
        <f ca="1">K27</f>
        <v>ゆき</v>
      </c>
      <c r="L3" s="75" t="str">
        <f ca="1">IF(M3="",L27,"□")</f>
        <v>□</v>
      </c>
      <c r="M3" s="74" t="str">
        <f ca="1">M27</f>
        <v>みなみ</v>
      </c>
      <c r="N3" s="75" t="str">
        <f ca="1">IF(O3="",N27,"□")</f>
        <v>□</v>
      </c>
      <c r="O3" s="74" t="str">
        <f ca="1">O27</f>
        <v>せい</v>
      </c>
      <c r="P3" s="75" t="str">
        <f ca="1">IF(Q3="",P27,"□")</f>
        <v>□</v>
      </c>
      <c r="Q3" s="74" t="str">
        <f ca="1">Q27</f>
        <v>なつ</v>
      </c>
      <c r="R3" s="75" t="str">
        <f ca="1">IF(S3="",R27,"□")</f>
        <v>□</v>
      </c>
      <c r="S3" s="74" t="str">
        <f ca="1">S27</f>
        <v>おんな</v>
      </c>
      <c r="T3" s="75" t="str">
        <f ca="1">IF(U3="",T27,"□")</f>
        <v>□</v>
      </c>
      <c r="U3" s="74" t="str">
        <f ca="1">U27</f>
        <v>かい</v>
      </c>
      <c r="V3" s="88"/>
    </row>
    <row r="4" spans="2:22" ht="84.6" customHeight="1">
      <c r="B4" s="76" t="str">
        <f ca="1">IF(C4="",B28,"□")</f>
        <v>の　</v>
      </c>
      <c r="C4" s="74" t="str">
        <f t="shared" ref="C4:C6" ca="1" si="0">C28</f>
        <v/>
      </c>
      <c r="D4" s="76" t="str">
        <f ca="1">IF(E4="",D28,"□")</f>
        <v>に　</v>
      </c>
      <c r="E4" s="74" t="str">
        <f t="shared" ref="E4:E6" ca="1" si="1">E28</f>
        <v/>
      </c>
      <c r="F4" s="76" t="str">
        <f ca="1">IF(G4="",F28,"□")</f>
        <v>しい</v>
      </c>
      <c r="G4" s="74" t="str">
        <f t="shared" ref="G4:G6" ca="1" si="2">G28</f>
        <v/>
      </c>
      <c r="H4" s="76" t="str">
        <f ca="1">IF(I4="",H28,"□")</f>
        <v>に　</v>
      </c>
      <c r="I4" s="74" t="str">
        <f t="shared" ref="I4:I6" ca="1" si="3">I28</f>
        <v/>
      </c>
      <c r="J4" s="76" t="str">
        <f ca="1">IF(K4="",J28,"□")</f>
        <v>が　</v>
      </c>
      <c r="K4" s="74" t="str">
        <f t="shared" ref="K4:M6" ca="1" si="4">K28</f>
        <v/>
      </c>
      <c r="L4" s="76" t="str">
        <f ca="1">IF(M4="",L28,"□")</f>
        <v>□</v>
      </c>
      <c r="M4" s="74" t="str">
        <f t="shared" ca="1" si="4"/>
        <v>ぐち</v>
      </c>
      <c r="N4" s="76" t="str">
        <f ca="1">IF(O4="",N28,"□")</f>
        <v>□</v>
      </c>
      <c r="O4" s="74" t="str">
        <f t="shared" ref="O4:O6" ca="1" si="5">O28</f>
        <v>もん</v>
      </c>
      <c r="P4" s="76" t="str">
        <f ca="1">IF(Q4="",P28,"□")</f>
        <v>の　</v>
      </c>
      <c r="Q4" s="74" t="str">
        <f t="shared" ref="Q4:Q6" ca="1" si="6">Q28</f>
        <v/>
      </c>
      <c r="R4" s="76" t="str">
        <f ca="1">IF(S4="",R28,"□")</f>
        <v>の　</v>
      </c>
      <c r="S4" s="74" t="str">
        <f ca="1">S28</f>
        <v/>
      </c>
      <c r="T4" s="76" t="str">
        <f ca="1">IF(U4="",T28,"□")</f>
        <v>□</v>
      </c>
      <c r="U4" s="74" t="str">
        <f ca="1">U28</f>
        <v>しゃ</v>
      </c>
      <c r="V4" s="88"/>
    </row>
    <row r="5" spans="2:22" ht="84.6" customHeight="1">
      <c r="B5" s="76" t="str">
        <f ca="1">IF(C5="",B29,"□")</f>
        <v>□</v>
      </c>
      <c r="C5" s="74" t="str">
        <f t="shared" ca="1" si="0"/>
        <v>さき</v>
      </c>
      <c r="D5" s="76" t="str">
        <f ca="1">IF(E5="",D29,"□")</f>
        <v>□</v>
      </c>
      <c r="E5" s="74" t="str">
        <f t="shared" ca="1" si="1"/>
        <v>か</v>
      </c>
      <c r="F5" s="76" t="str">
        <f ca="1">IF(G5="",F29,"□")</f>
        <v>□</v>
      </c>
      <c r="G5" s="74" t="str">
        <f t="shared" ca="1" si="2"/>
        <v>こう</v>
      </c>
      <c r="H5" s="76" t="str">
        <f ca="1">IF(I5="",H29,"□")</f>
        <v>□</v>
      </c>
      <c r="I5" s="74" t="str">
        <f t="shared" ca="1" si="3"/>
        <v>き</v>
      </c>
      <c r="J5" s="76" t="str">
        <f ca="1">IF(K5="",J29,"□")</f>
        <v>つもる</v>
      </c>
      <c r="K5" s="74" t="str">
        <f t="shared" ca="1" si="4"/>
        <v/>
      </c>
      <c r="L5" s="76" t="str">
        <f ca="1">IF(M5="",L29,"□")</f>
        <v>の　</v>
      </c>
      <c r="M5" s="74" t="str">
        <f t="shared" ca="1" si="4"/>
        <v/>
      </c>
      <c r="N5" s="76" t="str">
        <f ca="1">IF(O5="",N29,"□")</f>
        <v>の　</v>
      </c>
      <c r="O5" s="74" t="str">
        <f t="shared" ca="1" si="5"/>
        <v/>
      </c>
      <c r="P5" s="76" t="str">
        <f ca="1">IF(Q5="",P29,"□")</f>
        <v>□</v>
      </c>
      <c r="Q5" s="74" t="str">
        <f t="shared" ca="1" si="6"/>
        <v>うみ</v>
      </c>
      <c r="R5" s="76" t="str">
        <f ca="1">IF(S5="",R29,"□")</f>
        <v>□</v>
      </c>
      <c r="S5" s="74" t="str">
        <f ca="1">S29</f>
        <v>てん</v>
      </c>
      <c r="T5" s="76" t="str">
        <f ca="1">IF(U5="",T29,"□")</f>
        <v>の　</v>
      </c>
      <c r="U5" s="74" t="str">
        <f ca="1">U29</f>
        <v/>
      </c>
      <c r="V5" s="88"/>
    </row>
    <row r="6" spans="2:22" ht="84.6" customHeight="1">
      <c r="B6" s="76" t="str">
        <f ca="1">IF(C6="",B30,"□")</f>
        <v/>
      </c>
      <c r="C6" s="74" t="str">
        <f t="shared" ca="1" si="0"/>
        <v/>
      </c>
      <c r="D6" s="76" t="str">
        <f ca="1">IF(E6="",D30,"□")</f>
        <v>く　</v>
      </c>
      <c r="E6" s="74" t="str">
        <f t="shared" ca="1" si="1"/>
        <v/>
      </c>
      <c r="F6" s="76" t="str">
        <f ca="1">IF(G6="",F30,"□")</f>
        <v>□</v>
      </c>
      <c r="G6" s="74" t="str">
        <f t="shared" ca="1" si="2"/>
        <v>えん</v>
      </c>
      <c r="H6" s="76" t="str">
        <f ca="1">IF(I6="",H30,"□")</f>
        <v>く　</v>
      </c>
      <c r="I6" s="74" t="str">
        <f t="shared" ca="1" si="3"/>
        <v/>
      </c>
      <c r="J6" s="76" t="str">
        <f ca="1">IF(K6="",J30,"□")</f>
        <v/>
      </c>
      <c r="K6" s="74" t="str">
        <f t="shared" ca="1" si="4"/>
        <v/>
      </c>
      <c r="L6" s="76" t="str">
        <f ca="1">IF(M6="",L30,"□")</f>
        <v>えき</v>
      </c>
      <c r="M6" s="74" t="str">
        <f t="shared" ca="1" si="4"/>
        <v/>
      </c>
      <c r="N6" s="76" t="str">
        <f ca="1">IF(O6="",N30,"□")</f>
        <v>とびら</v>
      </c>
      <c r="O6" s="74" t="str">
        <f t="shared" ca="1" si="5"/>
        <v/>
      </c>
      <c r="P6" s="76" t="str">
        <f ca="1">IF(Q6="",P30,"□")</f>
        <v/>
      </c>
      <c r="Q6" s="74" t="str">
        <f t="shared" ca="1" si="6"/>
        <v/>
      </c>
      <c r="R6" s="76" t="str">
        <f ca="1">IF(S6="",R30,"□")</f>
        <v>□</v>
      </c>
      <c r="S6" s="74" t="str">
        <f ca="1">S30</f>
        <v>ちょう</v>
      </c>
      <c r="T6" s="76" t="str">
        <f ca="1">IF(U6="",T30,"□")</f>
        <v>ビル</v>
      </c>
      <c r="U6" s="74" t="str">
        <f ca="1">U30</f>
        <v/>
      </c>
      <c r="V6" s="89" t="s">
        <v>295</v>
      </c>
    </row>
    <row r="7" spans="2:22" ht="96.6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1"/>
      <c r="U7" s="10" t="str">
        <f t="shared" ref="U7" si="7">U31</f>
        <v/>
      </c>
      <c r="V7" s="89"/>
    </row>
    <row r="8" spans="2:22" ht="91.8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0"/>
      <c r="V8" s="89"/>
    </row>
    <row r="9" spans="2:22" ht="5.4" customHeight="1"/>
    <row r="10" spans="2:22" ht="26.4" customHeight="1">
      <c r="B10" s="3" t="s">
        <v>17</v>
      </c>
      <c r="C10" s="3"/>
      <c r="D10" s="3" t="s">
        <v>16</v>
      </c>
      <c r="E10" s="3"/>
      <c r="F10" s="3" t="s">
        <v>15</v>
      </c>
      <c r="G10" s="3"/>
      <c r="H10" s="3" t="s">
        <v>14</v>
      </c>
      <c r="I10" s="3"/>
      <c r="J10" s="3" t="s">
        <v>13</v>
      </c>
      <c r="K10" s="3"/>
      <c r="L10" s="3" t="s">
        <v>12</v>
      </c>
      <c r="M10" s="3"/>
      <c r="N10" s="3" t="s">
        <v>11</v>
      </c>
      <c r="O10" s="3"/>
      <c r="P10" s="3" t="s">
        <v>10</v>
      </c>
      <c r="Q10" s="3"/>
      <c r="R10" s="3" t="s">
        <v>9</v>
      </c>
      <c r="S10" s="3"/>
      <c r="T10" s="3" t="s">
        <v>8</v>
      </c>
      <c r="V10" s="88" t="s">
        <v>294</v>
      </c>
    </row>
    <row r="11" spans="2:22" ht="84.6" customHeight="1">
      <c r="B11" s="79" t="str">
        <f t="shared" ref="B11:T11" ca="1" si="8">B19</f>
        <v>かさ</v>
      </c>
      <c r="C11" s="81" t="str">
        <f ca="1">IF(C27="","",IF((AND(ISTEXT(C27),C28="")),"(   )","(    "))</f>
        <v/>
      </c>
      <c r="D11" s="79" t="str">
        <f t="shared" ca="1" si="8"/>
        <v>紙</v>
      </c>
      <c r="E11" s="81" t="str">
        <f ca="1">IF(E27="","",IF((AND(ISTEXT(E27),E28="")),"(   )","(    "))</f>
        <v>(   )</v>
      </c>
      <c r="F11" s="79" t="str">
        <f t="shared" ca="1" si="8"/>
        <v>新</v>
      </c>
      <c r="G11" s="81" t="str">
        <f ca="1">IF(G27="","",IF((AND(ISTEXT(G27),G28="")),"(   )","(    "))</f>
        <v>(   )</v>
      </c>
      <c r="H11" s="79" t="str">
        <f t="shared" ca="1" si="8"/>
        <v>しずか</v>
      </c>
      <c r="I11" s="81" t="str">
        <f ca="1">IF(I27="","",IF((AND(ISTEXT(I27),I28="")),"(   )","(    "))</f>
        <v/>
      </c>
      <c r="J11" s="79" t="str">
        <f t="shared" ca="1" si="8"/>
        <v>雪</v>
      </c>
      <c r="K11" s="81" t="str">
        <f ca="1">IF(K27="","",IF((AND(ISTEXT(K27),K28="")),"(   )","(    "))</f>
        <v>(   )</v>
      </c>
      <c r="L11" s="79" t="str">
        <f t="shared" ca="1" si="8"/>
        <v>南</v>
      </c>
      <c r="M11" s="81" t="str">
        <f ca="1">IF(M27="","",IF((AND(ISTEXT(M27),M28="")),"(   )","(    "))</f>
        <v xml:space="preserve">(    </v>
      </c>
      <c r="N11" s="79" t="str">
        <f t="shared" ca="1" si="8"/>
        <v>正</v>
      </c>
      <c r="O11" s="81" t="str">
        <f ca="1">IF(O27="","",IF((AND(ISTEXT(O27),O28="")),"(   )","(    "))</f>
        <v xml:space="preserve">(    </v>
      </c>
      <c r="P11" s="79" t="str">
        <f t="shared" ca="1" si="8"/>
        <v>夏</v>
      </c>
      <c r="Q11" s="81" t="str">
        <f ca="1">IF(Q27="","",IF((AND(ISTEXT(Q27),Q28="")),"(   )","(    "))</f>
        <v>(   )</v>
      </c>
      <c r="R11" s="79" t="str">
        <f t="shared" ca="1" si="8"/>
        <v>女</v>
      </c>
      <c r="S11" s="81" t="str">
        <f ca="1">IF(S27="","",IF((AND(ISTEXT(S27),S28="")),"(   )","(    "))</f>
        <v>(   )</v>
      </c>
      <c r="T11" s="79" t="str">
        <f t="shared" ca="1" si="8"/>
        <v>会</v>
      </c>
      <c r="U11" s="81" t="str">
        <f ca="1">IF(U27="","",IF((AND(ISTEXT(U27),U28="")),"(   )","(    "))</f>
        <v xml:space="preserve">(    </v>
      </c>
      <c r="V11" s="88"/>
    </row>
    <row r="12" spans="2:22" ht="84.6" customHeight="1">
      <c r="B12" s="79" t="str">
        <f t="shared" ref="B12:T12" ca="1" si="9">B20</f>
        <v>の　</v>
      </c>
      <c r="C12" s="81" t="str">
        <f ca="1">IF(C28="","",IF(AND(C27="",ISTEXT(C28),C29=""),"(   )",IF((AND(ISTEXT(C27),ISTEXT(C28),C29="")),"   )",IF((AND(C27="",ISTEXT(C28),ISTEXT(C29))),"(   ",""))))</f>
        <v/>
      </c>
      <c r="D12" s="79" t="str">
        <f t="shared" ca="1" si="9"/>
        <v>に　</v>
      </c>
      <c r="E12" s="81" t="str">
        <f ca="1">IF(E28="","",IF(AND(E27="",ISTEXT(E28),E29=""),"(   )",IF((AND(ISTEXT(E27),ISTEXT(E28),E29="")),"   )",IF((AND(E27="",ISTEXT(E28),ISTEXT(E29))),"(   ",""))))</f>
        <v/>
      </c>
      <c r="F12" s="79" t="str">
        <f t="shared" ca="1" si="9"/>
        <v>しい</v>
      </c>
      <c r="G12" s="81" t="str">
        <f ca="1">IF(G28="","",IF(AND(G27="",ISTEXT(G28),G29=""),"(   )",IF((AND(ISTEXT(G27),ISTEXT(G28),G29="")),"   )",IF((AND(G27="",ISTEXT(G28),ISTEXT(G29))),"(   ",""))))</f>
        <v/>
      </c>
      <c r="H12" s="79" t="str">
        <f t="shared" ca="1" si="9"/>
        <v>に　</v>
      </c>
      <c r="I12" s="81" t="str">
        <f ca="1">IF(I28="","",IF(AND(I27="",ISTEXT(I28),I29=""),"(   )",IF((AND(ISTEXT(I27),ISTEXT(I28),I29="")),"   )",IF((AND(I27="",ISTEXT(I28),ISTEXT(I29))),"(   ",""))))</f>
        <v/>
      </c>
      <c r="J12" s="79" t="str">
        <f t="shared" ca="1" si="9"/>
        <v>が　</v>
      </c>
      <c r="K12" s="81" t="str">
        <f ca="1">IF(K28="","",IF(AND(K27="",ISTEXT(K28),K29=""),"(   )",IF((AND(ISTEXT(K27),ISTEXT(K28),K29="")),"   )",IF((AND(K27="",ISTEXT(K28),ISTEXT(K29))),"(   ",""))))</f>
        <v/>
      </c>
      <c r="L12" s="79" t="str">
        <f t="shared" ca="1" si="9"/>
        <v>口</v>
      </c>
      <c r="M12" s="81" t="str">
        <f ca="1">IF(M28="","",IF(AND(M27="",ISTEXT(M28),M29=""),"(   )",IF((AND(ISTEXT(M27),ISTEXT(M28),M29="")),"   )",IF((AND(M27="",ISTEXT(M28),ISTEXT(M29))),"(   ",""))))</f>
        <v xml:space="preserve">   )</v>
      </c>
      <c r="N12" s="79" t="str">
        <f t="shared" ca="1" si="9"/>
        <v>門</v>
      </c>
      <c r="O12" s="81" t="str">
        <f ca="1">IF(O28="","",IF(AND(O27="",ISTEXT(O28),O29=""),"(   )",IF((AND(ISTEXT(O27),ISTEXT(O28),O29="")),"   )",IF((AND(O27="",ISTEXT(O28),ISTEXT(O29))),"(   ",""))))</f>
        <v xml:space="preserve">   )</v>
      </c>
      <c r="P12" s="79" t="str">
        <f t="shared" ca="1" si="9"/>
        <v>の　</v>
      </c>
      <c r="Q12" s="81" t="str">
        <f ca="1">IF(Q28="","",IF(AND(Q27="",ISTEXT(Q28),Q29=""),"(   )",IF((AND(ISTEXT(Q27),ISTEXT(Q28),Q29="")),"   )",IF((AND(Q27="",ISTEXT(Q28),ISTEXT(Q29))),"(   ",""))))</f>
        <v/>
      </c>
      <c r="R12" s="79" t="str">
        <f t="shared" ca="1" si="9"/>
        <v>の　</v>
      </c>
      <c r="S12" s="81" t="str">
        <f ca="1">IF(S28="","",IF(AND(S27="",ISTEXT(S28),S29=""),"(   )",IF((AND(ISTEXT(S27),ISTEXT(S28),S29="")),"   )",IF((AND(S27="",ISTEXT(S28),ISTEXT(S29))),"(   ",""))))</f>
        <v/>
      </c>
      <c r="T12" s="79" t="str">
        <f t="shared" ca="1" si="9"/>
        <v>社</v>
      </c>
      <c r="U12" s="81" t="str">
        <f ca="1">IF(U28="","",IF(AND(U27="",ISTEXT(U28),U29=""),"(   )",IF((AND(ISTEXT(U27),ISTEXT(U28),U29="")),"   )",IF((AND(U27="",ISTEXT(U28),ISTEXT(U29))),"(   ",""))))</f>
        <v xml:space="preserve">   )</v>
      </c>
      <c r="V12" s="88"/>
    </row>
    <row r="13" spans="2:22" ht="84.6" customHeight="1">
      <c r="B13" s="79" t="str">
        <f t="shared" ref="B13:T13" ca="1" si="10">B21</f>
        <v>先</v>
      </c>
      <c r="C13" s="81" t="str">
        <f t="shared" ref="C13" ca="1" si="11">IF(C29="","",IF(AND(C28="",ISTEXT(C29),C30=""),"(   )",IF((AND(ISTEXT(C28),ISTEXT(C29),C30="")),"   )",IF((AND(C28="",ISTEXT(C29),ISTEXT(C30))),"(   ",""))))</f>
        <v>(   )</v>
      </c>
      <c r="D13" s="79" t="str">
        <f t="shared" ca="1" si="10"/>
        <v>書</v>
      </c>
      <c r="E13" s="81" t="str">
        <f t="shared" ref="E13" ca="1" si="12">IF(E29="","",IF(AND(E28="",ISTEXT(E29),E30=""),"(   )",IF((AND(ISTEXT(E28),ISTEXT(E29),E30="")),"   )",IF((AND(E28="",ISTEXT(E29),ISTEXT(E30))),"(   ",""))))</f>
        <v>(   )</v>
      </c>
      <c r="F13" s="79" t="str">
        <f t="shared" ca="1" si="10"/>
        <v>公</v>
      </c>
      <c r="G13" s="81" t="str">
        <f t="shared" ref="G13" ca="1" si="13">IF(G29="","",IF(AND(G28="",ISTEXT(G29),G30=""),"(   )",IF((AND(ISTEXT(G28),ISTEXT(G29),G30="")),"   )",IF((AND(G28="",ISTEXT(G29),ISTEXT(G30))),"(   ",""))))</f>
        <v xml:space="preserve">(   </v>
      </c>
      <c r="H13" s="79" t="str">
        <f t="shared" ca="1" si="10"/>
        <v>聞</v>
      </c>
      <c r="I13" s="81" t="str">
        <f t="shared" ref="I13" ca="1" si="14">IF(I29="","",IF(AND(I28="",ISTEXT(I29),I30=""),"(   )",IF((AND(ISTEXT(I28),ISTEXT(I29),I30="")),"   )",IF((AND(I28="",ISTEXT(I29),ISTEXT(I30))),"(   ",""))))</f>
        <v>(   )</v>
      </c>
      <c r="J13" s="79" t="str">
        <f t="shared" ca="1" si="10"/>
        <v>つもる</v>
      </c>
      <c r="K13" s="81" t="str">
        <f t="shared" ref="K13" ca="1" si="15">IF(K29="","",IF(AND(K28="",ISTEXT(K29),K30=""),"(   )",IF((AND(ISTEXT(K28),ISTEXT(K29),K30="")),"   )",IF((AND(K28="",ISTEXT(K29),ISTEXT(K30))),"(   ",""))))</f>
        <v/>
      </c>
      <c r="L13" s="79" t="str">
        <f t="shared" ca="1" si="10"/>
        <v>の　</v>
      </c>
      <c r="M13" s="81" t="str">
        <f t="shared" ref="M13" ca="1" si="16">IF(M29="","",IF(AND(M28="",ISTEXT(M29),M30=""),"(   )",IF((AND(ISTEXT(M28),ISTEXT(M29),M30="")),"   )",IF((AND(M28="",ISTEXT(M29),ISTEXT(M30))),"(   ",""))))</f>
        <v/>
      </c>
      <c r="N13" s="79" t="str">
        <f t="shared" ca="1" si="10"/>
        <v>の　</v>
      </c>
      <c r="O13" s="81" t="str">
        <f t="shared" ref="O13" ca="1" si="17">IF(O29="","",IF(AND(O28="",ISTEXT(O29),O30=""),"(   )",IF((AND(ISTEXT(O28),ISTEXT(O29),O30="")),"   )",IF((AND(O28="",ISTEXT(O29),ISTEXT(O30))),"(   ",""))))</f>
        <v/>
      </c>
      <c r="P13" s="79" t="str">
        <f t="shared" ca="1" si="10"/>
        <v>海</v>
      </c>
      <c r="Q13" s="81" t="str">
        <f t="shared" ref="Q13" ca="1" si="18">IF(Q29="","",IF(AND(Q28="",ISTEXT(Q29),Q30=""),"(   )",IF((AND(ISTEXT(Q28),ISTEXT(Q29),Q30="")),"   )",IF((AND(Q28="",ISTEXT(Q29),ISTEXT(Q30))),"(   ",""))))</f>
        <v>(   )</v>
      </c>
      <c r="R13" s="79" t="str">
        <f t="shared" ca="1" si="10"/>
        <v>店</v>
      </c>
      <c r="S13" s="81" t="str">
        <f t="shared" ref="S13:U14" ca="1" si="19">IF(S29="","",IF(AND(S28="",ISTEXT(S29),S30=""),"(   )",IF((AND(ISTEXT(S28),ISTEXT(S29),S30="")),"   )",IF((AND(S28="",ISTEXT(S29),ISTEXT(S30))),"(   ",""))))</f>
        <v xml:space="preserve">(   </v>
      </c>
      <c r="T13" s="79" t="str">
        <f t="shared" ca="1" si="10"/>
        <v>の　</v>
      </c>
      <c r="U13" s="81" t="str">
        <f t="shared" ca="1" si="19"/>
        <v/>
      </c>
      <c r="V13" s="88"/>
    </row>
    <row r="14" spans="2:22" ht="84.6" customHeight="1">
      <c r="B14" s="79" t="str">
        <f t="shared" ref="B14:T14" ca="1" si="20">B22</f>
        <v/>
      </c>
      <c r="C14" s="81" t="str">
        <f t="shared" ref="C14" ca="1" si="21">IF(C30="","",IF(AND(C29="",ISTEXT(C30),C31=""),"(   )",IF((AND(ISTEXT(C29),ISTEXT(C30),C31="")),"   )",IF((AND(C29="",ISTEXT(C30),ISTEXT(C31))),"(   ",""))))</f>
        <v/>
      </c>
      <c r="D14" s="79" t="str">
        <f t="shared" ca="1" si="20"/>
        <v>く　</v>
      </c>
      <c r="E14" s="81" t="str">
        <f t="shared" ref="E14" ca="1" si="22">IF(E30="","",IF(AND(E29="",ISTEXT(E30),E31=""),"(   )",IF((AND(ISTEXT(E29),ISTEXT(E30),E31="")),"   )",IF((AND(E29="",ISTEXT(E30),ISTEXT(E31))),"(   ",""))))</f>
        <v/>
      </c>
      <c r="F14" s="79" t="str">
        <f t="shared" ca="1" si="20"/>
        <v>園</v>
      </c>
      <c r="G14" s="81" t="str">
        <f t="shared" ref="G14" ca="1" si="23">IF(G30="","",IF(AND(G29="",ISTEXT(G30),G31=""),"(   )",IF((AND(ISTEXT(G29),ISTEXT(G30),G31="")),"   )",IF((AND(G29="",ISTEXT(G30),ISTEXT(G31))),"(   ",""))))</f>
        <v xml:space="preserve">   )</v>
      </c>
      <c r="H14" s="79" t="str">
        <f t="shared" ca="1" si="20"/>
        <v>く　</v>
      </c>
      <c r="I14" s="81" t="str">
        <f t="shared" ref="I14" ca="1" si="24">IF(I30="","",IF(AND(I29="",ISTEXT(I30),I31=""),"(   )",IF((AND(ISTEXT(I29),ISTEXT(I30),I31="")),"   )",IF((AND(I29="",ISTEXT(I30),ISTEXT(I31))),"(   ",""))))</f>
        <v/>
      </c>
      <c r="J14" s="79" t="str">
        <f t="shared" ca="1" si="20"/>
        <v/>
      </c>
      <c r="K14" s="81" t="str">
        <f t="shared" ref="K14" ca="1" si="25">IF(K30="","",IF(AND(K29="",ISTEXT(K30),K31=""),"(   )",IF((AND(ISTEXT(K29),ISTEXT(K30),K31="")),"   )",IF((AND(K29="",ISTEXT(K30),ISTEXT(K31))),"(   ",""))))</f>
        <v/>
      </c>
      <c r="L14" s="79" t="str">
        <f t="shared" ca="1" si="20"/>
        <v>えき</v>
      </c>
      <c r="M14" s="81" t="str">
        <f t="shared" ref="M14" ca="1" si="26">IF(M30="","",IF(AND(M29="",ISTEXT(M30),M31=""),"(   )",IF((AND(ISTEXT(M29),ISTEXT(M30),M31="")),"   )",IF((AND(M29="",ISTEXT(M30),ISTEXT(M31))),"(   ",""))))</f>
        <v/>
      </c>
      <c r="N14" s="79" t="str">
        <f t="shared" ca="1" si="20"/>
        <v>とびら</v>
      </c>
      <c r="O14" s="81" t="str">
        <f t="shared" ref="O14" ca="1" si="27">IF(O30="","",IF(AND(O29="",ISTEXT(O30),O31=""),"(   )",IF((AND(ISTEXT(O29),ISTEXT(O30),O31="")),"   )",IF((AND(O29="",ISTEXT(O30),ISTEXT(O31))),"(   ",""))))</f>
        <v/>
      </c>
      <c r="P14" s="79" t="str">
        <f t="shared" ca="1" si="20"/>
        <v/>
      </c>
      <c r="Q14" s="81" t="str">
        <f t="shared" ref="Q14" ca="1" si="28">IF(Q30="","",IF(AND(Q29="",ISTEXT(Q30),Q31=""),"(   )",IF((AND(ISTEXT(Q29),ISTEXT(Q30),Q31="")),"   )",IF((AND(Q29="",ISTEXT(Q30),ISTEXT(Q31))),"(   ",""))))</f>
        <v/>
      </c>
      <c r="R14" s="79" t="str">
        <f t="shared" ca="1" si="20"/>
        <v>長</v>
      </c>
      <c r="S14" s="81" t="str">
        <f t="shared" ca="1" si="19"/>
        <v xml:space="preserve">   )</v>
      </c>
      <c r="T14" s="79" t="str">
        <f t="shared" ca="1" si="20"/>
        <v>ビル</v>
      </c>
      <c r="U14" s="81" t="str">
        <f t="shared" ca="1" si="19"/>
        <v/>
      </c>
      <c r="V14" s="89" t="s">
        <v>295</v>
      </c>
    </row>
    <row r="15" spans="2:22" ht="96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1"/>
      <c r="U15" s="10"/>
      <c r="V15" s="89"/>
    </row>
    <row r="16" spans="2:22" ht="91.8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1"/>
      <c r="U16" s="10"/>
      <c r="V16" s="89"/>
    </row>
    <row r="18" spans="2:22" ht="26.4" customHeight="1">
      <c r="B18" s="3" t="s">
        <v>17</v>
      </c>
      <c r="C18" s="3"/>
      <c r="D18" s="3" t="s">
        <v>16</v>
      </c>
      <c r="E18" s="3"/>
      <c r="F18" s="3" t="s">
        <v>15</v>
      </c>
      <c r="G18" s="3"/>
      <c r="H18" s="3" t="s">
        <v>14</v>
      </c>
      <c r="I18" s="3"/>
      <c r="J18" s="3" t="s">
        <v>13</v>
      </c>
      <c r="K18" s="3"/>
      <c r="L18" s="3" t="s">
        <v>12</v>
      </c>
      <c r="M18" s="3"/>
      <c r="N18" s="3" t="s">
        <v>11</v>
      </c>
      <c r="O18" s="3"/>
      <c r="P18" s="3" t="s">
        <v>10</v>
      </c>
      <c r="Q18" s="3"/>
      <c r="R18" s="3" t="s">
        <v>9</v>
      </c>
      <c r="S18" s="3"/>
      <c r="T18" s="3" t="s">
        <v>8</v>
      </c>
      <c r="V18" s="88" t="s">
        <v>294</v>
      </c>
    </row>
    <row r="19" spans="2:22" ht="84.6" customHeight="1">
      <c r="B19" s="79" t="str">
        <f t="shared" ref="B19:U22" ca="1" si="29">B27</f>
        <v>かさ</v>
      </c>
      <c r="C19" s="77" t="str">
        <f t="shared" ca="1" si="29"/>
        <v/>
      </c>
      <c r="D19" s="79" t="str">
        <f t="shared" ca="1" si="29"/>
        <v>紙</v>
      </c>
      <c r="E19" s="77" t="str">
        <f t="shared" ca="1" si="29"/>
        <v>かみ</v>
      </c>
      <c r="F19" s="79" t="str">
        <f t="shared" ca="1" si="29"/>
        <v>新</v>
      </c>
      <c r="G19" s="77" t="str">
        <f t="shared" ca="1" si="29"/>
        <v>あたら</v>
      </c>
      <c r="H19" s="79" t="str">
        <f t="shared" ca="1" si="29"/>
        <v>しずか</v>
      </c>
      <c r="I19" s="77" t="str">
        <f t="shared" ca="1" si="29"/>
        <v/>
      </c>
      <c r="J19" s="79" t="str">
        <f t="shared" ca="1" si="29"/>
        <v>雪</v>
      </c>
      <c r="K19" s="77" t="str">
        <f t="shared" ca="1" si="29"/>
        <v>ゆき</v>
      </c>
      <c r="L19" s="79" t="str">
        <f t="shared" ca="1" si="29"/>
        <v>南</v>
      </c>
      <c r="M19" s="77" t="str">
        <f t="shared" ca="1" si="29"/>
        <v>みなみ</v>
      </c>
      <c r="N19" s="79" t="str">
        <f t="shared" ca="1" si="29"/>
        <v>正</v>
      </c>
      <c r="O19" s="77" t="str">
        <f t="shared" ca="1" si="29"/>
        <v>せい</v>
      </c>
      <c r="P19" s="79" t="str">
        <f t="shared" ca="1" si="29"/>
        <v>夏</v>
      </c>
      <c r="Q19" s="77" t="str">
        <f t="shared" ca="1" si="29"/>
        <v>なつ</v>
      </c>
      <c r="R19" s="79" t="str">
        <f t="shared" ca="1" si="29"/>
        <v>女</v>
      </c>
      <c r="S19" s="77" t="str">
        <f t="shared" ca="1" si="29"/>
        <v>おんな</v>
      </c>
      <c r="T19" s="79" t="str">
        <f t="shared" ca="1" si="29"/>
        <v>会</v>
      </c>
      <c r="U19" s="77" t="str">
        <f t="shared" ca="1" si="29"/>
        <v>かい</v>
      </c>
      <c r="V19" s="88"/>
    </row>
    <row r="20" spans="2:22" ht="84.6" customHeight="1">
      <c r="B20" s="80" t="str">
        <f t="shared" ca="1" si="29"/>
        <v>の　</v>
      </c>
      <c r="C20" s="78" t="str">
        <f t="shared" ca="1" si="29"/>
        <v/>
      </c>
      <c r="D20" s="80" t="str">
        <f t="shared" ca="1" si="29"/>
        <v>に　</v>
      </c>
      <c r="E20" s="78" t="str">
        <f t="shared" ca="1" si="29"/>
        <v/>
      </c>
      <c r="F20" s="80" t="str">
        <f t="shared" ca="1" si="29"/>
        <v>しい</v>
      </c>
      <c r="G20" s="78" t="str">
        <f t="shared" ca="1" si="29"/>
        <v/>
      </c>
      <c r="H20" s="80" t="str">
        <f t="shared" ca="1" si="29"/>
        <v>に　</v>
      </c>
      <c r="I20" s="78" t="str">
        <f t="shared" ca="1" si="29"/>
        <v/>
      </c>
      <c r="J20" s="80" t="str">
        <f t="shared" ca="1" si="29"/>
        <v>が　</v>
      </c>
      <c r="K20" s="78" t="str">
        <f t="shared" ca="1" si="29"/>
        <v/>
      </c>
      <c r="L20" s="80" t="str">
        <f t="shared" ca="1" si="29"/>
        <v>口</v>
      </c>
      <c r="M20" s="78" t="str">
        <f t="shared" ca="1" si="29"/>
        <v>ぐち</v>
      </c>
      <c r="N20" s="80" t="str">
        <f t="shared" ca="1" si="29"/>
        <v>門</v>
      </c>
      <c r="O20" s="78" t="str">
        <f t="shared" ca="1" si="29"/>
        <v>もん</v>
      </c>
      <c r="P20" s="80" t="str">
        <f t="shared" ca="1" si="29"/>
        <v>の　</v>
      </c>
      <c r="Q20" s="78" t="str">
        <f t="shared" ca="1" si="29"/>
        <v/>
      </c>
      <c r="R20" s="80" t="str">
        <f t="shared" ca="1" si="29"/>
        <v>の　</v>
      </c>
      <c r="S20" s="78" t="str">
        <f t="shared" ca="1" si="29"/>
        <v/>
      </c>
      <c r="T20" s="80" t="str">
        <f t="shared" ca="1" si="29"/>
        <v>社</v>
      </c>
      <c r="U20" s="78" t="str">
        <f t="shared" ca="1" si="29"/>
        <v>しゃ</v>
      </c>
      <c r="V20" s="88"/>
    </row>
    <row r="21" spans="2:22" ht="84.6" customHeight="1">
      <c r="B21" s="80" t="str">
        <f t="shared" ca="1" si="29"/>
        <v>先</v>
      </c>
      <c r="C21" s="78" t="str">
        <f t="shared" ca="1" si="29"/>
        <v>さき</v>
      </c>
      <c r="D21" s="80" t="str">
        <f t="shared" ca="1" si="29"/>
        <v>書</v>
      </c>
      <c r="E21" s="78" t="str">
        <f t="shared" ca="1" si="29"/>
        <v>か</v>
      </c>
      <c r="F21" s="80" t="str">
        <f t="shared" ca="1" si="29"/>
        <v>公</v>
      </c>
      <c r="G21" s="78" t="str">
        <f t="shared" ca="1" si="29"/>
        <v>こう</v>
      </c>
      <c r="H21" s="80" t="str">
        <f t="shared" ca="1" si="29"/>
        <v>聞</v>
      </c>
      <c r="I21" s="78" t="str">
        <f t="shared" ca="1" si="29"/>
        <v>き</v>
      </c>
      <c r="J21" s="80" t="str">
        <f t="shared" ca="1" si="29"/>
        <v>つもる</v>
      </c>
      <c r="K21" s="78" t="str">
        <f t="shared" ca="1" si="29"/>
        <v/>
      </c>
      <c r="L21" s="80" t="str">
        <f t="shared" ca="1" si="29"/>
        <v>の　</v>
      </c>
      <c r="M21" s="78" t="str">
        <f t="shared" ca="1" si="29"/>
        <v/>
      </c>
      <c r="N21" s="80" t="str">
        <f t="shared" ca="1" si="29"/>
        <v>の　</v>
      </c>
      <c r="O21" s="78" t="str">
        <f t="shared" ca="1" si="29"/>
        <v/>
      </c>
      <c r="P21" s="80" t="str">
        <f t="shared" ca="1" si="29"/>
        <v>海</v>
      </c>
      <c r="Q21" s="78" t="str">
        <f t="shared" ca="1" si="29"/>
        <v>うみ</v>
      </c>
      <c r="R21" s="80" t="str">
        <f t="shared" ca="1" si="29"/>
        <v>店</v>
      </c>
      <c r="S21" s="78" t="str">
        <f t="shared" ca="1" si="29"/>
        <v>てん</v>
      </c>
      <c r="T21" s="80" t="str">
        <f t="shared" ca="1" si="29"/>
        <v>の　</v>
      </c>
      <c r="U21" s="78" t="str">
        <f t="shared" ca="1" si="29"/>
        <v/>
      </c>
      <c r="V21" s="88"/>
    </row>
    <row r="22" spans="2:22" ht="84.6" customHeight="1">
      <c r="B22" s="80" t="str">
        <f t="shared" ca="1" si="29"/>
        <v/>
      </c>
      <c r="C22" s="78" t="str">
        <f t="shared" ca="1" si="29"/>
        <v/>
      </c>
      <c r="D22" s="80" t="str">
        <f t="shared" ca="1" si="29"/>
        <v>く　</v>
      </c>
      <c r="E22" s="78" t="str">
        <f t="shared" ca="1" si="29"/>
        <v/>
      </c>
      <c r="F22" s="80" t="str">
        <f t="shared" ca="1" si="29"/>
        <v>園</v>
      </c>
      <c r="G22" s="78" t="str">
        <f t="shared" ca="1" si="29"/>
        <v>えん</v>
      </c>
      <c r="H22" s="80" t="str">
        <f t="shared" ca="1" si="29"/>
        <v>く　</v>
      </c>
      <c r="I22" s="78" t="str">
        <f t="shared" ca="1" si="29"/>
        <v/>
      </c>
      <c r="J22" s="80" t="str">
        <f t="shared" ca="1" si="29"/>
        <v/>
      </c>
      <c r="K22" s="78" t="str">
        <f t="shared" ca="1" si="29"/>
        <v/>
      </c>
      <c r="L22" s="80" t="str">
        <f t="shared" ca="1" si="29"/>
        <v>えき</v>
      </c>
      <c r="M22" s="78" t="str">
        <f t="shared" ca="1" si="29"/>
        <v/>
      </c>
      <c r="N22" s="80" t="str">
        <f t="shared" ca="1" si="29"/>
        <v>とびら</v>
      </c>
      <c r="O22" s="78" t="str">
        <f t="shared" ca="1" si="29"/>
        <v/>
      </c>
      <c r="P22" s="80" t="str">
        <f t="shared" ca="1" si="29"/>
        <v/>
      </c>
      <c r="Q22" s="78" t="str">
        <f t="shared" ca="1" si="29"/>
        <v/>
      </c>
      <c r="R22" s="80" t="str">
        <f t="shared" ca="1" si="29"/>
        <v>長</v>
      </c>
      <c r="S22" s="78" t="str">
        <f t="shared" ca="1" si="29"/>
        <v>ちょう</v>
      </c>
      <c r="T22" s="80" t="str">
        <f t="shared" ca="1" si="29"/>
        <v>ビル</v>
      </c>
      <c r="U22" s="78" t="str">
        <f t="shared" ca="1" si="29"/>
        <v/>
      </c>
      <c r="V22" s="89" t="s">
        <v>295</v>
      </c>
    </row>
    <row r="23" spans="2:22" ht="96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1"/>
      <c r="U23" s="10"/>
      <c r="V23" s="89"/>
    </row>
    <row r="24" spans="2:22" ht="91.8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1"/>
      <c r="U24" s="10"/>
      <c r="V24" s="89"/>
    </row>
    <row r="26" spans="2:22" ht="26.4" hidden="1" customHeight="1">
      <c r="B26" s="3" t="s">
        <v>17</v>
      </c>
      <c r="C26" s="3"/>
      <c r="D26" s="3" t="s">
        <v>16</v>
      </c>
      <c r="E26" s="3"/>
      <c r="F26" s="3" t="s">
        <v>15</v>
      </c>
      <c r="G26" s="3"/>
      <c r="H26" s="3" t="s">
        <v>14</v>
      </c>
      <c r="I26" s="3"/>
      <c r="J26" s="3" t="s">
        <v>13</v>
      </c>
      <c r="K26" s="3"/>
      <c r="L26" s="3" t="s">
        <v>12</v>
      </c>
      <c r="M26" s="3"/>
      <c r="N26" s="3" t="s">
        <v>11</v>
      </c>
      <c r="O26" s="3"/>
      <c r="P26" s="3" t="s">
        <v>10</v>
      </c>
      <c r="Q26" s="3"/>
      <c r="R26" s="3" t="s">
        <v>9</v>
      </c>
      <c r="S26" s="3"/>
      <c r="T26" s="3" t="s">
        <v>8</v>
      </c>
    </row>
    <row r="27" spans="2:22" ht="48" hidden="1" customHeight="1">
      <c r="B27" s="6" t="str">
        <f t="shared" ref="B27:U31" ca="1" si="30">IF(B35=0,"",B35)</f>
        <v>かさ</v>
      </c>
      <c r="C27" s="9" t="str">
        <f t="shared" ca="1" si="30"/>
        <v/>
      </c>
      <c r="D27" s="6" t="str">
        <f t="shared" ca="1" si="30"/>
        <v>紙</v>
      </c>
      <c r="E27" s="9" t="str">
        <f t="shared" ca="1" si="30"/>
        <v>かみ</v>
      </c>
      <c r="F27" s="6" t="str">
        <f t="shared" ca="1" si="30"/>
        <v>新</v>
      </c>
      <c r="G27" s="9" t="str">
        <f t="shared" ca="1" si="30"/>
        <v>あたら</v>
      </c>
      <c r="H27" s="6" t="str">
        <f t="shared" ca="1" si="30"/>
        <v>しずか</v>
      </c>
      <c r="I27" s="9" t="str">
        <f t="shared" ca="1" si="30"/>
        <v/>
      </c>
      <c r="J27" s="6" t="str">
        <f t="shared" ca="1" si="30"/>
        <v>雪</v>
      </c>
      <c r="K27" s="9" t="str">
        <f t="shared" ca="1" si="30"/>
        <v>ゆき</v>
      </c>
      <c r="L27" s="6" t="str">
        <f t="shared" ca="1" si="30"/>
        <v>南</v>
      </c>
      <c r="M27" s="9" t="str">
        <f t="shared" ca="1" si="30"/>
        <v>みなみ</v>
      </c>
      <c r="N27" s="6" t="str">
        <f t="shared" ca="1" si="30"/>
        <v>正</v>
      </c>
      <c r="O27" s="9" t="str">
        <f t="shared" ca="1" si="30"/>
        <v>せい</v>
      </c>
      <c r="P27" s="6" t="str">
        <f t="shared" ca="1" si="30"/>
        <v>夏</v>
      </c>
      <c r="Q27" s="9" t="str">
        <f t="shared" ca="1" si="30"/>
        <v>なつ</v>
      </c>
      <c r="R27" s="6" t="str">
        <f t="shared" ca="1" si="30"/>
        <v>女</v>
      </c>
      <c r="S27" s="9" t="str">
        <f t="shared" ca="1" si="30"/>
        <v>おんな</v>
      </c>
      <c r="T27" s="6" t="str">
        <f t="shared" ca="1" si="30"/>
        <v>会</v>
      </c>
      <c r="U27" s="9" t="str">
        <f t="shared" ca="1" si="30"/>
        <v>かい</v>
      </c>
    </row>
    <row r="28" spans="2:22" ht="48" hidden="1" customHeight="1">
      <c r="B28" s="6" t="str">
        <f t="shared" ca="1" si="30"/>
        <v>の　</v>
      </c>
      <c r="C28" s="9" t="str">
        <f t="shared" ca="1" si="30"/>
        <v/>
      </c>
      <c r="D28" s="6" t="str">
        <f t="shared" ca="1" si="30"/>
        <v>に　</v>
      </c>
      <c r="E28" s="9" t="str">
        <f t="shared" ca="1" si="30"/>
        <v/>
      </c>
      <c r="F28" s="6" t="str">
        <f t="shared" ca="1" si="30"/>
        <v>しい</v>
      </c>
      <c r="G28" s="9" t="str">
        <f t="shared" ca="1" si="30"/>
        <v/>
      </c>
      <c r="H28" s="6" t="str">
        <f t="shared" ca="1" si="30"/>
        <v>に　</v>
      </c>
      <c r="I28" s="9" t="str">
        <f t="shared" ca="1" si="30"/>
        <v/>
      </c>
      <c r="J28" s="6" t="str">
        <f t="shared" ca="1" si="30"/>
        <v>が　</v>
      </c>
      <c r="K28" s="9" t="str">
        <f t="shared" ca="1" si="30"/>
        <v/>
      </c>
      <c r="L28" s="6" t="str">
        <f t="shared" ca="1" si="30"/>
        <v>口</v>
      </c>
      <c r="M28" s="9" t="str">
        <f t="shared" ca="1" si="30"/>
        <v>ぐち</v>
      </c>
      <c r="N28" s="6" t="str">
        <f t="shared" ca="1" si="30"/>
        <v>門</v>
      </c>
      <c r="O28" s="9" t="str">
        <f t="shared" ca="1" si="30"/>
        <v>もん</v>
      </c>
      <c r="P28" s="6" t="str">
        <f t="shared" ca="1" si="30"/>
        <v>の　</v>
      </c>
      <c r="Q28" s="9" t="str">
        <f t="shared" ca="1" si="30"/>
        <v/>
      </c>
      <c r="R28" s="6" t="str">
        <f t="shared" ca="1" si="30"/>
        <v>の　</v>
      </c>
      <c r="S28" s="9" t="str">
        <f t="shared" ca="1" si="30"/>
        <v/>
      </c>
      <c r="T28" s="6" t="str">
        <f t="shared" ca="1" si="30"/>
        <v>社</v>
      </c>
      <c r="U28" s="9" t="str">
        <f t="shared" ca="1" si="30"/>
        <v>しゃ</v>
      </c>
    </row>
    <row r="29" spans="2:22" ht="48" hidden="1" customHeight="1">
      <c r="B29" s="6" t="str">
        <f t="shared" ca="1" si="30"/>
        <v>先</v>
      </c>
      <c r="C29" s="9" t="str">
        <f t="shared" ca="1" si="30"/>
        <v>さき</v>
      </c>
      <c r="D29" s="6" t="str">
        <f t="shared" ca="1" si="30"/>
        <v>書</v>
      </c>
      <c r="E29" s="9" t="str">
        <f t="shared" ca="1" si="30"/>
        <v>か</v>
      </c>
      <c r="F29" s="6" t="str">
        <f t="shared" ca="1" si="30"/>
        <v>公</v>
      </c>
      <c r="G29" s="9" t="str">
        <f t="shared" ca="1" si="30"/>
        <v>こう</v>
      </c>
      <c r="H29" s="6" t="str">
        <f t="shared" ca="1" si="30"/>
        <v>聞</v>
      </c>
      <c r="I29" s="9" t="str">
        <f t="shared" ca="1" si="30"/>
        <v>き</v>
      </c>
      <c r="J29" s="6" t="str">
        <f t="shared" ca="1" si="30"/>
        <v>つもる</v>
      </c>
      <c r="K29" s="9" t="str">
        <f t="shared" ca="1" si="30"/>
        <v/>
      </c>
      <c r="L29" s="6" t="str">
        <f t="shared" ca="1" si="30"/>
        <v>の　</v>
      </c>
      <c r="M29" s="9" t="str">
        <f t="shared" ca="1" si="30"/>
        <v/>
      </c>
      <c r="N29" s="6" t="str">
        <f t="shared" ca="1" si="30"/>
        <v>の　</v>
      </c>
      <c r="O29" s="9" t="str">
        <f t="shared" ca="1" si="30"/>
        <v/>
      </c>
      <c r="P29" s="6" t="str">
        <f t="shared" ca="1" si="30"/>
        <v>海</v>
      </c>
      <c r="Q29" s="9" t="str">
        <f t="shared" ca="1" si="30"/>
        <v>うみ</v>
      </c>
      <c r="R29" s="6" t="str">
        <f t="shared" ca="1" si="30"/>
        <v>店</v>
      </c>
      <c r="S29" s="9" t="str">
        <f t="shared" ca="1" si="30"/>
        <v>てん</v>
      </c>
      <c r="T29" s="6" t="str">
        <f t="shared" ca="1" si="30"/>
        <v>の　</v>
      </c>
      <c r="U29" s="9" t="str">
        <f t="shared" ca="1" si="30"/>
        <v/>
      </c>
    </row>
    <row r="30" spans="2:22" ht="48" hidden="1" customHeight="1">
      <c r="B30" s="6" t="str">
        <f ca="1">IF(B38=0,"",B38)</f>
        <v/>
      </c>
      <c r="C30" s="9" t="str">
        <f t="shared" ca="1" si="30"/>
        <v/>
      </c>
      <c r="D30" s="6" t="str">
        <f ca="1">IF(D38=0,"",D38)</f>
        <v>く　</v>
      </c>
      <c r="E30" s="9" t="str">
        <f t="shared" ca="1" si="30"/>
        <v/>
      </c>
      <c r="F30" s="6" t="str">
        <f ca="1">IF(F38=0,"",F38)</f>
        <v>園</v>
      </c>
      <c r="G30" s="9" t="str">
        <f t="shared" ca="1" si="30"/>
        <v>えん</v>
      </c>
      <c r="H30" s="6" t="str">
        <f ca="1">IF(H38=0,"",H38)</f>
        <v>く　</v>
      </c>
      <c r="I30" s="9" t="str">
        <f t="shared" ca="1" si="30"/>
        <v/>
      </c>
      <c r="J30" s="6" t="str">
        <f ca="1">IF(J38=0,"",J38)</f>
        <v/>
      </c>
      <c r="K30" s="9" t="str">
        <f t="shared" ca="1" si="30"/>
        <v/>
      </c>
      <c r="L30" s="6" t="str">
        <f ca="1">IF(L38=0,"",L38)</f>
        <v>えき</v>
      </c>
      <c r="M30" s="9" t="str">
        <f t="shared" ca="1" si="30"/>
        <v/>
      </c>
      <c r="N30" s="6" t="str">
        <f ca="1">IF(N38=0,"",N38)</f>
        <v>とびら</v>
      </c>
      <c r="O30" s="9" t="str">
        <f t="shared" ca="1" si="30"/>
        <v/>
      </c>
      <c r="P30" s="6" t="str">
        <f ca="1">IF(P38=0,"",P38)</f>
        <v/>
      </c>
      <c r="Q30" s="9" t="str">
        <f t="shared" ca="1" si="30"/>
        <v/>
      </c>
      <c r="R30" s="6" t="str">
        <f ca="1">IF(R38=0,"",R38)</f>
        <v>長</v>
      </c>
      <c r="S30" s="9" t="str">
        <f t="shared" ca="1" si="30"/>
        <v>ちょう</v>
      </c>
      <c r="T30" s="6" t="str">
        <f ca="1">IF(T38=0,"",T38)</f>
        <v>ビル</v>
      </c>
      <c r="U30" s="9" t="str">
        <f t="shared" ca="1" si="30"/>
        <v/>
      </c>
    </row>
    <row r="31" spans="2:22" ht="48" hidden="1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  <c r="U31" s="9" t="str">
        <f t="shared" si="30"/>
        <v/>
      </c>
    </row>
    <row r="32" spans="2:22" ht="48" hidden="1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1" hidden="1"/>
    <row r="34" spans="2:21" ht="26.4" hidden="1" customHeight="1">
      <c r="B34" s="3" t="s">
        <v>17</v>
      </c>
      <c r="C34" s="3"/>
      <c r="D34" s="3" t="s">
        <v>16</v>
      </c>
      <c r="E34" s="3"/>
      <c r="F34" s="3" t="s">
        <v>15</v>
      </c>
      <c r="G34" s="3"/>
      <c r="H34" s="3" t="s">
        <v>14</v>
      </c>
      <c r="I34" s="3"/>
      <c r="J34" s="3" t="s">
        <v>13</v>
      </c>
      <c r="K34" s="3"/>
      <c r="L34" s="3" t="s">
        <v>12</v>
      </c>
      <c r="M34" s="3"/>
      <c r="N34" s="3" t="s">
        <v>11</v>
      </c>
      <c r="O34" s="3"/>
      <c r="P34" s="3" t="s">
        <v>10</v>
      </c>
      <c r="Q34" s="3"/>
      <c r="R34" s="3" t="s">
        <v>9</v>
      </c>
      <c r="S34" s="3"/>
      <c r="T34" s="3" t="s">
        <v>8</v>
      </c>
    </row>
    <row r="35" spans="2:21" ht="48" hidden="1" customHeight="1">
      <c r="B35" s="4" t="str">
        <f ca="1">VLOOKUP(10,問題原文１学期!$C$3:$I$201,3,FALSE)</f>
        <v>かさ</v>
      </c>
      <c r="C35" s="7">
        <f ca="1">VLOOKUP(1010,問題原文１学期!$C$2:$I$201,3,FALSE)</f>
        <v>0</v>
      </c>
      <c r="D35" s="4" t="str">
        <f ca="1">VLOOKUP(9,問題原文１学期!$C$3:$I$201,3,FALSE)</f>
        <v>紙</v>
      </c>
      <c r="E35" s="7" t="str">
        <f ca="1">VLOOKUP(1009,問題原文１学期!$C$2:$I$201,3,FALSE)</f>
        <v>かみ</v>
      </c>
      <c r="F35" s="4" t="str">
        <f ca="1">VLOOKUP(8,問題原文１学期!$C$3:$I$201,3,FALSE)</f>
        <v>新</v>
      </c>
      <c r="G35" s="7" t="str">
        <f ca="1">VLOOKUP(1008,問題原文１学期!$C$2:$I$201,3,FALSE)</f>
        <v>あたら</v>
      </c>
      <c r="H35" s="4" t="str">
        <f ca="1">VLOOKUP(7,問題原文１学期!$C$3:$I$201,3,FALSE)</f>
        <v>しずか</v>
      </c>
      <c r="I35" s="7">
        <f ca="1">VLOOKUP(1007,問題原文１学期!$C$2:$I$201,3,FALSE)</f>
        <v>0</v>
      </c>
      <c r="J35" s="4" t="str">
        <f ca="1">VLOOKUP(6,問題原文１学期!$C$3:$I$201,3,FALSE)</f>
        <v>雪</v>
      </c>
      <c r="K35" s="7" t="str">
        <f ca="1">VLOOKUP(1006,問題原文１学期!$C$2:$I$201,3,FALSE)</f>
        <v>ゆき</v>
      </c>
      <c r="L35" s="4" t="str">
        <f ca="1">VLOOKUP(5,問題原文１学期!$C$3:$I$201,3,FALSE)</f>
        <v>南</v>
      </c>
      <c r="M35" s="7" t="str">
        <f ca="1">VLOOKUP(1005,問題原文１学期!$C$2:$I$201,3,FALSE)</f>
        <v>みなみ</v>
      </c>
      <c r="N35" s="4" t="str">
        <f ca="1">VLOOKUP(4,問題原文１学期!$C$3:$I$201,3,FALSE)</f>
        <v>正</v>
      </c>
      <c r="O35" s="7" t="str">
        <f ca="1">VLOOKUP(1004,問題原文１学期!$C$2:$I$201,3,FALSE)</f>
        <v>せい</v>
      </c>
      <c r="P35" s="4" t="str">
        <f ca="1">VLOOKUP(3,問題原文１学期!$C$3:$I$201,3,FALSE)</f>
        <v>夏</v>
      </c>
      <c r="Q35" s="7" t="str">
        <f ca="1">VLOOKUP(1003,問題原文１学期!$C$2:$I$201,3,FALSE)</f>
        <v>なつ</v>
      </c>
      <c r="R35" s="4" t="str">
        <f ca="1">VLOOKUP(2,問題原文１学期!$C$3:$I$201,3,FALSE)</f>
        <v>女</v>
      </c>
      <c r="S35" s="7" t="str">
        <f ca="1">VLOOKUP(1002,問題原文１学期!$C$2:$I$201,3,FALSE)</f>
        <v>おんな</v>
      </c>
      <c r="T35" s="4" t="str">
        <f ca="1">VLOOKUP(1,問題原文１学期!$C$3:$I$201,3,FALSE)</f>
        <v>会</v>
      </c>
      <c r="U35" s="7" t="str">
        <f ca="1">VLOOKUP(1001,問題原文１学期!$C$2:$I$201,3,FALSE)</f>
        <v>かい</v>
      </c>
    </row>
    <row r="36" spans="2:21" ht="48" hidden="1" customHeight="1">
      <c r="B36" s="5" t="str">
        <f ca="1">VLOOKUP(10,問題原文１学期!$C$3:$I$201,4,FALSE)</f>
        <v>の　</v>
      </c>
      <c r="C36" s="8">
        <f ca="1">VLOOKUP(1010,問題原文１学期!$C$2:$I$201,4,FALSE)</f>
        <v>0</v>
      </c>
      <c r="D36" s="5" t="str">
        <f ca="1">VLOOKUP(9,問題原文１学期!$C$3:$I$201,4,FALSE)</f>
        <v>に　</v>
      </c>
      <c r="E36" s="8">
        <f ca="1">VLOOKUP(1009,問題原文１学期!$C$2:$I$201,4,FALSE)</f>
        <v>0</v>
      </c>
      <c r="F36" s="5" t="str">
        <f ca="1">VLOOKUP(8,問題原文１学期!$C$3:$I$201,4,FALSE)</f>
        <v>しい</v>
      </c>
      <c r="G36" s="8">
        <f ca="1">VLOOKUP(1008,問題原文１学期!$C$2:$I$201,4,FALSE)</f>
        <v>0</v>
      </c>
      <c r="H36" s="5" t="str">
        <f ca="1">VLOOKUP(7,問題原文１学期!$C$3:$I$201,4,FALSE)</f>
        <v>に　</v>
      </c>
      <c r="I36" s="8">
        <f ca="1">VLOOKUP(1007,問題原文１学期!$C$2:$I$201,4,FALSE)</f>
        <v>0</v>
      </c>
      <c r="J36" s="5" t="str">
        <f ca="1">VLOOKUP(6,問題原文１学期!$C$3:$I$201,4,FALSE)</f>
        <v>が　</v>
      </c>
      <c r="K36" s="8">
        <f ca="1">VLOOKUP(1006,問題原文１学期!$C$2:$I$201,4,FALSE)</f>
        <v>0</v>
      </c>
      <c r="L36" s="5" t="str">
        <f ca="1">VLOOKUP(5,問題原文１学期!$C$3:$I$201,4,FALSE)</f>
        <v>口</v>
      </c>
      <c r="M36" s="8" t="str">
        <f ca="1">VLOOKUP(1005,問題原文１学期!$C$2:$I$201,4,FALSE)</f>
        <v>ぐち</v>
      </c>
      <c r="N36" s="5" t="str">
        <f ca="1">VLOOKUP(4,問題原文１学期!$C$3:$I$201,4,FALSE)</f>
        <v>門</v>
      </c>
      <c r="O36" s="8" t="str">
        <f ca="1">VLOOKUP(1004,問題原文１学期!$C$2:$I$201,4,FALSE)</f>
        <v>もん</v>
      </c>
      <c r="P36" s="5" t="str">
        <f ca="1">VLOOKUP(3,問題原文１学期!$C$3:$I$201,4,FALSE)</f>
        <v>の　</v>
      </c>
      <c r="Q36" s="8">
        <f ca="1">VLOOKUP(1003,問題原文１学期!$C$2:$I$201,4,FALSE)</f>
        <v>0</v>
      </c>
      <c r="R36" s="5" t="str">
        <f ca="1">VLOOKUP(2,問題原文１学期!$C$3:$I$201,4,FALSE)</f>
        <v>の　</v>
      </c>
      <c r="S36" s="8">
        <f ca="1">VLOOKUP(1002,問題原文１学期!$C$2:$I$201,4,FALSE)</f>
        <v>0</v>
      </c>
      <c r="T36" s="5" t="str">
        <f ca="1">VLOOKUP(1,問題原文１学期!$C$3:$I$201,4,FALSE)</f>
        <v>社</v>
      </c>
      <c r="U36" s="8" t="str">
        <f ca="1">VLOOKUP(1001,問題原文１学期!$C$2:$I$201,4,FALSE)</f>
        <v>しゃ</v>
      </c>
    </row>
    <row r="37" spans="2:21" ht="48" hidden="1" customHeight="1">
      <c r="B37" s="5" t="str">
        <f ca="1">VLOOKUP(10,問題原文１学期!$C$3:$I$201,5,FALSE)</f>
        <v>先</v>
      </c>
      <c r="C37" s="8" t="str">
        <f ca="1">VLOOKUP(1010,問題原文１学期!$C$2:$I$201,5,FALSE)</f>
        <v>さき</v>
      </c>
      <c r="D37" s="5" t="str">
        <f ca="1">VLOOKUP(9,問題原文１学期!$C$3:$I$201,5,FALSE)</f>
        <v>書</v>
      </c>
      <c r="E37" s="8" t="str">
        <f ca="1">VLOOKUP(1009,問題原文１学期!$C$2:$I$201,5,FALSE)</f>
        <v>か</v>
      </c>
      <c r="F37" s="5" t="str">
        <f ca="1">VLOOKUP(8,問題原文１学期!$C$3:$I$201,5,FALSE)</f>
        <v>公</v>
      </c>
      <c r="G37" s="8" t="str">
        <f ca="1">VLOOKUP(1008,問題原文１学期!$C$2:$I$201,5,FALSE)</f>
        <v>こう</v>
      </c>
      <c r="H37" s="5" t="str">
        <f ca="1">VLOOKUP(7,問題原文１学期!$C$3:$I$201,5,FALSE)</f>
        <v>聞</v>
      </c>
      <c r="I37" s="8" t="str">
        <f ca="1">VLOOKUP(1007,問題原文１学期!$C$2:$I$201,5,FALSE)</f>
        <v>き</v>
      </c>
      <c r="J37" s="5" t="str">
        <f ca="1">VLOOKUP(6,問題原文１学期!$C$3:$I$201,5,FALSE)</f>
        <v>つもる</v>
      </c>
      <c r="K37" s="8">
        <f ca="1">VLOOKUP(1006,問題原文１学期!$C$2:$I$201,5,FALSE)</f>
        <v>0</v>
      </c>
      <c r="L37" s="5" t="str">
        <f ca="1">VLOOKUP(5,問題原文１学期!$C$3:$I$201,5,FALSE)</f>
        <v>の　</v>
      </c>
      <c r="M37" s="8">
        <f ca="1">VLOOKUP(1005,問題原文１学期!$C$2:$I$201,5,FALSE)</f>
        <v>0</v>
      </c>
      <c r="N37" s="5" t="str">
        <f ca="1">VLOOKUP(4,問題原文１学期!$C$3:$I$201,5,FALSE)</f>
        <v>の　</v>
      </c>
      <c r="O37" s="8">
        <f ca="1">VLOOKUP(1004,問題原文１学期!$C$2:$I$201,5,FALSE)</f>
        <v>0</v>
      </c>
      <c r="P37" s="5" t="str">
        <f ca="1">VLOOKUP(3,問題原文１学期!$C$3:$I$201,5,FALSE)</f>
        <v>海</v>
      </c>
      <c r="Q37" s="8" t="str">
        <f ca="1">VLOOKUP(1003,問題原文１学期!$C$2:$I$201,5,FALSE)</f>
        <v>うみ</v>
      </c>
      <c r="R37" s="5" t="str">
        <f ca="1">VLOOKUP(2,問題原文１学期!$C$3:$I$201,5,FALSE)</f>
        <v>店</v>
      </c>
      <c r="S37" s="8" t="str">
        <f ca="1">VLOOKUP(1002,問題原文１学期!$C$2:$I$201,5,FALSE)</f>
        <v>てん</v>
      </c>
      <c r="T37" s="5" t="str">
        <f ca="1">VLOOKUP(1,問題原文１学期!$C$3:$I$201,5,FALSE)</f>
        <v>の　</v>
      </c>
      <c r="U37" s="8">
        <f ca="1">VLOOKUP(1001,問題原文１学期!$C$2:$I$201,5,FALSE)</f>
        <v>0</v>
      </c>
    </row>
    <row r="38" spans="2:21" ht="48" hidden="1" customHeight="1">
      <c r="B38" s="5">
        <f ca="1">VLOOKUP(10,問題原文１学期!$C$3:$I$201,6,FALSE)</f>
        <v>0</v>
      </c>
      <c r="C38" s="8">
        <f ca="1">VLOOKUP(1010,問題原文１学期!$C$2:$I$201,6,FALSE)</f>
        <v>0</v>
      </c>
      <c r="D38" s="5" t="str">
        <f ca="1">VLOOKUP(9,問題原文１学期!$C$3:$I$201,6,FALSE)</f>
        <v>く　</v>
      </c>
      <c r="E38" s="8">
        <f ca="1">VLOOKUP(1009,問題原文１学期!$C$2:$I$201,6,FALSE)</f>
        <v>0</v>
      </c>
      <c r="F38" s="5" t="str">
        <f ca="1">VLOOKUP(8,問題原文１学期!$C$3:$I$201,6,FALSE)</f>
        <v>園</v>
      </c>
      <c r="G38" s="8" t="str">
        <f ca="1">VLOOKUP(1008,問題原文１学期!$C$2:$I$201,6,FALSE)</f>
        <v>えん</v>
      </c>
      <c r="H38" s="5" t="str">
        <f ca="1">VLOOKUP(7,問題原文１学期!$C$3:$I$201,6,FALSE)</f>
        <v>く　</v>
      </c>
      <c r="I38" s="8">
        <f ca="1">VLOOKUP(1007,問題原文１学期!$C$2:$I$201,6,FALSE)</f>
        <v>0</v>
      </c>
      <c r="J38" s="5">
        <f ca="1">VLOOKUP(6,問題原文１学期!$C$3:$I$201,6,FALSE)</f>
        <v>0</v>
      </c>
      <c r="K38" s="8">
        <f ca="1">VLOOKUP(1006,問題原文１学期!$C$2:$I$201,6,FALSE)</f>
        <v>0</v>
      </c>
      <c r="L38" s="5" t="str">
        <f ca="1">VLOOKUP(5,問題原文１学期!$C$3:$I$201,6,FALSE)</f>
        <v>えき</v>
      </c>
      <c r="M38" s="8">
        <f ca="1">VLOOKUP(1005,問題原文１学期!$C$2:$I$201,6,FALSE)</f>
        <v>0</v>
      </c>
      <c r="N38" s="5" t="str">
        <f ca="1">VLOOKUP(4,問題原文１学期!$C$3:$I$201,6,FALSE)</f>
        <v>とびら</v>
      </c>
      <c r="O38" s="8">
        <f ca="1">VLOOKUP(1004,問題原文１学期!$C$2:$I$201,6,FALSE)</f>
        <v>0</v>
      </c>
      <c r="P38" s="5">
        <f ca="1">VLOOKUP(3,問題原文１学期!$C$3:$I$201,6,FALSE)</f>
        <v>0</v>
      </c>
      <c r="Q38" s="8">
        <f ca="1">VLOOKUP(1003,問題原文１学期!$C$2:$I$201,6,FALSE)</f>
        <v>0</v>
      </c>
      <c r="R38" s="5" t="str">
        <f ca="1">VLOOKUP(2,問題原文１学期!$C$3:$I$201,6,FALSE)</f>
        <v>長</v>
      </c>
      <c r="S38" s="8" t="str">
        <f ca="1">VLOOKUP(1002,問題原文１学期!$C$2:$I$201,6,FALSE)</f>
        <v>ちょう</v>
      </c>
      <c r="T38" s="5" t="str">
        <f ca="1">VLOOKUP(1,問題原文１学期!$C$3:$I$201,6,FALSE)</f>
        <v>ビル</v>
      </c>
      <c r="U38" s="8">
        <f ca="1">VLOOKUP(1001,問題原文１学期!$C$2:$I$201,6,FALSE)</f>
        <v>0</v>
      </c>
    </row>
    <row r="39" spans="2:21" ht="48" hidden="1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8"/>
    </row>
  </sheetData>
  <sheetProtection sheet="1" objects="1" scenarios="1" selectLockedCells="1" selectUnlockedCells="1"/>
  <mergeCells count="6">
    <mergeCell ref="V2:V5"/>
    <mergeCell ref="V6:V8"/>
    <mergeCell ref="V18:V21"/>
    <mergeCell ref="V22:V24"/>
    <mergeCell ref="V10:V13"/>
    <mergeCell ref="V14:V16"/>
  </mergeCells>
  <phoneticPr fontId="1"/>
  <conditionalFormatting sqref="R19">
    <cfRule type="expression" dxfId="519" priority="39">
      <formula>LEN(S19)&gt;0</formula>
    </cfRule>
  </conditionalFormatting>
  <conditionalFormatting sqref="P19">
    <cfRule type="expression" dxfId="518" priority="38">
      <formula>LEN(Q19)&gt;0</formula>
    </cfRule>
  </conditionalFormatting>
  <conditionalFormatting sqref="N19">
    <cfRule type="expression" dxfId="517" priority="37">
      <formula>LEN(O19)&gt;0</formula>
    </cfRule>
  </conditionalFormatting>
  <conditionalFormatting sqref="L19">
    <cfRule type="expression" dxfId="516" priority="36">
      <formula>LEN(M19)&gt;0</formula>
    </cfRule>
  </conditionalFormatting>
  <conditionalFormatting sqref="J19">
    <cfRule type="expression" dxfId="515" priority="35">
      <formula>LEN(K19)&gt;0</formula>
    </cfRule>
  </conditionalFormatting>
  <conditionalFormatting sqref="H19">
    <cfRule type="expression" dxfId="514" priority="34">
      <formula>LEN(I19)&gt;0</formula>
    </cfRule>
  </conditionalFormatting>
  <conditionalFormatting sqref="F19">
    <cfRule type="expression" dxfId="513" priority="33">
      <formula>LEN(G19)&gt;0</formula>
    </cfRule>
  </conditionalFormatting>
  <conditionalFormatting sqref="D19">
    <cfRule type="expression" dxfId="512" priority="32">
      <formula>LEN(E19)&gt;0</formula>
    </cfRule>
  </conditionalFormatting>
  <conditionalFormatting sqref="B19">
    <cfRule type="expression" dxfId="511" priority="31">
      <formula>LEN(C19)&gt;0</formula>
    </cfRule>
  </conditionalFormatting>
  <conditionalFormatting sqref="T19">
    <cfRule type="expression" dxfId="510" priority="40">
      <formula>LEN(U19)&gt;0</formula>
    </cfRule>
  </conditionalFormatting>
  <conditionalFormatting sqref="T20:T22">
    <cfRule type="expression" dxfId="509" priority="30">
      <formula>LEN(U20)&gt;0</formula>
    </cfRule>
  </conditionalFormatting>
  <conditionalFormatting sqref="R20:R22">
    <cfRule type="expression" dxfId="508" priority="29">
      <formula>LEN(S20)&gt;0</formula>
    </cfRule>
  </conditionalFormatting>
  <conditionalFormatting sqref="P20:P22">
    <cfRule type="expression" dxfId="507" priority="28">
      <formula>LEN(Q20)&gt;0</formula>
    </cfRule>
  </conditionalFormatting>
  <conditionalFormatting sqref="N20:N22">
    <cfRule type="expression" dxfId="506" priority="27">
      <formula>LEN(O20)&gt;0</formula>
    </cfRule>
  </conditionalFormatting>
  <conditionalFormatting sqref="L20:L22">
    <cfRule type="expression" dxfId="505" priority="26">
      <formula>LEN(M20)&gt;0</formula>
    </cfRule>
  </conditionalFormatting>
  <conditionalFormatting sqref="J20:J22">
    <cfRule type="expression" dxfId="504" priority="25">
      <formula>LEN(K20)&gt;0</formula>
    </cfRule>
  </conditionalFormatting>
  <conditionalFormatting sqref="H20:H22">
    <cfRule type="expression" dxfId="503" priority="24">
      <formula>LEN(I20)&gt;0</formula>
    </cfRule>
  </conditionalFormatting>
  <conditionalFormatting sqref="F20:F22">
    <cfRule type="expression" dxfId="502" priority="23">
      <formula>LEN(G20)&gt;0</formula>
    </cfRule>
  </conditionalFormatting>
  <conditionalFormatting sqref="D20:D22">
    <cfRule type="expression" dxfId="501" priority="22">
      <formula>LEN(E20)&gt;0</formula>
    </cfRule>
  </conditionalFormatting>
  <conditionalFormatting sqref="B20:B22">
    <cfRule type="expression" dxfId="500" priority="21">
      <formula>LEN(C20)&gt;0</formula>
    </cfRule>
  </conditionalFormatting>
  <printOptions horizontalCentered="1"/>
  <pageMargins left="0.19685039370078741" right="0.19685039370078741" top="0.47244094488188981" bottom="0.39370078740157483" header="0.31496062992125984" footer="0.31496062992125984"/>
  <pageSetup paperSize="9" scale="9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O152"/>
  <sheetViews>
    <sheetView topLeftCell="C1" zoomScale="80" zoomScaleNormal="80" workbookViewId="0">
      <selection activeCell="C3" sqref="C3"/>
    </sheetView>
  </sheetViews>
  <sheetFormatPr defaultRowHeight="13.2"/>
  <cols>
    <col min="1" max="1" width="2.109375" hidden="1" customWidth="1"/>
    <col min="2" max="2" width="11.109375" hidden="1" customWidth="1"/>
    <col min="3" max="3" width="5.21875" customWidth="1"/>
    <col min="4" max="4" width="3.88671875" customWidth="1"/>
    <col min="9" max="9" width="4.6640625" customWidth="1"/>
    <col min="10" max="10" width="4.109375" customWidth="1"/>
  </cols>
  <sheetData>
    <row r="1" spans="2:15" ht="13.8" thickBot="1">
      <c r="C1" s="2"/>
      <c r="D1" s="18"/>
      <c r="E1" s="21">
        <v>1</v>
      </c>
      <c r="F1" s="19">
        <v>2</v>
      </c>
      <c r="G1" s="19">
        <v>3</v>
      </c>
      <c r="H1" s="20">
        <v>4</v>
      </c>
      <c r="I1" s="58"/>
      <c r="J1" s="1"/>
    </row>
    <row r="2" spans="2:15" ht="14.4" customHeight="1" thickBot="1">
      <c r="C2" s="37">
        <f>C3+1000</f>
        <v>1000</v>
      </c>
      <c r="D2" s="47"/>
      <c r="E2" s="24" t="s">
        <v>105</v>
      </c>
      <c r="F2" s="30" t="s">
        <v>106</v>
      </c>
      <c r="G2" s="30"/>
      <c r="H2" s="31"/>
      <c r="I2" s="99" t="s">
        <v>833</v>
      </c>
      <c r="K2" s="90" t="s">
        <v>292</v>
      </c>
      <c r="L2" s="91"/>
      <c r="M2" s="91"/>
      <c r="N2" s="91"/>
      <c r="O2" s="92"/>
    </row>
    <row r="3" spans="2:15" ht="18.600000000000001" customHeight="1" thickBot="1">
      <c r="B3">
        <f ca="1">RAND()</f>
        <v>0.24084292019665055</v>
      </c>
      <c r="C3" s="39"/>
      <c r="D3" s="70">
        <v>1</v>
      </c>
      <c r="E3" s="26" t="s">
        <v>102</v>
      </c>
      <c r="F3" s="32" t="s">
        <v>103</v>
      </c>
      <c r="G3" s="32" t="s">
        <v>104</v>
      </c>
      <c r="H3" s="33"/>
      <c r="I3" s="100"/>
      <c r="K3" s="93"/>
      <c r="L3" s="94"/>
      <c r="M3" s="94"/>
      <c r="N3" s="94"/>
      <c r="O3" s="95"/>
    </row>
    <row r="4" spans="2:15" ht="13.8" thickBot="1">
      <c r="C4" s="37">
        <f t="shared" ref="C4:C6" si="0">C5+1000</f>
        <v>1000</v>
      </c>
      <c r="D4" s="49"/>
      <c r="E4" s="25" t="s">
        <v>107</v>
      </c>
      <c r="F4" s="34"/>
      <c r="G4" s="34"/>
      <c r="H4" s="43"/>
      <c r="I4" s="100"/>
      <c r="K4" s="93"/>
      <c r="L4" s="94"/>
      <c r="M4" s="94"/>
      <c r="N4" s="94"/>
      <c r="O4" s="95"/>
    </row>
    <row r="5" spans="2:15" ht="18.600000000000001" customHeight="1" thickBot="1">
      <c r="B5">
        <f t="shared" ref="B5:B45" ca="1" si="1">RAND()</f>
        <v>0.47722687708725908</v>
      </c>
      <c r="C5" s="39"/>
      <c r="D5" s="48">
        <v>2</v>
      </c>
      <c r="E5" s="26" t="s">
        <v>108</v>
      </c>
      <c r="F5" s="32" t="s">
        <v>49</v>
      </c>
      <c r="G5" s="32" t="s">
        <v>109</v>
      </c>
      <c r="H5" s="33"/>
      <c r="I5" s="100"/>
      <c r="K5" s="93"/>
      <c r="L5" s="94"/>
      <c r="M5" s="94"/>
      <c r="N5" s="94"/>
      <c r="O5" s="95"/>
    </row>
    <row r="6" spans="2:15" ht="16.8" thickBot="1">
      <c r="C6" s="37">
        <f t="shared" si="0"/>
        <v>1000</v>
      </c>
      <c r="D6" s="49"/>
      <c r="E6" s="25"/>
      <c r="F6" s="34"/>
      <c r="G6" s="34" t="s">
        <v>95</v>
      </c>
      <c r="H6" s="43"/>
      <c r="I6" s="100"/>
      <c r="J6" s="15"/>
      <c r="K6" s="93"/>
      <c r="L6" s="94"/>
      <c r="M6" s="94"/>
      <c r="N6" s="94"/>
      <c r="O6" s="95"/>
    </row>
    <row r="7" spans="2:15" ht="18.600000000000001" customHeight="1" thickBot="1">
      <c r="B7">
        <f t="shared" ca="1" si="1"/>
        <v>0.48497503321457913</v>
      </c>
      <c r="C7" s="39"/>
      <c r="D7" s="48">
        <v>3</v>
      </c>
      <c r="E7" s="26" t="s">
        <v>110</v>
      </c>
      <c r="F7" s="32" t="s">
        <v>24</v>
      </c>
      <c r="G7" s="32" t="s">
        <v>111</v>
      </c>
      <c r="H7" s="33" t="s">
        <v>112</v>
      </c>
      <c r="I7" s="100"/>
      <c r="K7" s="93"/>
      <c r="L7" s="94"/>
      <c r="M7" s="94"/>
      <c r="N7" s="94"/>
      <c r="O7" s="95"/>
    </row>
    <row r="8" spans="2:15" ht="13.8" thickBot="1">
      <c r="C8" s="37">
        <f t="shared" ref="C8:C10" si="2">C9+1000</f>
        <v>1000</v>
      </c>
      <c r="D8" s="49"/>
      <c r="E8" s="25" t="s">
        <v>114</v>
      </c>
      <c r="F8" s="34" t="s">
        <v>115</v>
      </c>
      <c r="G8" s="34"/>
      <c r="H8" s="43"/>
      <c r="I8" s="100"/>
      <c r="K8" s="93"/>
      <c r="L8" s="94"/>
      <c r="M8" s="94"/>
      <c r="N8" s="94"/>
      <c r="O8" s="95"/>
    </row>
    <row r="9" spans="2:15" ht="18.600000000000001" customHeight="1" thickBot="1">
      <c r="B9">
        <f t="shared" ca="1" si="1"/>
        <v>3.7346727766555565E-2</v>
      </c>
      <c r="C9" s="39"/>
      <c r="D9" s="48">
        <v>4</v>
      </c>
      <c r="E9" s="26" t="s">
        <v>113</v>
      </c>
      <c r="F9" s="32" t="s">
        <v>84</v>
      </c>
      <c r="G9" s="32" t="s">
        <v>47</v>
      </c>
      <c r="H9" s="33" t="s">
        <v>116</v>
      </c>
      <c r="I9" s="100"/>
      <c r="K9" s="96"/>
      <c r="L9" s="97"/>
      <c r="M9" s="97"/>
      <c r="N9" s="97"/>
      <c r="O9" s="98"/>
    </row>
    <row r="10" spans="2:15" ht="13.8" thickBot="1">
      <c r="C10" s="37">
        <f t="shared" si="2"/>
        <v>1000</v>
      </c>
      <c r="D10" s="49"/>
      <c r="E10" s="25" t="s">
        <v>44</v>
      </c>
      <c r="F10" s="34"/>
      <c r="G10" s="34" t="s">
        <v>119</v>
      </c>
      <c r="H10" s="43"/>
      <c r="I10" s="100"/>
    </row>
    <row r="11" spans="2:15" ht="18.600000000000001" customHeight="1" thickBot="1">
      <c r="B11">
        <f t="shared" ca="1" si="1"/>
        <v>0.72429613574825302</v>
      </c>
      <c r="C11" s="39"/>
      <c r="D11" s="48">
        <v>5</v>
      </c>
      <c r="E11" s="26" t="s">
        <v>63</v>
      </c>
      <c r="F11" s="32" t="s">
        <v>24</v>
      </c>
      <c r="G11" s="32" t="s">
        <v>117</v>
      </c>
      <c r="H11" s="33" t="s">
        <v>118</v>
      </c>
      <c r="I11" s="100"/>
      <c r="K11" s="90" t="s">
        <v>855</v>
      </c>
      <c r="L11" s="91"/>
      <c r="M11" s="91"/>
      <c r="N11" s="91"/>
      <c r="O11" s="92"/>
    </row>
    <row r="12" spans="2:15" ht="13.8" thickBot="1">
      <c r="C12" s="37">
        <f t="shared" ref="C12" si="3">C13+1000</f>
        <v>1000</v>
      </c>
      <c r="D12" s="49"/>
      <c r="E12" s="25" t="s">
        <v>25</v>
      </c>
      <c r="F12" s="34"/>
      <c r="G12" s="34" t="s">
        <v>66</v>
      </c>
      <c r="H12" s="43"/>
      <c r="I12" s="100"/>
      <c r="K12" s="93"/>
      <c r="L12" s="94"/>
      <c r="M12" s="94"/>
      <c r="N12" s="94"/>
      <c r="O12" s="95"/>
    </row>
    <row r="13" spans="2:15" ht="18.600000000000001" customHeight="1" thickBot="1">
      <c r="B13">
        <f t="shared" ca="1" si="1"/>
        <v>0.54279457910924478</v>
      </c>
      <c r="C13" s="39"/>
      <c r="D13" s="48">
        <v>6</v>
      </c>
      <c r="E13" s="26" t="s">
        <v>7</v>
      </c>
      <c r="F13" s="32" t="s">
        <v>24</v>
      </c>
      <c r="G13" s="32" t="s">
        <v>120</v>
      </c>
      <c r="H13" s="33" t="s">
        <v>65</v>
      </c>
      <c r="I13" s="100"/>
      <c r="K13" s="93"/>
      <c r="L13" s="94"/>
      <c r="M13" s="94"/>
      <c r="N13" s="94"/>
      <c r="O13" s="95"/>
    </row>
    <row r="14" spans="2:15" ht="13.8" thickBot="1">
      <c r="C14" s="37">
        <f t="shared" ref="C14" si="4">C15+1000</f>
        <v>1000</v>
      </c>
      <c r="D14" s="49"/>
      <c r="E14" s="25" t="s">
        <v>121</v>
      </c>
      <c r="F14" s="34"/>
      <c r="G14" s="34" t="s">
        <v>19</v>
      </c>
      <c r="H14" s="43"/>
      <c r="I14" s="100"/>
      <c r="K14" s="93"/>
      <c r="L14" s="94"/>
      <c r="M14" s="94"/>
      <c r="N14" s="94"/>
      <c r="O14" s="95"/>
    </row>
    <row r="15" spans="2:15" ht="18.600000000000001" customHeight="1" thickBot="1">
      <c r="B15">
        <f t="shared" ca="1" si="1"/>
        <v>0.1754645161926871</v>
      </c>
      <c r="C15" s="39"/>
      <c r="D15" s="48">
        <v>7</v>
      </c>
      <c r="E15" s="26" t="s">
        <v>122</v>
      </c>
      <c r="F15" s="32" t="s">
        <v>24</v>
      </c>
      <c r="G15" s="32" t="s">
        <v>6</v>
      </c>
      <c r="H15" s="33" t="s">
        <v>123</v>
      </c>
      <c r="I15" s="100"/>
      <c r="K15" s="93"/>
      <c r="L15" s="94"/>
      <c r="M15" s="94"/>
      <c r="N15" s="94"/>
      <c r="O15" s="95"/>
    </row>
    <row r="16" spans="2:15" ht="13.8" thickBot="1">
      <c r="C16" s="37">
        <f t="shared" ref="C16" si="5">C17+1000</f>
        <v>1000</v>
      </c>
      <c r="D16" s="49"/>
      <c r="E16" s="25" t="s">
        <v>124</v>
      </c>
      <c r="F16" s="34"/>
      <c r="G16" s="34"/>
      <c r="H16" s="43"/>
      <c r="I16" s="100"/>
      <c r="K16" s="93"/>
      <c r="L16" s="94"/>
      <c r="M16" s="94"/>
      <c r="N16" s="94"/>
      <c r="O16" s="95"/>
    </row>
    <row r="17" spans="2:15" ht="18.600000000000001" customHeight="1" thickBot="1">
      <c r="B17">
        <f t="shared" ca="1" si="1"/>
        <v>0.84721938629767268</v>
      </c>
      <c r="C17" s="39"/>
      <c r="D17" s="48">
        <v>8</v>
      </c>
      <c r="E17" s="26" t="s">
        <v>125</v>
      </c>
      <c r="F17" s="32" t="s">
        <v>47</v>
      </c>
      <c r="G17" s="32" t="s">
        <v>126</v>
      </c>
      <c r="H17" s="33"/>
      <c r="I17" s="100"/>
      <c r="J17" s="15"/>
      <c r="K17" s="93"/>
      <c r="L17" s="94"/>
      <c r="M17" s="94"/>
      <c r="N17" s="94"/>
      <c r="O17" s="95"/>
    </row>
    <row r="18" spans="2:15" ht="13.8" thickBot="1">
      <c r="C18" s="37">
        <f t="shared" ref="C18" si="6">C19+1000</f>
        <v>1000</v>
      </c>
      <c r="D18" s="49"/>
      <c r="E18" s="25" t="s">
        <v>127</v>
      </c>
      <c r="F18" s="34" t="s">
        <v>128</v>
      </c>
      <c r="G18" s="34"/>
      <c r="H18" s="43"/>
      <c r="I18" s="100"/>
      <c r="K18" s="93"/>
      <c r="L18" s="94"/>
      <c r="M18" s="94"/>
      <c r="N18" s="94"/>
      <c r="O18" s="95"/>
    </row>
    <row r="19" spans="2:15" ht="18.600000000000001" customHeight="1" thickBot="1">
      <c r="B19">
        <f t="shared" ca="1" si="1"/>
        <v>0.24297977416615546</v>
      </c>
      <c r="C19" s="39"/>
      <c r="D19" s="48">
        <v>9</v>
      </c>
      <c r="E19" s="26" t="s">
        <v>129</v>
      </c>
      <c r="F19" s="32" t="s">
        <v>130</v>
      </c>
      <c r="G19" s="32" t="s">
        <v>47</v>
      </c>
      <c r="H19" s="33" t="s">
        <v>131</v>
      </c>
      <c r="I19" s="100"/>
      <c r="K19" s="93"/>
      <c r="L19" s="94"/>
      <c r="M19" s="94"/>
      <c r="N19" s="94"/>
      <c r="O19" s="95"/>
    </row>
    <row r="20" spans="2:15" ht="13.8" thickBot="1">
      <c r="C20" s="37">
        <f t="shared" ref="C20" si="7">C21+1000</f>
        <v>1000</v>
      </c>
      <c r="D20" s="49"/>
      <c r="E20" s="25" t="s">
        <v>133</v>
      </c>
      <c r="F20" s="34"/>
      <c r="G20" s="34" t="s">
        <v>66</v>
      </c>
      <c r="H20" s="43"/>
      <c r="I20" s="100"/>
      <c r="K20" s="93"/>
      <c r="L20" s="94"/>
      <c r="M20" s="94"/>
      <c r="N20" s="94"/>
      <c r="O20" s="95"/>
    </row>
    <row r="21" spans="2:15" ht="18.600000000000001" customHeight="1" thickBot="1">
      <c r="B21">
        <f t="shared" ca="1" si="1"/>
        <v>0.74270588276133942</v>
      </c>
      <c r="C21" s="39"/>
      <c r="D21" s="48">
        <v>10</v>
      </c>
      <c r="E21" s="26" t="s">
        <v>132</v>
      </c>
      <c r="F21" s="32" t="s">
        <v>46</v>
      </c>
      <c r="G21" s="32" t="s">
        <v>120</v>
      </c>
      <c r="H21" s="33" t="s">
        <v>65</v>
      </c>
      <c r="I21" s="100"/>
      <c r="K21" s="93"/>
      <c r="L21" s="94"/>
      <c r="M21" s="94"/>
      <c r="N21" s="94"/>
      <c r="O21" s="95"/>
    </row>
    <row r="22" spans="2:15" ht="13.8" thickBot="1">
      <c r="C22" s="37">
        <f t="shared" ref="C22" si="8">C23+1000</f>
        <v>1000</v>
      </c>
      <c r="D22" s="49"/>
      <c r="E22" s="25" t="s">
        <v>96</v>
      </c>
      <c r="F22" s="34" t="s">
        <v>134</v>
      </c>
      <c r="G22" s="34"/>
      <c r="H22" s="43"/>
      <c r="I22" s="100"/>
      <c r="K22" s="93"/>
      <c r="L22" s="94"/>
      <c r="M22" s="94"/>
      <c r="N22" s="94"/>
      <c r="O22" s="95"/>
    </row>
    <row r="23" spans="2:15" ht="18.600000000000001" customHeight="1" thickBot="1">
      <c r="B23">
        <f t="shared" ca="1" si="1"/>
        <v>0.37139731804947973</v>
      </c>
      <c r="C23" s="39"/>
      <c r="D23" s="71">
        <v>11</v>
      </c>
      <c r="E23" s="27" t="s">
        <v>135</v>
      </c>
      <c r="F23" s="35" t="s">
        <v>136</v>
      </c>
      <c r="G23" s="35" t="s">
        <v>299</v>
      </c>
      <c r="H23" s="36" t="s">
        <v>138</v>
      </c>
      <c r="I23" s="101"/>
      <c r="K23" s="93"/>
      <c r="L23" s="94"/>
      <c r="M23" s="94"/>
      <c r="N23" s="94"/>
      <c r="O23" s="95"/>
    </row>
    <row r="24" spans="2:15" ht="13.8" thickBot="1">
      <c r="C24" s="37">
        <f t="shared" ref="C24" si="9">C25+1000</f>
        <v>1000</v>
      </c>
      <c r="D24" s="50"/>
      <c r="E24" s="44" t="s">
        <v>29</v>
      </c>
      <c r="F24" s="45" t="s">
        <v>140</v>
      </c>
      <c r="G24" s="45"/>
      <c r="H24" s="43" t="s">
        <v>94</v>
      </c>
      <c r="I24" s="102" t="s">
        <v>834</v>
      </c>
      <c r="K24" s="93"/>
      <c r="L24" s="94"/>
      <c r="M24" s="94"/>
      <c r="N24" s="94"/>
      <c r="O24" s="95"/>
    </row>
    <row r="25" spans="2:15" ht="18.600000000000001" customHeight="1" thickBot="1">
      <c r="B25">
        <f t="shared" ca="1" si="1"/>
        <v>9.4040985707364189E-2</v>
      </c>
      <c r="C25" s="39"/>
      <c r="D25" s="48">
        <v>12</v>
      </c>
      <c r="E25" s="26" t="s">
        <v>139</v>
      </c>
      <c r="F25" s="32" t="s">
        <v>141</v>
      </c>
      <c r="G25" s="32" t="s">
        <v>47</v>
      </c>
      <c r="H25" s="33" t="s">
        <v>93</v>
      </c>
      <c r="I25" s="103"/>
      <c r="K25" s="93"/>
      <c r="L25" s="94"/>
      <c r="M25" s="94"/>
      <c r="N25" s="94"/>
      <c r="O25" s="95"/>
    </row>
    <row r="26" spans="2:15" ht="13.8" thickBot="1">
      <c r="C26" s="37">
        <f t="shared" ref="C26" si="10">C27+1000</f>
        <v>1000</v>
      </c>
      <c r="D26" s="49"/>
      <c r="E26" s="25" t="s">
        <v>45</v>
      </c>
      <c r="F26" s="34"/>
      <c r="G26" s="34" t="s">
        <v>143</v>
      </c>
      <c r="H26" s="43"/>
      <c r="I26" s="103"/>
      <c r="K26" s="93"/>
      <c r="L26" s="94"/>
      <c r="M26" s="94"/>
      <c r="N26" s="94"/>
      <c r="O26" s="95"/>
    </row>
    <row r="27" spans="2:15" ht="18" customHeight="1" thickBot="1">
      <c r="B27">
        <f t="shared" ca="1" si="1"/>
        <v>0.57670832299287034</v>
      </c>
      <c r="C27" s="39"/>
      <c r="D27" s="48">
        <v>13</v>
      </c>
      <c r="E27" s="26" t="s">
        <v>64</v>
      </c>
      <c r="F27" s="32" t="s">
        <v>49</v>
      </c>
      <c r="G27" s="32" t="s">
        <v>142</v>
      </c>
      <c r="H27" s="33" t="s">
        <v>60</v>
      </c>
      <c r="I27" s="103"/>
      <c r="K27" s="93"/>
      <c r="L27" s="94"/>
      <c r="M27" s="94"/>
      <c r="N27" s="94"/>
      <c r="O27" s="95"/>
    </row>
    <row r="28" spans="2:15" ht="13.8" thickBot="1">
      <c r="C28" s="37">
        <f t="shared" ref="C28" si="11">C29+1000</f>
        <v>1000</v>
      </c>
      <c r="D28" s="49"/>
      <c r="E28" s="25" t="s">
        <v>144</v>
      </c>
      <c r="F28" s="34" t="s">
        <v>83</v>
      </c>
      <c r="G28" s="34"/>
      <c r="H28" s="43"/>
      <c r="I28" s="103"/>
      <c r="K28" s="93"/>
      <c r="L28" s="94"/>
      <c r="M28" s="94"/>
      <c r="N28" s="94"/>
      <c r="O28" s="95"/>
    </row>
    <row r="29" spans="2:15" ht="18" customHeight="1" thickBot="1">
      <c r="B29">
        <f t="shared" ca="1" si="1"/>
        <v>0.74950178869225348</v>
      </c>
      <c r="C29" s="39"/>
      <c r="D29" s="48">
        <v>14</v>
      </c>
      <c r="E29" s="26" t="s">
        <v>145</v>
      </c>
      <c r="F29" s="32" t="s">
        <v>82</v>
      </c>
      <c r="G29" s="32" t="s">
        <v>31</v>
      </c>
      <c r="H29" s="33" t="s">
        <v>146</v>
      </c>
      <c r="I29" s="103"/>
      <c r="K29" s="96"/>
      <c r="L29" s="97"/>
      <c r="M29" s="97"/>
      <c r="N29" s="97"/>
      <c r="O29" s="98"/>
    </row>
    <row r="30" spans="2:15" ht="13.8" thickBot="1">
      <c r="C30" s="37">
        <f t="shared" ref="C30" si="12">C31+1000</f>
        <v>1000</v>
      </c>
      <c r="D30" s="49"/>
      <c r="E30" s="25" t="s">
        <v>147</v>
      </c>
      <c r="F30" s="34"/>
      <c r="G30" s="34" t="s">
        <v>41</v>
      </c>
      <c r="H30" s="43"/>
      <c r="I30" s="103"/>
    </row>
    <row r="31" spans="2:15" ht="18" customHeight="1" thickBot="1">
      <c r="B31">
        <f t="shared" ca="1" si="1"/>
        <v>0.28752679815891402</v>
      </c>
      <c r="C31" s="39"/>
      <c r="D31" s="48">
        <v>15</v>
      </c>
      <c r="E31" s="26" t="s">
        <v>148</v>
      </c>
      <c r="F31" s="32" t="s">
        <v>48</v>
      </c>
      <c r="G31" s="32" t="s">
        <v>27</v>
      </c>
      <c r="H31" s="33"/>
      <c r="I31" s="103"/>
    </row>
    <row r="32" spans="2:15" ht="13.8" thickBot="1">
      <c r="C32" s="37">
        <f t="shared" ref="C32" si="13">C33+1000</f>
        <v>1000</v>
      </c>
      <c r="D32" s="49"/>
      <c r="E32" s="25"/>
      <c r="F32" s="34" t="s">
        <v>126</v>
      </c>
      <c r="G32" s="34"/>
      <c r="H32" s="43"/>
      <c r="I32" s="103"/>
    </row>
    <row r="33" spans="2:9" ht="18" customHeight="1" thickBot="1">
      <c r="B33">
        <f t="shared" ca="1" si="1"/>
        <v>0.45556084604999481</v>
      </c>
      <c r="C33" s="39"/>
      <c r="D33" s="48">
        <v>16</v>
      </c>
      <c r="E33" s="26" t="s">
        <v>149</v>
      </c>
      <c r="F33" s="32" t="s">
        <v>150</v>
      </c>
      <c r="G33" s="32"/>
      <c r="H33" s="33"/>
      <c r="I33" s="103"/>
    </row>
    <row r="34" spans="2:9" ht="13.8" thickBot="1">
      <c r="C34" s="37">
        <f t="shared" ref="C34" si="14">C35+1000</f>
        <v>1000</v>
      </c>
      <c r="D34" s="49"/>
      <c r="E34" s="25" t="s">
        <v>151</v>
      </c>
      <c r="F34" s="34"/>
      <c r="G34" s="34" t="s">
        <v>154</v>
      </c>
      <c r="H34" s="43"/>
      <c r="I34" s="103"/>
    </row>
    <row r="35" spans="2:9" ht="18" customHeight="1" thickBot="1">
      <c r="B35">
        <f t="shared" ca="1" si="1"/>
        <v>0.69671544097548044</v>
      </c>
      <c r="C35" s="39"/>
      <c r="D35" s="48">
        <v>17</v>
      </c>
      <c r="E35" s="26" t="s">
        <v>152</v>
      </c>
      <c r="F35" s="32" t="s">
        <v>153</v>
      </c>
      <c r="G35" s="32" t="s">
        <v>5</v>
      </c>
      <c r="H35" s="33"/>
      <c r="I35" s="103"/>
    </row>
    <row r="36" spans="2:9" ht="13.8" thickBot="1">
      <c r="C36" s="37">
        <f t="shared" ref="C36" si="15">C37+1000</f>
        <v>1000</v>
      </c>
      <c r="D36" s="49"/>
      <c r="E36" s="25" t="s">
        <v>40</v>
      </c>
      <c r="F36" s="34"/>
      <c r="G36" s="34" t="s">
        <v>18</v>
      </c>
      <c r="H36" s="43"/>
      <c r="I36" s="103"/>
    </row>
    <row r="37" spans="2:9" ht="18" customHeight="1" thickBot="1">
      <c r="B37">
        <f t="shared" ca="1" si="1"/>
        <v>0.7876194619682132</v>
      </c>
      <c r="C37" s="39"/>
      <c r="D37" s="48">
        <v>18</v>
      </c>
      <c r="E37" s="26" t="s">
        <v>4</v>
      </c>
      <c r="F37" s="32" t="s">
        <v>48</v>
      </c>
      <c r="G37" s="32" t="s">
        <v>5</v>
      </c>
      <c r="H37" s="33"/>
      <c r="I37" s="103"/>
    </row>
    <row r="38" spans="2:9" ht="13.8" thickBot="1">
      <c r="C38" s="37">
        <f t="shared" ref="C38" si="16">C39+1000</f>
        <v>1000</v>
      </c>
      <c r="D38" s="49"/>
      <c r="E38" s="25" t="s">
        <v>22</v>
      </c>
      <c r="F38" s="34"/>
      <c r="G38" s="34"/>
      <c r="H38" s="43" t="s">
        <v>44</v>
      </c>
      <c r="I38" s="103"/>
    </row>
    <row r="39" spans="2:9" ht="18" customHeight="1" thickBot="1">
      <c r="B39">
        <f t="shared" ca="1" si="1"/>
        <v>0.83066772337344208</v>
      </c>
      <c r="C39" s="39"/>
      <c r="D39" s="48">
        <v>19</v>
      </c>
      <c r="E39" s="26" t="s">
        <v>155</v>
      </c>
      <c r="F39" s="32" t="s">
        <v>65</v>
      </c>
      <c r="G39" s="32" t="s">
        <v>47</v>
      </c>
      <c r="H39" s="33" t="s">
        <v>63</v>
      </c>
      <c r="I39" s="103"/>
    </row>
    <row r="40" spans="2:9" ht="13.8" thickBot="1">
      <c r="C40" s="37">
        <f t="shared" ref="C40" si="17">C41+1000</f>
        <v>1000</v>
      </c>
      <c r="D40" s="49"/>
      <c r="E40" s="25" t="s">
        <v>38</v>
      </c>
      <c r="F40" s="34"/>
      <c r="G40" s="34" t="s">
        <v>43</v>
      </c>
      <c r="H40" s="43"/>
      <c r="I40" s="103"/>
    </row>
    <row r="41" spans="2:9" ht="18" customHeight="1" thickBot="1">
      <c r="B41">
        <f t="shared" ca="1" si="1"/>
        <v>0.45521815455109671</v>
      </c>
      <c r="C41" s="39"/>
      <c r="D41" s="48">
        <v>20</v>
      </c>
      <c r="E41" s="26" t="s">
        <v>158</v>
      </c>
      <c r="F41" s="32" t="s">
        <v>159</v>
      </c>
      <c r="G41" s="32" t="s">
        <v>56</v>
      </c>
      <c r="H41" s="33"/>
      <c r="I41" s="103"/>
    </row>
    <row r="42" spans="2:9" ht="13.8" thickBot="1">
      <c r="C42" s="37">
        <f t="shared" ref="C42" si="18">C43+1000</f>
        <v>1000</v>
      </c>
      <c r="D42" s="49"/>
      <c r="E42" s="25"/>
      <c r="F42" s="34" t="s">
        <v>144</v>
      </c>
      <c r="G42" s="34"/>
      <c r="H42" s="43"/>
      <c r="I42" s="103"/>
    </row>
    <row r="43" spans="2:9" ht="18" customHeight="1" thickBot="1">
      <c r="B43">
        <f t="shared" ca="1" si="1"/>
        <v>0.91436390616592678</v>
      </c>
      <c r="C43" s="39"/>
      <c r="D43" s="71">
        <v>21</v>
      </c>
      <c r="E43" s="27" t="s">
        <v>156</v>
      </c>
      <c r="F43" s="35" t="s">
        <v>77</v>
      </c>
      <c r="G43" s="35" t="s">
        <v>49</v>
      </c>
      <c r="H43" s="36" t="s">
        <v>157</v>
      </c>
      <c r="I43" s="104"/>
    </row>
    <row r="44" spans="2:9" ht="13.8" customHeight="1" thickBot="1">
      <c r="C44" s="37">
        <f t="shared" ref="C44" si="19">C45+1000</f>
        <v>1000</v>
      </c>
      <c r="D44" s="50"/>
      <c r="E44" s="44"/>
      <c r="F44" s="45"/>
      <c r="G44" s="45" t="s">
        <v>167</v>
      </c>
      <c r="H44" s="43"/>
      <c r="I44" s="105" t="s">
        <v>835</v>
      </c>
    </row>
    <row r="45" spans="2:9" ht="18" customHeight="1" thickBot="1">
      <c r="B45">
        <f t="shared" ca="1" si="1"/>
        <v>0.2638349859121808</v>
      </c>
      <c r="C45" s="39"/>
      <c r="D45" s="48">
        <v>22</v>
      </c>
      <c r="E45" s="26" t="s">
        <v>165</v>
      </c>
      <c r="F45" s="32" t="s">
        <v>47</v>
      </c>
      <c r="G45" s="32" t="s">
        <v>166</v>
      </c>
      <c r="H45" s="33"/>
      <c r="I45" s="106"/>
    </row>
    <row r="46" spans="2:9" ht="13.8" thickBot="1">
      <c r="C46" s="37">
        <f t="shared" ref="C46" si="20">C47+1000</f>
        <v>1000</v>
      </c>
      <c r="D46" s="49"/>
      <c r="E46" s="25" t="s">
        <v>168</v>
      </c>
      <c r="F46" s="34"/>
      <c r="G46" s="34" t="s">
        <v>36</v>
      </c>
      <c r="H46" s="43"/>
      <c r="I46" s="106"/>
    </row>
    <row r="47" spans="2:9" ht="18" customHeight="1" thickBot="1">
      <c r="B47">
        <f ca="1">RAND()</f>
        <v>0.97835392602201054</v>
      </c>
      <c r="C47" s="39"/>
      <c r="D47" s="48">
        <v>23</v>
      </c>
      <c r="E47" s="26" t="s">
        <v>169</v>
      </c>
      <c r="F47" s="32" t="s">
        <v>48</v>
      </c>
      <c r="G47" s="32" t="s">
        <v>58</v>
      </c>
      <c r="H47" s="33" t="s">
        <v>35</v>
      </c>
      <c r="I47" s="106"/>
    </row>
    <row r="48" spans="2:9" ht="13.8" thickBot="1">
      <c r="C48" s="37">
        <f t="shared" ref="C48" si="21">C49+1000</f>
        <v>1000</v>
      </c>
      <c r="D48" s="49"/>
      <c r="E48" s="25" t="s">
        <v>170</v>
      </c>
      <c r="F48" s="34"/>
      <c r="G48" s="34" t="s">
        <v>172</v>
      </c>
      <c r="H48" s="43"/>
      <c r="I48" s="106"/>
    </row>
    <row r="49" spans="2:9" ht="18" customHeight="1" thickBot="1">
      <c r="B49">
        <f t="shared" ref="B49:B115" ca="1" si="22">RAND()</f>
        <v>0.47464586335090819</v>
      </c>
      <c r="C49" s="39"/>
      <c r="D49" s="48">
        <v>24</v>
      </c>
      <c r="E49" s="26" t="s">
        <v>171</v>
      </c>
      <c r="F49" s="32" t="s">
        <v>24</v>
      </c>
      <c r="G49" s="32" t="s">
        <v>171</v>
      </c>
      <c r="H49" s="33" t="s">
        <v>173</v>
      </c>
      <c r="I49" s="106"/>
    </row>
    <row r="50" spans="2:9" ht="13.8" thickBot="1">
      <c r="C50" s="37">
        <f t="shared" ref="C50" si="23">C51+1000</f>
        <v>1000</v>
      </c>
      <c r="D50" s="49"/>
      <c r="E50" s="25" t="s">
        <v>22</v>
      </c>
      <c r="F50" s="34"/>
      <c r="G50" s="34" t="s">
        <v>175</v>
      </c>
      <c r="H50" s="43"/>
      <c r="I50" s="106"/>
    </row>
    <row r="51" spans="2:9" ht="18" customHeight="1" thickBot="1">
      <c r="B51">
        <f t="shared" ca="1" si="22"/>
        <v>0.59171016403465004</v>
      </c>
      <c r="C51" s="39"/>
      <c r="D51" s="48">
        <v>25</v>
      </c>
      <c r="E51" s="26" t="s">
        <v>62</v>
      </c>
      <c r="F51" s="32" t="s">
        <v>53</v>
      </c>
      <c r="G51" s="32" t="s">
        <v>174</v>
      </c>
      <c r="H51" s="33"/>
      <c r="I51" s="106"/>
    </row>
    <row r="52" spans="2:9" ht="13.8" thickBot="1">
      <c r="C52" s="37">
        <f t="shared" ref="C52" si="24">C53+1000</f>
        <v>1000</v>
      </c>
      <c r="D52" s="49"/>
      <c r="E52" s="25" t="s">
        <v>176</v>
      </c>
      <c r="F52" s="34" t="s">
        <v>37</v>
      </c>
      <c r="G52" s="34" t="s">
        <v>179</v>
      </c>
      <c r="H52" s="43"/>
      <c r="I52" s="106"/>
    </row>
    <row r="53" spans="2:9" ht="18" customHeight="1" thickBot="1">
      <c r="B53">
        <f t="shared" ca="1" si="22"/>
        <v>0.3118193705482597</v>
      </c>
      <c r="C53" s="39"/>
      <c r="D53" s="48">
        <v>26</v>
      </c>
      <c r="E53" s="26" t="s">
        <v>177</v>
      </c>
      <c r="F53" s="32" t="s">
        <v>178</v>
      </c>
      <c r="G53" s="32" t="s">
        <v>28</v>
      </c>
      <c r="H53" s="33"/>
      <c r="I53" s="106"/>
    </row>
    <row r="54" spans="2:9" ht="13.8" thickBot="1">
      <c r="C54" s="37">
        <f t="shared" ref="C54" si="25">C55+1000</f>
        <v>1000</v>
      </c>
      <c r="D54" s="49"/>
      <c r="E54" s="25" t="s">
        <v>181</v>
      </c>
      <c r="F54" s="34" t="s">
        <v>168</v>
      </c>
      <c r="G54" s="34"/>
      <c r="H54" s="43"/>
      <c r="I54" s="106"/>
    </row>
    <row r="55" spans="2:9" ht="18" customHeight="1" thickBot="1">
      <c r="B55">
        <f t="shared" ca="1" si="22"/>
        <v>3.2443351445612501E-2</v>
      </c>
      <c r="C55" s="39"/>
      <c r="D55" s="48">
        <v>27</v>
      </c>
      <c r="E55" s="26" t="s">
        <v>180</v>
      </c>
      <c r="F55" s="32" t="s">
        <v>169</v>
      </c>
      <c r="G55" s="32" t="s">
        <v>48</v>
      </c>
      <c r="H55" s="33" t="s">
        <v>182</v>
      </c>
      <c r="I55" s="106"/>
    </row>
    <row r="56" spans="2:9" ht="13.8" thickBot="1">
      <c r="C56" s="37">
        <f t="shared" ref="C56" si="26">C57+1000</f>
        <v>1000</v>
      </c>
      <c r="D56" s="49"/>
      <c r="E56" s="25"/>
      <c r="F56" s="34"/>
      <c r="G56" s="34" t="s">
        <v>185</v>
      </c>
      <c r="H56" s="43"/>
      <c r="I56" s="106"/>
    </row>
    <row r="57" spans="2:9" ht="18" customHeight="1" thickBot="1">
      <c r="B57">
        <f t="shared" ca="1" si="22"/>
        <v>0.11565384994510663</v>
      </c>
      <c r="C57" s="39"/>
      <c r="D57" s="48">
        <v>28</v>
      </c>
      <c r="E57" s="26" t="s">
        <v>183</v>
      </c>
      <c r="F57" s="32" t="s">
        <v>47</v>
      </c>
      <c r="G57" s="32" t="s">
        <v>184</v>
      </c>
      <c r="H57" s="33"/>
      <c r="I57" s="106"/>
    </row>
    <row r="58" spans="2:9" ht="13.8" thickBot="1">
      <c r="C58" s="37">
        <f t="shared" ref="C58" si="27">C59+1000</f>
        <v>1000</v>
      </c>
      <c r="D58" s="49"/>
      <c r="E58" s="25"/>
      <c r="F58" s="34"/>
      <c r="G58" s="34" t="s">
        <v>186</v>
      </c>
      <c r="H58" s="43"/>
      <c r="I58" s="106"/>
    </row>
    <row r="59" spans="2:9" ht="18" customHeight="1" thickBot="1">
      <c r="B59">
        <f t="shared" ca="1" si="22"/>
        <v>0.24247332375192288</v>
      </c>
      <c r="C59" s="39"/>
      <c r="D59" s="48">
        <v>29</v>
      </c>
      <c r="E59" s="26" t="s">
        <v>59</v>
      </c>
      <c r="F59" s="32" t="s">
        <v>47</v>
      </c>
      <c r="G59" s="32" t="s">
        <v>187</v>
      </c>
      <c r="H59" s="33" t="s">
        <v>65</v>
      </c>
      <c r="I59" s="106"/>
    </row>
    <row r="60" spans="2:9" ht="13.8" thickBot="1">
      <c r="C60" s="37">
        <f t="shared" ref="C60" si="28">C61+1000</f>
        <v>1000</v>
      </c>
      <c r="D60" s="49"/>
      <c r="E60" s="25" t="s">
        <v>188</v>
      </c>
      <c r="F60" s="34"/>
      <c r="G60" s="34"/>
      <c r="H60" s="43"/>
      <c r="I60" s="106"/>
    </row>
    <row r="61" spans="2:9" ht="18" customHeight="1" thickBot="1">
      <c r="B61">
        <f t="shared" ca="1" si="22"/>
        <v>0.94358854041350582</v>
      </c>
      <c r="C61" s="39"/>
      <c r="D61" s="48">
        <v>30</v>
      </c>
      <c r="E61" s="26" t="s">
        <v>189</v>
      </c>
      <c r="F61" s="32" t="s">
        <v>190</v>
      </c>
      <c r="G61" s="32" t="s">
        <v>191</v>
      </c>
      <c r="H61" s="33"/>
      <c r="I61" s="106"/>
    </row>
    <row r="62" spans="2:9" ht="13.8" thickBot="1">
      <c r="C62" s="37">
        <f t="shared" ref="C62" si="29">C63+1000</f>
        <v>1000</v>
      </c>
      <c r="D62" s="49"/>
      <c r="E62" s="25"/>
      <c r="F62" s="34" t="s">
        <v>79</v>
      </c>
      <c r="G62" s="34" t="s">
        <v>161</v>
      </c>
      <c r="H62" s="43" t="s">
        <v>163</v>
      </c>
      <c r="I62" s="106"/>
    </row>
    <row r="63" spans="2:9" ht="18" customHeight="1" thickBot="1">
      <c r="B63">
        <f t="shared" ca="1" si="22"/>
        <v>0.28250599637964124</v>
      </c>
      <c r="C63" s="39"/>
      <c r="D63" s="48">
        <v>31</v>
      </c>
      <c r="E63" s="26" t="s">
        <v>160</v>
      </c>
      <c r="F63" s="32" t="s">
        <v>80</v>
      </c>
      <c r="G63" s="32" t="s">
        <v>162</v>
      </c>
      <c r="H63" s="33" t="s">
        <v>56</v>
      </c>
      <c r="I63" s="106"/>
    </row>
    <row r="64" spans="2:9" ht="13.8" thickBot="1">
      <c r="C64" s="37">
        <f t="shared" ref="C64" si="30">C65+1000</f>
        <v>1000</v>
      </c>
      <c r="D64" s="49"/>
      <c r="E64" s="25" t="s">
        <v>95</v>
      </c>
      <c r="F64" s="34"/>
      <c r="G64" s="34"/>
      <c r="H64" s="43"/>
      <c r="I64" s="106"/>
    </row>
    <row r="65" spans="2:9" ht="18" customHeight="1" thickBot="1">
      <c r="B65">
        <f t="shared" ca="1" si="22"/>
        <v>0.35333062797967751</v>
      </c>
      <c r="C65" s="39"/>
      <c r="D65" s="48">
        <v>32</v>
      </c>
      <c r="E65" s="26" t="s">
        <v>229</v>
      </c>
      <c r="F65" s="32" t="s">
        <v>291</v>
      </c>
      <c r="G65" s="32" t="s">
        <v>24</v>
      </c>
      <c r="H65" s="33" t="s">
        <v>55</v>
      </c>
      <c r="I65" s="106"/>
    </row>
    <row r="66" spans="2:9" ht="13.8" thickBot="1">
      <c r="C66" s="37">
        <f t="shared" ref="C66" si="31">C67+1000</f>
        <v>1000</v>
      </c>
      <c r="D66" s="49"/>
      <c r="E66" s="25"/>
      <c r="F66" s="34"/>
      <c r="G66" s="34" t="s">
        <v>94</v>
      </c>
      <c r="H66" s="43"/>
      <c r="I66" s="106"/>
    </row>
    <row r="67" spans="2:9" ht="18" customHeight="1" thickBot="1">
      <c r="B67">
        <f t="shared" ca="1" si="22"/>
        <v>0.46542145849459338</v>
      </c>
      <c r="C67" s="39"/>
      <c r="D67" s="48">
        <v>33</v>
      </c>
      <c r="E67" s="26" t="s">
        <v>193</v>
      </c>
      <c r="F67" s="32" t="s">
        <v>46</v>
      </c>
      <c r="G67" s="32" t="s">
        <v>192</v>
      </c>
      <c r="H67" s="33" t="s">
        <v>73</v>
      </c>
      <c r="I67" s="106"/>
    </row>
    <row r="68" spans="2:9" ht="13.8" thickBot="1">
      <c r="C68" s="37">
        <f t="shared" ref="C68" si="32">C69+1000</f>
        <v>1000</v>
      </c>
      <c r="D68" s="49"/>
      <c r="E68" s="25"/>
      <c r="F68" s="34"/>
      <c r="G68" s="34" t="s">
        <v>29</v>
      </c>
      <c r="H68" s="43"/>
      <c r="I68" s="106"/>
    </row>
    <row r="69" spans="2:9" ht="18" customHeight="1" thickBot="1">
      <c r="B69">
        <f t="shared" ca="1" si="22"/>
        <v>0.44990924826302492</v>
      </c>
      <c r="C69" s="39"/>
      <c r="D69" s="48">
        <v>34</v>
      </c>
      <c r="E69" s="26" t="s">
        <v>194</v>
      </c>
      <c r="F69" s="32" t="s">
        <v>46</v>
      </c>
      <c r="G69" s="32" t="s">
        <v>195</v>
      </c>
      <c r="H69" s="33" t="s">
        <v>65</v>
      </c>
      <c r="I69" s="106"/>
    </row>
    <row r="70" spans="2:9" ht="13.8" thickBot="1">
      <c r="C70" s="37">
        <f t="shared" ref="C70" si="33">C71+1000</f>
        <v>1000</v>
      </c>
      <c r="D70" s="49"/>
      <c r="E70" s="25" t="s">
        <v>196</v>
      </c>
      <c r="F70" s="34"/>
      <c r="G70" s="34" t="s">
        <v>29</v>
      </c>
      <c r="H70" s="43"/>
      <c r="I70" s="106"/>
    </row>
    <row r="71" spans="2:9" ht="18" customHeight="1" thickBot="1">
      <c r="B71">
        <f t="shared" ca="1" si="22"/>
        <v>5.9652826365212297E-2</v>
      </c>
      <c r="C71" s="39"/>
      <c r="D71" s="71">
        <v>35</v>
      </c>
      <c r="E71" s="27" t="s">
        <v>129</v>
      </c>
      <c r="F71" s="35" t="s">
        <v>197</v>
      </c>
      <c r="G71" s="35" t="s">
        <v>195</v>
      </c>
      <c r="H71" s="36" t="s">
        <v>198</v>
      </c>
      <c r="I71" s="107"/>
    </row>
    <row r="72" spans="2:9" ht="13.8" thickBot="1">
      <c r="C72" s="37">
        <f t="shared" ref="C72" si="34">C73+1000</f>
        <v>1000</v>
      </c>
      <c r="D72" s="50"/>
      <c r="E72" s="44" t="s">
        <v>88</v>
      </c>
      <c r="F72" s="45" t="s">
        <v>33</v>
      </c>
      <c r="G72" s="45"/>
      <c r="H72" s="43"/>
      <c r="I72" s="99" t="s">
        <v>841</v>
      </c>
    </row>
    <row r="73" spans="2:9" ht="18" customHeight="1" thickBot="1">
      <c r="B73">
        <f t="shared" ca="1" si="22"/>
        <v>0.64220679138688663</v>
      </c>
      <c r="C73" s="39"/>
      <c r="D73" s="48">
        <v>36</v>
      </c>
      <c r="E73" s="26" t="s">
        <v>199</v>
      </c>
      <c r="F73" s="32" t="s">
        <v>200</v>
      </c>
      <c r="G73" s="32" t="s">
        <v>47</v>
      </c>
      <c r="H73" s="33" t="s">
        <v>201</v>
      </c>
      <c r="I73" s="100"/>
    </row>
    <row r="74" spans="2:9" ht="13.8" thickBot="1">
      <c r="C74" s="37">
        <f t="shared" ref="C74" si="35">C75+1000</f>
        <v>1000</v>
      </c>
      <c r="D74" s="49"/>
      <c r="E74" s="25" t="s">
        <v>202</v>
      </c>
      <c r="F74" s="34"/>
      <c r="G74" s="34" t="s">
        <v>29</v>
      </c>
      <c r="H74" s="43"/>
      <c r="I74" s="100"/>
    </row>
    <row r="75" spans="2:9" ht="18" customHeight="1" thickBot="1">
      <c r="B75">
        <f t="shared" ca="1" si="22"/>
        <v>0.49643468794450796</v>
      </c>
      <c r="C75" s="39"/>
      <c r="D75" s="48">
        <v>37</v>
      </c>
      <c r="E75" s="26" t="s">
        <v>203</v>
      </c>
      <c r="F75" s="32" t="s">
        <v>31</v>
      </c>
      <c r="G75" s="32" t="s">
        <v>204</v>
      </c>
      <c r="H75" s="33" t="s">
        <v>60</v>
      </c>
      <c r="I75" s="100"/>
    </row>
    <row r="76" spans="2:9" ht="13.8" thickBot="1">
      <c r="C76" s="37">
        <f t="shared" ref="C76" si="36">C77+1000</f>
        <v>1000</v>
      </c>
      <c r="D76" s="49"/>
      <c r="E76" s="25" t="s">
        <v>269</v>
      </c>
      <c r="F76" s="34" t="s">
        <v>407</v>
      </c>
      <c r="G76" s="34"/>
      <c r="H76" s="43" t="s">
        <v>838</v>
      </c>
      <c r="I76" s="100"/>
    </row>
    <row r="77" spans="2:9" ht="18" customHeight="1" thickBot="1">
      <c r="B77">
        <f t="shared" ca="1" si="22"/>
        <v>0.49645603055302678</v>
      </c>
      <c r="C77" s="39"/>
      <c r="D77" s="48">
        <v>38</v>
      </c>
      <c r="E77" s="26" t="s">
        <v>836</v>
      </c>
      <c r="F77" s="32" t="s">
        <v>837</v>
      </c>
      <c r="G77" s="32" t="s">
        <v>47</v>
      </c>
      <c r="H77" s="33" t="s">
        <v>56</v>
      </c>
      <c r="I77" s="100"/>
    </row>
    <row r="78" spans="2:9" ht="13.8" thickBot="1">
      <c r="C78" s="37">
        <f t="shared" ref="C78" si="37">C79+1000</f>
        <v>1000</v>
      </c>
      <c r="D78" s="49"/>
      <c r="E78" s="25" t="s">
        <v>839</v>
      </c>
      <c r="F78" s="34"/>
      <c r="G78" s="34"/>
      <c r="H78" s="43"/>
      <c r="I78" s="100"/>
    </row>
    <row r="79" spans="2:9" ht="18" customHeight="1" thickBot="1">
      <c r="B79">
        <f t="shared" ca="1" si="22"/>
        <v>0.80928784652914776</v>
      </c>
      <c r="C79" s="39"/>
      <c r="D79" s="48">
        <v>39</v>
      </c>
      <c r="E79" s="26" t="s">
        <v>508</v>
      </c>
      <c r="F79" s="32" t="s">
        <v>48</v>
      </c>
      <c r="G79" s="32" t="s">
        <v>840</v>
      </c>
      <c r="H79" s="33"/>
      <c r="I79" s="100"/>
    </row>
    <row r="80" spans="2:9" ht="13.8" thickBot="1">
      <c r="C80" s="37">
        <f t="shared" ref="C80" si="38">C81+1000</f>
        <v>1000</v>
      </c>
      <c r="D80" s="49"/>
      <c r="E80" s="25" t="s">
        <v>206</v>
      </c>
      <c r="F80" s="34" t="s">
        <v>90</v>
      </c>
      <c r="G80" s="34"/>
      <c r="H80" s="43"/>
      <c r="I80" s="100"/>
    </row>
    <row r="81" spans="2:10" ht="18" customHeight="1" thickBot="1">
      <c r="B81">
        <f t="shared" ca="1" si="22"/>
        <v>0.60962209638378884</v>
      </c>
      <c r="C81" s="39"/>
      <c r="D81" s="48">
        <v>40</v>
      </c>
      <c r="E81" s="26" t="s">
        <v>205</v>
      </c>
      <c r="F81" s="32" t="s">
        <v>91</v>
      </c>
      <c r="G81" s="32" t="s">
        <v>24</v>
      </c>
      <c r="H81" s="33" t="s">
        <v>92</v>
      </c>
      <c r="I81" s="100"/>
    </row>
    <row r="82" spans="2:10" ht="13.8" thickBot="1">
      <c r="C82" s="37">
        <f t="shared" ref="C82" si="39">C83+1000</f>
        <v>1000</v>
      </c>
      <c r="D82" s="49"/>
      <c r="E82" s="25"/>
      <c r="F82" s="34" t="s">
        <v>208</v>
      </c>
      <c r="G82" s="34"/>
      <c r="H82" s="43" t="s">
        <v>210</v>
      </c>
      <c r="I82" s="100"/>
    </row>
    <row r="83" spans="2:10" ht="18" customHeight="1" thickBot="1">
      <c r="B83">
        <f t="shared" ca="1" si="22"/>
        <v>0.18455121678930264</v>
      </c>
      <c r="C83" s="39"/>
      <c r="D83" s="48">
        <v>41</v>
      </c>
      <c r="E83" s="26" t="s">
        <v>61</v>
      </c>
      <c r="F83" s="32" t="s">
        <v>207</v>
      </c>
      <c r="G83" s="32" t="s">
        <v>47</v>
      </c>
      <c r="H83" s="33" t="s">
        <v>209</v>
      </c>
      <c r="I83" s="100"/>
    </row>
    <row r="84" spans="2:10" ht="13.8" thickBot="1">
      <c r="C84" s="37">
        <f t="shared" ref="C84" si="40">C85+1000</f>
        <v>1000</v>
      </c>
      <c r="D84" s="49"/>
      <c r="E84" s="25" t="s">
        <v>211</v>
      </c>
      <c r="F84" s="34"/>
      <c r="G84" s="34" t="s">
        <v>95</v>
      </c>
      <c r="H84" s="43"/>
      <c r="I84" s="100"/>
    </row>
    <row r="85" spans="2:10" ht="18" customHeight="1" thickBot="1">
      <c r="B85">
        <f t="shared" ca="1" si="22"/>
        <v>0.32588606396946751</v>
      </c>
      <c r="C85" s="39"/>
      <c r="D85" s="48">
        <v>42</v>
      </c>
      <c r="E85" s="26" t="s">
        <v>212</v>
      </c>
      <c r="F85" s="32" t="s">
        <v>81</v>
      </c>
      <c r="G85" s="32" t="s">
        <v>213</v>
      </c>
      <c r="H85" s="33" t="s">
        <v>65</v>
      </c>
      <c r="I85" s="100"/>
    </row>
    <row r="86" spans="2:10" ht="13.8" thickBot="1">
      <c r="C86" s="37">
        <f t="shared" ref="C86" si="41">C87+1000</f>
        <v>1000</v>
      </c>
      <c r="D86" s="49"/>
      <c r="E86" s="25" t="s">
        <v>29</v>
      </c>
      <c r="F86" s="34" t="s">
        <v>33</v>
      </c>
      <c r="G86" s="34"/>
      <c r="H86" s="43"/>
      <c r="I86" s="100"/>
    </row>
    <row r="87" spans="2:10" ht="18" customHeight="1" thickBot="1">
      <c r="B87">
        <f t="shared" ca="1" si="22"/>
        <v>0.87452531125861588</v>
      </c>
      <c r="C87" s="39"/>
      <c r="D87" s="48">
        <v>43</v>
      </c>
      <c r="E87" s="26" t="s">
        <v>214</v>
      </c>
      <c r="F87" s="32" t="s">
        <v>76</v>
      </c>
      <c r="G87" s="32" t="s">
        <v>46</v>
      </c>
      <c r="H87" s="33" t="s">
        <v>215</v>
      </c>
      <c r="I87" s="100"/>
    </row>
    <row r="88" spans="2:10" ht="13.8" thickBot="1">
      <c r="C88" s="37">
        <f t="shared" ref="C88" si="42">C89+1000</f>
        <v>1000</v>
      </c>
      <c r="D88" s="49"/>
      <c r="E88" s="25"/>
      <c r="F88" s="34" t="s">
        <v>97</v>
      </c>
      <c r="G88" s="34"/>
      <c r="H88" s="43"/>
      <c r="I88" s="100"/>
    </row>
    <row r="89" spans="2:10" ht="18" customHeight="1" thickBot="1">
      <c r="B89">
        <f t="shared" ca="1" si="22"/>
        <v>0.83662813586608697</v>
      </c>
      <c r="C89" s="39"/>
      <c r="D89" s="71">
        <v>44</v>
      </c>
      <c r="E89" s="27" t="s">
        <v>61</v>
      </c>
      <c r="F89" s="35" t="s">
        <v>192</v>
      </c>
      <c r="G89" s="35" t="s">
        <v>24</v>
      </c>
      <c r="H89" s="36" t="s">
        <v>104</v>
      </c>
      <c r="I89" s="101"/>
    </row>
    <row r="90" spans="2:10" ht="13.8" thickBot="1">
      <c r="C90" s="37">
        <f t="shared" ref="C90" si="43">C91+1000</f>
        <v>1000</v>
      </c>
      <c r="D90" s="50"/>
      <c r="E90" s="44" t="s">
        <v>95</v>
      </c>
      <c r="F90" s="45"/>
      <c r="G90" s="45" t="s">
        <v>218</v>
      </c>
      <c r="H90" s="43"/>
      <c r="I90" s="102" t="s">
        <v>842</v>
      </c>
    </row>
    <row r="91" spans="2:10" ht="18" customHeight="1" thickBot="1">
      <c r="B91">
        <f t="shared" ca="1" si="22"/>
        <v>0.19130805187087807</v>
      </c>
      <c r="C91" s="39"/>
      <c r="D91" s="48">
        <v>45</v>
      </c>
      <c r="E91" s="26" t="s">
        <v>164</v>
      </c>
      <c r="F91" s="32" t="s">
        <v>216</v>
      </c>
      <c r="G91" s="32" t="s">
        <v>217</v>
      </c>
      <c r="H91" s="33"/>
      <c r="I91" s="103"/>
    </row>
    <row r="92" spans="2:10" ht="13.8" thickBot="1">
      <c r="C92" s="37">
        <f t="shared" ref="C92" si="44">C93+1000</f>
        <v>1000</v>
      </c>
      <c r="D92" s="49"/>
      <c r="E92" s="25"/>
      <c r="F92" s="34"/>
      <c r="G92" s="34" t="s">
        <v>72</v>
      </c>
      <c r="H92" s="43" t="s">
        <v>71</v>
      </c>
      <c r="I92" s="103"/>
    </row>
    <row r="93" spans="2:10" ht="18" customHeight="1" thickBot="1">
      <c r="B93">
        <f t="shared" ca="1" si="22"/>
        <v>0.11627168964590173</v>
      </c>
      <c r="C93" s="39"/>
      <c r="D93" s="48">
        <v>46</v>
      </c>
      <c r="E93" s="26" t="s">
        <v>219</v>
      </c>
      <c r="F93" s="32" t="s">
        <v>47</v>
      </c>
      <c r="G93" s="32" t="s">
        <v>70</v>
      </c>
      <c r="H93" s="33" t="s">
        <v>220</v>
      </c>
      <c r="I93" s="103"/>
    </row>
    <row r="94" spans="2:10" ht="13.8" thickBot="1">
      <c r="C94" s="37">
        <f t="shared" ref="C94" si="45">C95+1000</f>
        <v>1000</v>
      </c>
      <c r="D94" s="49"/>
      <c r="E94" s="25" t="s">
        <v>222</v>
      </c>
      <c r="F94" s="34" t="s">
        <v>29</v>
      </c>
      <c r="G94" s="34"/>
      <c r="H94" s="43" t="s">
        <v>206</v>
      </c>
      <c r="I94" s="103"/>
      <c r="J94" s="29"/>
    </row>
    <row r="95" spans="2:10" ht="18" customHeight="1" thickBot="1">
      <c r="B95">
        <f t="shared" ca="1" si="22"/>
        <v>0.82500419550174253</v>
      </c>
      <c r="C95" s="39"/>
      <c r="D95" s="48">
        <v>47</v>
      </c>
      <c r="E95" s="26" t="s">
        <v>221</v>
      </c>
      <c r="F95" s="32" t="s">
        <v>77</v>
      </c>
      <c r="G95" s="32" t="s">
        <v>223</v>
      </c>
      <c r="H95" s="33" t="s">
        <v>2</v>
      </c>
      <c r="I95" s="103"/>
      <c r="J95" s="28"/>
    </row>
    <row r="96" spans="2:10" ht="13.8" thickBot="1">
      <c r="C96" s="37">
        <f t="shared" ref="C96" si="46">C97+1000</f>
        <v>1000</v>
      </c>
      <c r="D96" s="49"/>
      <c r="E96" s="25" t="s">
        <v>224</v>
      </c>
      <c r="F96" s="34" t="s">
        <v>225</v>
      </c>
      <c r="G96" s="34"/>
      <c r="H96" s="43" t="s">
        <v>218</v>
      </c>
      <c r="I96" s="103"/>
    </row>
    <row r="97" spans="2:14" ht="18" customHeight="1" thickBot="1">
      <c r="B97">
        <f t="shared" ca="1" si="22"/>
        <v>2.5053447749045499E-2</v>
      </c>
      <c r="C97" s="39"/>
      <c r="D97" s="48">
        <v>48</v>
      </c>
      <c r="E97" s="26" t="s">
        <v>26</v>
      </c>
      <c r="F97" s="32" t="s">
        <v>57</v>
      </c>
      <c r="G97" s="32" t="s">
        <v>47</v>
      </c>
      <c r="H97" s="33" t="s">
        <v>217</v>
      </c>
      <c r="I97" s="103"/>
    </row>
    <row r="98" spans="2:14" ht="13.8" thickBot="1">
      <c r="C98" s="37">
        <f t="shared" ref="C98" si="47">C99+1000</f>
        <v>1000</v>
      </c>
      <c r="D98" s="49"/>
      <c r="E98" s="25" t="s">
        <v>226</v>
      </c>
      <c r="F98" s="34"/>
      <c r="G98" s="34"/>
      <c r="H98" s="43"/>
      <c r="I98" s="103"/>
    </row>
    <row r="99" spans="2:14" ht="18" customHeight="1" thickBot="1">
      <c r="B99">
        <f t="shared" ca="1" si="22"/>
        <v>0.35151655622839195</v>
      </c>
      <c r="C99" s="39"/>
      <c r="D99" s="48">
        <v>49</v>
      </c>
      <c r="E99" s="26" t="s">
        <v>227</v>
      </c>
      <c r="F99" s="32" t="s">
        <v>24</v>
      </c>
      <c r="G99" s="32" t="s">
        <v>228</v>
      </c>
      <c r="H99" s="33"/>
      <c r="I99" s="103"/>
    </row>
    <row r="100" spans="2:14" ht="13.8" thickBot="1">
      <c r="C100" s="37">
        <f t="shared" ref="C100" si="48">C101+1000</f>
        <v>1000</v>
      </c>
      <c r="D100" s="49"/>
      <c r="E100" s="25" t="s">
        <v>86</v>
      </c>
      <c r="F100" s="34"/>
      <c r="G100" s="34" t="s">
        <v>151</v>
      </c>
      <c r="H100" s="43"/>
      <c r="I100" s="103"/>
    </row>
    <row r="101" spans="2:14" ht="18" customHeight="1" thickBot="1">
      <c r="B101">
        <f t="shared" ca="1" si="22"/>
        <v>0.90794104739260595</v>
      </c>
      <c r="C101" s="39"/>
      <c r="D101" s="48">
        <v>50</v>
      </c>
      <c r="E101" s="26" t="s">
        <v>87</v>
      </c>
      <c r="F101" s="32" t="s">
        <v>49</v>
      </c>
      <c r="G101" s="32" t="s">
        <v>229</v>
      </c>
      <c r="H101" s="33" t="s">
        <v>173</v>
      </c>
      <c r="I101" s="103"/>
    </row>
    <row r="102" spans="2:14" ht="13.8" thickBot="1">
      <c r="C102" s="37">
        <f t="shared" ref="C102" si="49">C103+1000</f>
        <v>1000</v>
      </c>
      <c r="D102" s="49"/>
      <c r="E102" s="25"/>
      <c r="F102" s="34"/>
      <c r="G102" s="34" t="s">
        <v>232</v>
      </c>
      <c r="H102" s="43"/>
      <c r="I102" s="103"/>
    </row>
    <row r="103" spans="2:14" ht="18" customHeight="1" thickBot="1">
      <c r="B103">
        <f t="shared" ca="1" si="22"/>
        <v>0.27739909185137657</v>
      </c>
      <c r="C103" s="39"/>
      <c r="D103" s="48">
        <v>51</v>
      </c>
      <c r="E103" s="26" t="s">
        <v>230</v>
      </c>
      <c r="F103" s="32" t="s">
        <v>24</v>
      </c>
      <c r="G103" s="32" t="s">
        <v>231</v>
      </c>
      <c r="H103" s="33" t="s">
        <v>173</v>
      </c>
      <c r="I103" s="103"/>
    </row>
    <row r="104" spans="2:14" ht="13.8" thickBot="1">
      <c r="C104" s="37">
        <f t="shared" ref="C104" si="50">C105+1000</f>
        <v>1000</v>
      </c>
      <c r="D104" s="49"/>
      <c r="E104" s="25" t="s">
        <v>42</v>
      </c>
      <c r="F104" s="34"/>
      <c r="G104" s="34" t="s">
        <v>234</v>
      </c>
      <c r="H104" s="43"/>
      <c r="I104" s="103"/>
    </row>
    <row r="105" spans="2:14" ht="18" customHeight="1" thickBot="1">
      <c r="B105">
        <f t="shared" ca="1" si="22"/>
        <v>0.20857661536267247</v>
      </c>
      <c r="C105" s="39"/>
      <c r="D105" s="48">
        <v>52</v>
      </c>
      <c r="E105" s="26" t="s">
        <v>32</v>
      </c>
      <c r="F105" s="32" t="s">
        <v>47</v>
      </c>
      <c r="G105" s="32" t="s">
        <v>233</v>
      </c>
      <c r="H105" s="33"/>
      <c r="I105" s="103"/>
    </row>
    <row r="106" spans="2:14" ht="13.8" thickBot="1">
      <c r="C106" s="37">
        <f t="shared" ref="C106" si="51">C107+1000</f>
        <v>1000</v>
      </c>
      <c r="D106" s="49"/>
      <c r="E106" s="25"/>
      <c r="F106" s="34" t="s">
        <v>237</v>
      </c>
      <c r="G106" s="34"/>
      <c r="H106" s="43"/>
      <c r="I106" s="103"/>
    </row>
    <row r="107" spans="2:14" ht="18" customHeight="1" thickBot="1">
      <c r="B107">
        <f t="shared" ca="1" si="22"/>
        <v>0.45025975024214226</v>
      </c>
      <c r="C107" s="39"/>
      <c r="D107" s="48">
        <v>53</v>
      </c>
      <c r="E107" s="26" t="s">
        <v>235</v>
      </c>
      <c r="F107" s="32" t="s">
        <v>236</v>
      </c>
      <c r="G107" s="32" t="s">
        <v>173</v>
      </c>
      <c r="H107" s="33"/>
      <c r="I107" s="103"/>
    </row>
    <row r="108" spans="2:14" ht="13.8" thickBot="1">
      <c r="C108" s="37">
        <f t="shared" ref="C108" si="52">C109+1000</f>
        <v>1000</v>
      </c>
      <c r="D108" s="49"/>
      <c r="E108" s="25" t="s">
        <v>43</v>
      </c>
      <c r="F108" s="34"/>
      <c r="G108" s="34" t="s">
        <v>34</v>
      </c>
      <c r="H108" s="43"/>
      <c r="I108" s="103"/>
    </row>
    <row r="109" spans="2:14" ht="18" customHeight="1" thickBot="1">
      <c r="B109">
        <f t="shared" ca="1" si="22"/>
        <v>0.18087522078609031</v>
      </c>
      <c r="C109" s="39"/>
      <c r="D109" s="48">
        <v>54</v>
      </c>
      <c r="E109" s="26" t="s">
        <v>56</v>
      </c>
      <c r="F109" s="32" t="s">
        <v>54</v>
      </c>
      <c r="G109" s="32" t="s">
        <v>238</v>
      </c>
      <c r="H109" s="33" t="s">
        <v>112</v>
      </c>
      <c r="I109" s="103"/>
    </row>
    <row r="110" spans="2:14" ht="13.8" thickBot="1">
      <c r="C110" s="37">
        <f t="shared" ref="C110" si="53">C111+1000</f>
        <v>1000</v>
      </c>
      <c r="D110" s="49"/>
      <c r="E110" s="25" t="s">
        <v>239</v>
      </c>
      <c r="F110" s="34"/>
      <c r="G110" s="34"/>
      <c r="H110" s="43"/>
      <c r="I110" s="103"/>
    </row>
    <row r="111" spans="2:14" ht="18" customHeight="1" thickBot="1">
      <c r="B111">
        <f t="shared" ca="1" si="22"/>
        <v>0.14896453291722722</v>
      </c>
      <c r="C111" s="39"/>
      <c r="D111" s="48">
        <v>55</v>
      </c>
      <c r="E111" s="26" t="s">
        <v>240</v>
      </c>
      <c r="F111" s="32" t="s">
        <v>241</v>
      </c>
      <c r="G111" s="32" t="s">
        <v>242</v>
      </c>
      <c r="H111" s="33"/>
      <c r="I111" s="103"/>
    </row>
    <row r="112" spans="2:14" ht="13.8" thickBot="1">
      <c r="C112" s="37">
        <f t="shared" ref="C112:C150" si="54">C113+1000</f>
        <v>1000</v>
      </c>
      <c r="D112" s="49"/>
      <c r="E112" s="25" t="s">
        <v>22</v>
      </c>
      <c r="F112" s="34"/>
      <c r="G112" s="34" t="s">
        <v>88</v>
      </c>
      <c r="H112" s="43" t="s">
        <v>243</v>
      </c>
      <c r="I112" s="103"/>
      <c r="K112" s="13"/>
      <c r="L112" s="13"/>
      <c r="M112" s="13"/>
      <c r="N112" s="13"/>
    </row>
    <row r="113" spans="2:14" ht="18" customHeight="1" thickBot="1">
      <c r="B113">
        <f t="shared" ca="1" si="22"/>
        <v>0.68353840732836313</v>
      </c>
      <c r="C113" s="39"/>
      <c r="D113" s="48">
        <v>56</v>
      </c>
      <c r="E113" s="26" t="s">
        <v>62</v>
      </c>
      <c r="F113" s="32" t="s">
        <v>53</v>
      </c>
      <c r="G113" s="32" t="s">
        <v>199</v>
      </c>
      <c r="H113" s="33" t="s">
        <v>244</v>
      </c>
      <c r="I113" s="103"/>
      <c r="K113" s="14"/>
      <c r="L113" s="15"/>
      <c r="M113" s="15"/>
      <c r="N113" s="15"/>
    </row>
    <row r="114" spans="2:14" ht="16.8" thickBot="1">
      <c r="C114" s="37">
        <f t="shared" si="54"/>
        <v>1000</v>
      </c>
      <c r="D114" s="49"/>
      <c r="E114" s="25" t="s">
        <v>246</v>
      </c>
      <c r="F114" s="34"/>
      <c r="G114" s="34"/>
      <c r="H114" s="43"/>
      <c r="I114" s="103"/>
      <c r="K114" s="13"/>
      <c r="L114" s="13"/>
      <c r="M114" s="13"/>
      <c r="N114" s="15"/>
    </row>
    <row r="115" spans="2:14" ht="18" customHeight="1" thickBot="1">
      <c r="B115">
        <f t="shared" ca="1" si="22"/>
        <v>0.73571300983297461</v>
      </c>
      <c r="C115" s="39"/>
      <c r="D115" s="48">
        <v>57</v>
      </c>
      <c r="E115" s="26" t="s">
        <v>245</v>
      </c>
      <c r="F115" s="32" t="s">
        <v>24</v>
      </c>
      <c r="G115" s="32" t="s">
        <v>78</v>
      </c>
      <c r="H115" s="33"/>
      <c r="I115" s="103"/>
      <c r="K115" s="14"/>
      <c r="L115" s="15"/>
      <c r="M115" s="15"/>
      <c r="N115" s="15"/>
    </row>
    <row r="116" spans="2:14" ht="11.4" customHeight="1" thickBot="1">
      <c r="C116" s="37">
        <f t="shared" si="54"/>
        <v>1000</v>
      </c>
      <c r="D116" s="49"/>
      <c r="E116" s="44" t="s">
        <v>75</v>
      </c>
      <c r="F116" s="45" t="s">
        <v>21</v>
      </c>
      <c r="G116" s="45"/>
      <c r="H116" s="43"/>
      <c r="I116" s="103"/>
    </row>
    <row r="117" spans="2:14" ht="16.8" thickBot="1">
      <c r="B117">
        <f t="shared" ref="B117:B151" ca="1" si="55">RAND()</f>
        <v>0.9648010590336854</v>
      </c>
      <c r="C117" s="39"/>
      <c r="D117" s="48">
        <v>58</v>
      </c>
      <c r="E117" s="26" t="s">
        <v>74</v>
      </c>
      <c r="F117" s="32" t="s">
        <v>247</v>
      </c>
      <c r="G117" s="32" t="s">
        <v>24</v>
      </c>
      <c r="H117" s="33" t="s">
        <v>248</v>
      </c>
      <c r="I117" s="103"/>
    </row>
    <row r="118" spans="2:14" ht="13.8" thickBot="1">
      <c r="C118" s="37">
        <f t="shared" si="54"/>
        <v>1000</v>
      </c>
      <c r="D118" s="49"/>
      <c r="E118" s="44" t="s">
        <v>250</v>
      </c>
      <c r="F118" s="45"/>
      <c r="G118" s="45"/>
      <c r="H118" s="43"/>
      <c r="I118" s="103"/>
    </row>
    <row r="119" spans="2:14" ht="16.8" thickBot="1">
      <c r="B119">
        <f t="shared" ca="1" si="55"/>
        <v>0.56846146392454766</v>
      </c>
      <c r="C119" s="39"/>
      <c r="D119" s="48">
        <v>59</v>
      </c>
      <c r="E119" s="26" t="s">
        <v>251</v>
      </c>
      <c r="F119" s="32" t="s">
        <v>24</v>
      </c>
      <c r="G119" s="32" t="s">
        <v>252</v>
      </c>
      <c r="H119" s="33"/>
      <c r="I119" s="103"/>
    </row>
    <row r="120" spans="2:14" ht="13.8" thickBot="1">
      <c r="C120" s="37">
        <f t="shared" si="54"/>
        <v>1000</v>
      </c>
      <c r="D120" s="49"/>
      <c r="E120" s="44" t="s">
        <v>44</v>
      </c>
      <c r="F120" s="45"/>
      <c r="G120" s="45" t="s">
        <v>66</v>
      </c>
      <c r="H120" s="43"/>
      <c r="I120" s="103"/>
    </row>
    <row r="121" spans="2:14" ht="16.8" thickBot="1">
      <c r="B121">
        <f t="shared" ca="1" si="55"/>
        <v>0.85018200469467253</v>
      </c>
      <c r="C121" s="39"/>
      <c r="D121" s="71">
        <v>60</v>
      </c>
      <c r="E121" s="27" t="s">
        <v>63</v>
      </c>
      <c r="F121" s="35" t="s">
        <v>24</v>
      </c>
      <c r="G121" s="35" t="s">
        <v>253</v>
      </c>
      <c r="H121" s="36" t="s">
        <v>112</v>
      </c>
      <c r="I121" s="104"/>
    </row>
    <row r="122" spans="2:14" ht="13.8" thickBot="1">
      <c r="C122" s="37">
        <f t="shared" si="54"/>
        <v>1000</v>
      </c>
      <c r="D122" s="50"/>
      <c r="E122" s="44" t="s">
        <v>94</v>
      </c>
      <c r="F122" s="45"/>
      <c r="G122" s="45" t="s">
        <v>34</v>
      </c>
      <c r="H122" s="43"/>
      <c r="I122" s="99" t="s">
        <v>843</v>
      </c>
    </row>
    <row r="123" spans="2:14" ht="16.8" thickBot="1">
      <c r="B123">
        <f t="shared" ca="1" si="55"/>
        <v>0.94732286759444118</v>
      </c>
      <c r="C123" s="39"/>
      <c r="D123" s="48">
        <v>61</v>
      </c>
      <c r="E123" s="26" t="s">
        <v>192</v>
      </c>
      <c r="F123" s="32" t="s">
        <v>254</v>
      </c>
      <c r="G123" s="32" t="s">
        <v>255</v>
      </c>
      <c r="H123" s="33" t="s">
        <v>112</v>
      </c>
      <c r="I123" s="100"/>
    </row>
    <row r="124" spans="2:14" ht="13.8" thickBot="1">
      <c r="C124" s="37">
        <f t="shared" si="54"/>
        <v>1000</v>
      </c>
      <c r="D124" s="49"/>
      <c r="E124" s="44" t="s">
        <v>23</v>
      </c>
      <c r="F124" s="45" t="s">
        <v>88</v>
      </c>
      <c r="G124" s="45" t="s">
        <v>66</v>
      </c>
      <c r="H124" s="43"/>
      <c r="I124" s="100"/>
    </row>
    <row r="125" spans="2:14" ht="16.8" thickBot="1">
      <c r="B125">
        <f t="shared" ca="1" si="55"/>
        <v>0.53552237525295299</v>
      </c>
      <c r="C125" s="39"/>
      <c r="D125" s="48">
        <v>62</v>
      </c>
      <c r="E125" s="26" t="s">
        <v>1</v>
      </c>
      <c r="F125" s="32" t="s">
        <v>256</v>
      </c>
      <c r="G125" s="32" t="s">
        <v>120</v>
      </c>
      <c r="H125" s="33" t="s">
        <v>65</v>
      </c>
      <c r="I125" s="100"/>
    </row>
    <row r="126" spans="2:14" ht="13.8" thickBot="1">
      <c r="C126" s="37">
        <f t="shared" si="54"/>
        <v>1000</v>
      </c>
      <c r="D126" s="49"/>
      <c r="E126" s="44"/>
      <c r="F126" s="45"/>
      <c r="G126" s="45" t="s">
        <v>259</v>
      </c>
      <c r="H126" s="43"/>
      <c r="I126" s="100"/>
    </row>
    <row r="127" spans="2:14" ht="16.8" thickBot="1">
      <c r="B127">
        <f t="shared" ca="1" si="55"/>
        <v>0.7916910242257249</v>
      </c>
      <c r="C127" s="39"/>
      <c r="D127" s="48">
        <v>63</v>
      </c>
      <c r="E127" s="26" t="s">
        <v>257</v>
      </c>
      <c r="F127" s="32" t="s">
        <v>24</v>
      </c>
      <c r="G127" s="32" t="s">
        <v>258</v>
      </c>
      <c r="H127" s="33" t="s">
        <v>65</v>
      </c>
      <c r="I127" s="100"/>
    </row>
    <row r="128" spans="2:14" ht="13.8" thickBot="1">
      <c r="C128" s="37">
        <f t="shared" si="54"/>
        <v>1000</v>
      </c>
      <c r="D128" s="49"/>
      <c r="E128" s="44" t="s">
        <v>249</v>
      </c>
      <c r="F128" s="45"/>
      <c r="G128" s="45"/>
      <c r="H128" s="43"/>
      <c r="I128" s="100"/>
    </row>
    <row r="129" spans="2:9" ht="16.8" thickBot="1">
      <c r="B129">
        <f t="shared" ca="1" si="55"/>
        <v>0.15242591661740856</v>
      </c>
      <c r="C129" s="39"/>
      <c r="D129" s="48">
        <v>64</v>
      </c>
      <c r="E129" s="26" t="s">
        <v>260</v>
      </c>
      <c r="F129" s="32" t="s">
        <v>261</v>
      </c>
      <c r="G129" s="32" t="s">
        <v>262</v>
      </c>
      <c r="H129" s="33"/>
      <c r="I129" s="100"/>
    </row>
    <row r="130" spans="2:9" ht="13.8" thickBot="1">
      <c r="C130" s="37">
        <f t="shared" si="54"/>
        <v>1000</v>
      </c>
      <c r="D130" s="49"/>
      <c r="E130" s="44" t="s">
        <v>25</v>
      </c>
      <c r="F130" s="45" t="s">
        <v>51</v>
      </c>
      <c r="G130" s="45"/>
      <c r="H130" s="43"/>
      <c r="I130" s="100"/>
    </row>
    <row r="131" spans="2:9" ht="16.8" thickBot="1">
      <c r="B131">
        <f t="shared" ca="1" si="55"/>
        <v>0.15793081573245427</v>
      </c>
      <c r="C131" s="39"/>
      <c r="D131" s="48">
        <v>65</v>
      </c>
      <c r="E131" s="26" t="s">
        <v>263</v>
      </c>
      <c r="F131" s="32" t="s">
        <v>264</v>
      </c>
      <c r="G131" s="32" t="s">
        <v>49</v>
      </c>
      <c r="H131" s="33" t="s">
        <v>265</v>
      </c>
      <c r="I131" s="100"/>
    </row>
    <row r="132" spans="2:9" ht="13.8" thickBot="1">
      <c r="C132" s="37">
        <f t="shared" si="54"/>
        <v>1000</v>
      </c>
      <c r="D132" s="49"/>
      <c r="E132" s="44" t="s">
        <v>52</v>
      </c>
      <c r="F132" s="45"/>
      <c r="G132" s="45" t="s">
        <v>267</v>
      </c>
      <c r="H132" s="43"/>
      <c r="I132" s="100"/>
    </row>
    <row r="133" spans="2:9" ht="16.8" thickBot="1">
      <c r="B133">
        <f t="shared" ca="1" si="55"/>
        <v>0.46301698476426656</v>
      </c>
      <c r="C133" s="39"/>
      <c r="D133" s="48">
        <v>66</v>
      </c>
      <c r="E133" s="26" t="s">
        <v>76</v>
      </c>
      <c r="F133" s="32" t="s">
        <v>49</v>
      </c>
      <c r="G133" s="32" t="s">
        <v>266</v>
      </c>
      <c r="H133" s="33" t="s">
        <v>60</v>
      </c>
      <c r="I133" s="100"/>
    </row>
    <row r="134" spans="2:9" ht="13.8" thickBot="1">
      <c r="C134" s="37">
        <f t="shared" si="54"/>
        <v>1000</v>
      </c>
      <c r="D134" s="49"/>
      <c r="E134" s="44" t="s">
        <v>39</v>
      </c>
      <c r="F134" s="45"/>
      <c r="G134" s="45" t="s">
        <v>21</v>
      </c>
      <c r="H134" s="43" t="s">
        <v>269</v>
      </c>
      <c r="I134" s="100"/>
    </row>
    <row r="135" spans="2:9" ht="16.8" thickBot="1">
      <c r="B135">
        <f t="shared" ca="1" si="55"/>
        <v>0.32128669803367138</v>
      </c>
      <c r="C135" s="39"/>
      <c r="D135" s="48">
        <v>67</v>
      </c>
      <c r="E135" s="26" t="s">
        <v>3</v>
      </c>
      <c r="F135" s="32" t="s">
        <v>47</v>
      </c>
      <c r="G135" s="32" t="s">
        <v>268</v>
      </c>
      <c r="H135" s="33" t="s">
        <v>270</v>
      </c>
      <c r="I135" s="100"/>
    </row>
    <row r="136" spans="2:9" ht="13.8" thickBot="1">
      <c r="C136" s="37">
        <f t="shared" si="54"/>
        <v>1000</v>
      </c>
      <c r="D136" s="49"/>
      <c r="E136" s="44" t="s">
        <v>85</v>
      </c>
      <c r="F136" s="45" t="s">
        <v>271</v>
      </c>
      <c r="G136" s="45" t="s">
        <v>67</v>
      </c>
      <c r="H136" s="43"/>
      <c r="I136" s="100"/>
    </row>
    <row r="137" spans="2:9" ht="16.8" thickBot="1">
      <c r="B137">
        <f t="shared" ca="1" si="55"/>
        <v>0.93979185432787748</v>
      </c>
      <c r="C137" s="39"/>
      <c r="D137" s="48">
        <v>68</v>
      </c>
      <c r="E137" s="26" t="s">
        <v>0</v>
      </c>
      <c r="F137" s="32" t="s">
        <v>272</v>
      </c>
      <c r="G137" s="32" t="s">
        <v>68</v>
      </c>
      <c r="H137" s="33" t="s">
        <v>69</v>
      </c>
      <c r="I137" s="100"/>
    </row>
    <row r="138" spans="2:9" ht="13.8" thickBot="1">
      <c r="C138" s="37">
        <f t="shared" si="54"/>
        <v>1000</v>
      </c>
      <c r="D138" s="49"/>
      <c r="E138" s="44" t="s">
        <v>133</v>
      </c>
      <c r="F138" s="45"/>
      <c r="G138" s="45" t="s">
        <v>30</v>
      </c>
      <c r="H138" s="43"/>
      <c r="I138" s="100"/>
    </row>
    <row r="139" spans="2:9" ht="16.8" thickBot="1">
      <c r="B139">
        <f t="shared" ca="1" si="55"/>
        <v>0.98939090164198007</v>
      </c>
      <c r="C139" s="39"/>
      <c r="D139" s="48">
        <v>69</v>
      </c>
      <c r="E139" s="26" t="s">
        <v>132</v>
      </c>
      <c r="F139" s="32" t="s">
        <v>49</v>
      </c>
      <c r="G139" s="32" t="s">
        <v>89</v>
      </c>
      <c r="H139" s="33" t="s">
        <v>273</v>
      </c>
      <c r="I139" s="100"/>
    </row>
    <row r="140" spans="2:9" ht="13.8" thickBot="1">
      <c r="C140" s="37">
        <f t="shared" si="54"/>
        <v>1000</v>
      </c>
      <c r="D140" s="49"/>
      <c r="E140" s="44" t="s">
        <v>274</v>
      </c>
      <c r="F140" s="45"/>
      <c r="G140" s="45"/>
      <c r="H140" s="43"/>
      <c r="I140" s="100"/>
    </row>
    <row r="141" spans="2:9" ht="16.8" thickBot="1">
      <c r="B141">
        <f t="shared" ca="1" si="55"/>
        <v>0.70473605249009108</v>
      </c>
      <c r="C141" s="39"/>
      <c r="D141" s="48">
        <v>70</v>
      </c>
      <c r="E141" s="26" t="s">
        <v>275</v>
      </c>
      <c r="F141" s="32" t="s">
        <v>276</v>
      </c>
      <c r="G141" s="32" t="s">
        <v>47</v>
      </c>
      <c r="H141" s="33" t="s">
        <v>165</v>
      </c>
      <c r="I141" s="100"/>
    </row>
    <row r="142" spans="2:9" ht="13.8" thickBot="1">
      <c r="C142" s="37">
        <f t="shared" si="54"/>
        <v>1000</v>
      </c>
      <c r="D142" s="49"/>
      <c r="E142" s="44" t="s">
        <v>277</v>
      </c>
      <c r="F142" s="45"/>
      <c r="G142" s="45"/>
      <c r="H142" s="43"/>
      <c r="I142" s="100"/>
    </row>
    <row r="143" spans="2:9" ht="16.8" thickBot="1">
      <c r="B143">
        <f t="shared" ca="1" si="55"/>
        <v>1.3712736456871544E-2</v>
      </c>
      <c r="C143" s="39"/>
      <c r="D143" s="48">
        <v>71</v>
      </c>
      <c r="E143" s="26" t="s">
        <v>278</v>
      </c>
      <c r="F143" s="32" t="s">
        <v>49</v>
      </c>
      <c r="G143" s="32" t="s">
        <v>98</v>
      </c>
      <c r="H143" s="33"/>
      <c r="I143" s="100"/>
    </row>
    <row r="144" spans="2:9" ht="13.8" thickBot="1">
      <c r="C144" s="37">
        <f t="shared" si="54"/>
        <v>1000</v>
      </c>
      <c r="D144" s="49"/>
      <c r="E144" s="44" t="s">
        <v>279</v>
      </c>
      <c r="F144" s="45"/>
      <c r="G144" s="45" t="s">
        <v>20</v>
      </c>
      <c r="H144" s="43" t="s">
        <v>67</v>
      </c>
      <c r="I144" s="100"/>
    </row>
    <row r="145" spans="2:9" ht="16.8" thickBot="1">
      <c r="B145">
        <f t="shared" ca="1" si="55"/>
        <v>0.95742230848236665</v>
      </c>
      <c r="C145" s="39"/>
      <c r="D145" s="48">
        <v>72</v>
      </c>
      <c r="E145" s="26" t="s">
        <v>280</v>
      </c>
      <c r="F145" s="32" t="s">
        <v>50</v>
      </c>
      <c r="G145" s="32" t="s">
        <v>281</v>
      </c>
      <c r="H145" s="33" t="s">
        <v>282</v>
      </c>
      <c r="I145" s="100"/>
    </row>
    <row r="146" spans="2:9" ht="13.8" thickBot="1">
      <c r="C146" s="37">
        <f t="shared" si="54"/>
        <v>1000</v>
      </c>
      <c r="D146" s="49"/>
      <c r="E146" s="44" t="s">
        <v>283</v>
      </c>
      <c r="F146" s="45"/>
      <c r="G146" s="45"/>
      <c r="H146" s="43"/>
      <c r="I146" s="100"/>
    </row>
    <row r="147" spans="2:9" ht="16.8" thickBot="1">
      <c r="B147">
        <f t="shared" ca="1" si="55"/>
        <v>0.36759198449685104</v>
      </c>
      <c r="C147" s="39"/>
      <c r="D147" s="48">
        <v>73</v>
      </c>
      <c r="E147" s="26" t="s">
        <v>284</v>
      </c>
      <c r="F147" s="32" t="s">
        <v>24</v>
      </c>
      <c r="G147" s="32" t="s">
        <v>55</v>
      </c>
      <c r="H147" s="33"/>
      <c r="I147" s="100"/>
    </row>
    <row r="148" spans="2:9" ht="13.8" thickBot="1">
      <c r="C148" s="37">
        <f t="shared" si="54"/>
        <v>1000</v>
      </c>
      <c r="D148" s="49"/>
      <c r="E148" s="44" t="s">
        <v>285</v>
      </c>
      <c r="F148" s="45" t="s">
        <v>288</v>
      </c>
      <c r="G148" s="45"/>
      <c r="H148" s="43" t="s">
        <v>44</v>
      </c>
      <c r="I148" s="100"/>
    </row>
    <row r="149" spans="2:9" ht="16.8" thickBot="1">
      <c r="B149">
        <f t="shared" ca="1" si="55"/>
        <v>0.12226168183975106</v>
      </c>
      <c r="C149" s="39"/>
      <c r="D149" s="48">
        <v>74</v>
      </c>
      <c r="E149" s="26" t="s">
        <v>286</v>
      </c>
      <c r="F149" s="32" t="s">
        <v>287</v>
      </c>
      <c r="G149" s="32" t="s">
        <v>47</v>
      </c>
      <c r="H149" s="33" t="s">
        <v>63</v>
      </c>
      <c r="I149" s="100"/>
    </row>
    <row r="150" spans="2:9" ht="13.8" thickBot="1">
      <c r="C150" s="37">
        <f t="shared" si="54"/>
        <v>1000</v>
      </c>
      <c r="D150" s="49"/>
      <c r="E150" s="44" t="s">
        <v>290</v>
      </c>
      <c r="F150" s="45"/>
      <c r="G150" s="45" t="s">
        <v>211</v>
      </c>
      <c r="H150" s="43"/>
      <c r="I150" s="100"/>
    </row>
    <row r="151" spans="2:9" ht="16.8" thickBot="1">
      <c r="B151">
        <f t="shared" ca="1" si="55"/>
        <v>0.86667952652194258</v>
      </c>
      <c r="C151" s="39"/>
      <c r="D151" s="48">
        <v>75</v>
      </c>
      <c r="E151" s="27" t="s">
        <v>289</v>
      </c>
      <c r="F151" s="35" t="s">
        <v>47</v>
      </c>
      <c r="G151" s="35" t="s">
        <v>212</v>
      </c>
      <c r="H151" s="36"/>
      <c r="I151" s="101"/>
    </row>
    <row r="152" spans="2:9">
      <c r="D152" s="46"/>
    </row>
  </sheetData>
  <sheetProtection sheet="1" objects="1" scenarios="1" selectLockedCells="1"/>
  <mergeCells count="8">
    <mergeCell ref="K2:O9"/>
    <mergeCell ref="I72:I89"/>
    <mergeCell ref="I90:I121"/>
    <mergeCell ref="I122:I151"/>
    <mergeCell ref="I2:I23"/>
    <mergeCell ref="I24:I43"/>
    <mergeCell ref="I44:I71"/>
    <mergeCell ref="K11:O2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N201"/>
  <sheetViews>
    <sheetView workbookViewId="0">
      <selection activeCell="E3" sqref="E3"/>
    </sheetView>
  </sheetViews>
  <sheetFormatPr defaultRowHeight="13.2"/>
  <cols>
    <col min="1" max="1" width="2.109375" customWidth="1"/>
    <col min="2" max="2" width="11.109375" customWidth="1"/>
    <col min="3" max="3" width="5.21875" customWidth="1"/>
    <col min="4" max="4" width="3.88671875" customWidth="1"/>
  </cols>
  <sheetData>
    <row r="1" spans="2:11" ht="13.8" thickBot="1">
      <c r="C1" s="2"/>
      <c r="D1" s="18"/>
      <c r="E1" s="21">
        <v>1</v>
      </c>
      <c r="F1" s="19">
        <v>2</v>
      </c>
      <c r="G1" s="19">
        <v>3</v>
      </c>
      <c r="H1" s="20">
        <v>4</v>
      </c>
      <c r="I1" s="1"/>
      <c r="J1" s="1"/>
    </row>
    <row r="2" spans="2:11">
      <c r="C2" s="2">
        <f ca="1">C3+1000</f>
        <v>1049</v>
      </c>
      <c r="D2" s="16"/>
      <c r="E2" s="24" t="s">
        <v>296</v>
      </c>
      <c r="F2" s="30"/>
      <c r="G2" s="30"/>
      <c r="H2" s="31" t="s">
        <v>319</v>
      </c>
      <c r="I2" s="12"/>
    </row>
    <row r="3" spans="2:11" ht="18.600000000000001" customHeight="1">
      <c r="B3">
        <f ca="1">RAND()</f>
        <v>0.30087738978117284</v>
      </c>
      <c r="C3" s="2">
        <f ca="1">RANK(B3,$B$3:$B$201)</f>
        <v>49</v>
      </c>
      <c r="D3" s="22">
        <v>1</v>
      </c>
      <c r="E3" s="26" t="s">
        <v>297</v>
      </c>
      <c r="F3" s="32" t="s">
        <v>298</v>
      </c>
      <c r="G3" s="32" t="s">
        <v>299</v>
      </c>
      <c r="H3" s="33" t="s">
        <v>320</v>
      </c>
    </row>
    <row r="4" spans="2:11">
      <c r="C4" s="2">
        <f t="shared" ref="C4" ca="1" si="0">C5+1000</f>
        <v>1031</v>
      </c>
      <c r="D4" s="23"/>
      <c r="E4" s="25" t="s">
        <v>302</v>
      </c>
      <c r="F4" s="34"/>
      <c r="G4" s="34" t="s">
        <v>305</v>
      </c>
      <c r="H4" s="43"/>
      <c r="I4" s="12"/>
    </row>
    <row r="5" spans="2:11" ht="18.600000000000001" customHeight="1">
      <c r="B5">
        <f t="shared" ref="B5:B45" ca="1" si="1">RAND()</f>
        <v>0.56412980075421593</v>
      </c>
      <c r="C5" s="2">
        <f t="shared" ref="C5" ca="1" si="2">RANK(B5,$B$3:$B$201)</f>
        <v>31</v>
      </c>
      <c r="D5" s="22">
        <v>2</v>
      </c>
      <c r="E5" s="26" t="s">
        <v>303</v>
      </c>
      <c r="F5" s="32" t="s">
        <v>299</v>
      </c>
      <c r="G5" s="32" t="s">
        <v>304</v>
      </c>
      <c r="H5" s="33"/>
    </row>
    <row r="6" spans="2:11" ht="16.2">
      <c r="C6" s="2">
        <f t="shared" ref="C6" ca="1" si="3">C7+1000</f>
        <v>1060</v>
      </c>
      <c r="D6" s="23"/>
      <c r="E6" s="25" t="s">
        <v>306</v>
      </c>
      <c r="F6" s="34" t="s">
        <v>309</v>
      </c>
      <c r="G6" s="34"/>
      <c r="H6" s="43"/>
      <c r="I6" s="14"/>
      <c r="J6" s="15"/>
      <c r="K6" s="15"/>
    </row>
    <row r="7" spans="2:11" ht="18.600000000000001" customHeight="1">
      <c r="B7">
        <f t="shared" ca="1" si="1"/>
        <v>0.13885079622382956</v>
      </c>
      <c r="C7" s="2">
        <f t="shared" ref="C7" ca="1" si="4">RANK(B7,$B$3:$B$201)</f>
        <v>60</v>
      </c>
      <c r="D7" s="22">
        <v>3</v>
      </c>
      <c r="E7" s="26" t="s">
        <v>307</v>
      </c>
      <c r="F7" s="32" t="s">
        <v>308</v>
      </c>
      <c r="G7" s="32" t="s">
        <v>310</v>
      </c>
      <c r="H7" s="33" t="s">
        <v>311</v>
      </c>
    </row>
    <row r="8" spans="2:11">
      <c r="C8" s="2">
        <f t="shared" ref="C8" ca="1" si="5">C9+1000</f>
        <v>1027</v>
      </c>
      <c r="D8" s="23"/>
      <c r="E8" s="25" t="s">
        <v>312</v>
      </c>
      <c r="F8" s="34" t="s">
        <v>315</v>
      </c>
      <c r="G8" s="34"/>
      <c r="H8" s="43" t="s">
        <v>318</v>
      </c>
      <c r="I8" s="12"/>
    </row>
    <row r="9" spans="2:11" ht="18.600000000000001" customHeight="1">
      <c r="B9">
        <f t="shared" ca="1" si="1"/>
        <v>0.58346403517236056</v>
      </c>
      <c r="C9" s="2">
        <f t="shared" ref="C9" ca="1" si="6">RANK(B9,$B$3:$B$201)</f>
        <v>27</v>
      </c>
      <c r="D9" s="22">
        <v>4</v>
      </c>
      <c r="E9" s="26" t="s">
        <v>313</v>
      </c>
      <c r="F9" s="32" t="s">
        <v>314</v>
      </c>
      <c r="G9" s="32" t="s">
        <v>316</v>
      </c>
      <c r="H9" s="33" t="s">
        <v>317</v>
      </c>
    </row>
    <row r="10" spans="2:11">
      <c r="C10" s="2">
        <f t="shared" ref="C10" ca="1" si="7">C11+1000</f>
        <v>1011</v>
      </c>
      <c r="D10" s="23"/>
      <c r="E10" s="25" t="s">
        <v>301</v>
      </c>
      <c r="F10" s="34"/>
      <c r="G10" s="34" t="s">
        <v>322</v>
      </c>
      <c r="H10" s="43" t="s">
        <v>323</v>
      </c>
      <c r="I10" s="12"/>
    </row>
    <row r="11" spans="2:11" ht="18.600000000000001" customHeight="1">
      <c r="B11">
        <f t="shared" ca="1" si="1"/>
        <v>0.87030769619755421</v>
      </c>
      <c r="C11" s="2">
        <f t="shared" ref="C11" ca="1" si="8">RANK(B11,$B$3:$B$201)</f>
        <v>11</v>
      </c>
      <c r="D11" s="22">
        <v>5</v>
      </c>
      <c r="E11" s="26" t="s">
        <v>300</v>
      </c>
      <c r="F11" s="32" t="s">
        <v>299</v>
      </c>
      <c r="G11" s="32" t="s">
        <v>321</v>
      </c>
      <c r="H11" s="33" t="s">
        <v>324</v>
      </c>
    </row>
    <row r="12" spans="2:11">
      <c r="C12" s="2">
        <f t="shared" ref="C12" ca="1" si="9">C13+1000</f>
        <v>1022</v>
      </c>
      <c r="D12" s="23"/>
      <c r="E12" s="25" t="s">
        <v>325</v>
      </c>
      <c r="F12" s="34"/>
      <c r="G12" s="34" t="s">
        <v>329</v>
      </c>
      <c r="H12" s="43"/>
      <c r="I12" s="12"/>
    </row>
    <row r="13" spans="2:11" ht="18.600000000000001" customHeight="1">
      <c r="B13">
        <f t="shared" ca="1" si="1"/>
        <v>0.6997721243406666</v>
      </c>
      <c r="C13" s="2">
        <f t="shared" ref="C13" ca="1" si="10">RANK(B13,$B$3:$B$201)</f>
        <v>22</v>
      </c>
      <c r="D13" s="22">
        <v>6</v>
      </c>
      <c r="E13" s="26" t="s">
        <v>326</v>
      </c>
      <c r="F13" s="32" t="s">
        <v>327</v>
      </c>
      <c r="G13" s="32" t="s">
        <v>328</v>
      </c>
      <c r="H13" s="33" t="s">
        <v>330</v>
      </c>
    </row>
    <row r="14" spans="2:11">
      <c r="C14" s="2">
        <f t="shared" ref="C14" ca="1" si="11">C15+1000</f>
        <v>1004</v>
      </c>
      <c r="D14" s="23"/>
      <c r="E14" s="25" t="s">
        <v>331</v>
      </c>
      <c r="F14" s="34" t="s">
        <v>334</v>
      </c>
      <c r="G14" s="34"/>
      <c r="H14" s="43"/>
      <c r="I14" s="12"/>
    </row>
    <row r="15" spans="2:11" ht="18.600000000000001" customHeight="1">
      <c r="B15">
        <f t="shared" ca="1" si="1"/>
        <v>0.96794705243679124</v>
      </c>
      <c r="C15" s="2">
        <f t="shared" ref="C15" ca="1" si="12">RANK(B15,$B$3:$B$201)</f>
        <v>4</v>
      </c>
      <c r="D15" s="22">
        <v>7</v>
      </c>
      <c r="E15" s="26" t="s">
        <v>332</v>
      </c>
      <c r="F15" s="32" t="s">
        <v>333</v>
      </c>
      <c r="G15" s="32" t="s">
        <v>327</v>
      </c>
      <c r="H15" s="33" t="s">
        <v>335</v>
      </c>
    </row>
    <row r="16" spans="2:11">
      <c r="C16" s="2">
        <f t="shared" ref="C16" ca="1" si="13">C17+1000</f>
        <v>1043</v>
      </c>
      <c r="D16" s="23"/>
      <c r="E16" s="25" t="s">
        <v>336</v>
      </c>
      <c r="F16" s="34" t="s">
        <v>339</v>
      </c>
      <c r="G16" s="34"/>
      <c r="H16" s="43" t="s">
        <v>341</v>
      </c>
      <c r="I16" s="12"/>
    </row>
    <row r="17" spans="2:10" ht="18.600000000000001" customHeight="1">
      <c r="B17">
        <f t="shared" ca="1" si="1"/>
        <v>0.40255567291577588</v>
      </c>
      <c r="C17" s="2">
        <f t="shared" ref="C17" ca="1" si="14">RANK(B17,$B$3:$B$201)</f>
        <v>43</v>
      </c>
      <c r="D17" s="22">
        <v>8</v>
      </c>
      <c r="E17" s="26" t="s">
        <v>337</v>
      </c>
      <c r="F17" s="32" t="s">
        <v>338</v>
      </c>
      <c r="G17" s="32" t="s">
        <v>299</v>
      </c>
      <c r="H17" s="33" t="s">
        <v>340</v>
      </c>
      <c r="J17" s="15"/>
    </row>
    <row r="18" spans="2:10">
      <c r="C18" s="2">
        <f t="shared" ref="C18" ca="1" si="15">C19+1000</f>
        <v>1062</v>
      </c>
      <c r="D18" s="23"/>
      <c r="E18" s="25" t="s">
        <v>334</v>
      </c>
      <c r="F18" s="34"/>
      <c r="G18" s="34" t="s">
        <v>344</v>
      </c>
      <c r="H18" s="43"/>
      <c r="I18" s="12"/>
    </row>
    <row r="19" spans="2:10" ht="18.600000000000001" customHeight="1">
      <c r="B19">
        <f t="shared" ca="1" si="1"/>
        <v>0.12989526460478829</v>
      </c>
      <c r="C19" s="2">
        <f t="shared" ref="C19" ca="1" si="16">RANK(B19,$B$3:$B$201)</f>
        <v>62</v>
      </c>
      <c r="D19" s="22">
        <v>9</v>
      </c>
      <c r="E19" s="26" t="s">
        <v>333</v>
      </c>
      <c r="F19" s="32" t="s">
        <v>342</v>
      </c>
      <c r="G19" s="32" t="s">
        <v>343</v>
      </c>
      <c r="H19" s="33" t="s">
        <v>345</v>
      </c>
    </row>
    <row r="20" spans="2:10">
      <c r="C20" s="2">
        <f t="shared" ref="C20" ca="1" si="17">C21+1000</f>
        <v>1048</v>
      </c>
      <c r="D20" s="23"/>
      <c r="E20" s="25" t="s">
        <v>348</v>
      </c>
      <c r="F20" s="34" t="s">
        <v>351</v>
      </c>
      <c r="G20" s="34"/>
      <c r="H20" s="43"/>
      <c r="I20" s="12"/>
    </row>
    <row r="21" spans="2:10" ht="18.600000000000001" customHeight="1">
      <c r="B21">
        <f t="shared" ca="1" si="1"/>
        <v>0.32717439208932675</v>
      </c>
      <c r="C21" s="2">
        <f t="shared" ref="C21" ca="1" si="18">RANK(B21,$B$3:$B$201)</f>
        <v>48</v>
      </c>
      <c r="D21" s="22">
        <v>10</v>
      </c>
      <c r="E21" s="26" t="s">
        <v>349</v>
      </c>
      <c r="F21" s="32" t="s">
        <v>350</v>
      </c>
      <c r="G21" s="32" t="s">
        <v>352</v>
      </c>
      <c r="H21" s="33"/>
    </row>
    <row r="22" spans="2:10">
      <c r="C22" s="2">
        <f t="shared" ref="C22" ca="1" si="19">C23+1000</f>
        <v>1071</v>
      </c>
      <c r="D22" s="23"/>
      <c r="E22" s="25" t="s">
        <v>346</v>
      </c>
      <c r="F22" s="34"/>
      <c r="G22" s="34" t="s">
        <v>351</v>
      </c>
      <c r="H22" s="43"/>
      <c r="I22" s="12"/>
    </row>
    <row r="23" spans="2:10" ht="18.600000000000001" customHeight="1">
      <c r="B23">
        <f t="shared" ca="1" si="1"/>
        <v>7.0624815312494205E-2</v>
      </c>
      <c r="C23" s="2">
        <f t="shared" ref="C23" ca="1" si="20">RANK(B23,$B$3:$B$201)</f>
        <v>71</v>
      </c>
      <c r="D23" s="22">
        <v>11</v>
      </c>
      <c r="E23" s="26" t="s">
        <v>347</v>
      </c>
      <c r="F23" s="32" t="s">
        <v>299</v>
      </c>
      <c r="G23" s="32" t="s">
        <v>350</v>
      </c>
      <c r="H23" s="33" t="s">
        <v>353</v>
      </c>
    </row>
    <row r="24" spans="2:10">
      <c r="C24" s="2">
        <f t="shared" ref="C24" ca="1" si="21">C25+1000</f>
        <v>1052</v>
      </c>
      <c r="D24" s="23"/>
      <c r="E24" s="25" t="s">
        <v>354</v>
      </c>
      <c r="F24" s="34"/>
      <c r="G24" s="34"/>
      <c r="H24" s="43"/>
      <c r="I24" s="12"/>
    </row>
    <row r="25" spans="2:10" ht="18.600000000000001" customHeight="1">
      <c r="B25">
        <f t="shared" ca="1" si="1"/>
        <v>0.27824050444322057</v>
      </c>
      <c r="C25" s="2">
        <f t="shared" ref="C25" ca="1" si="22">RANK(B25,$B$3:$B$201)</f>
        <v>52</v>
      </c>
      <c r="D25" s="22">
        <v>12</v>
      </c>
      <c r="E25" s="26" t="s">
        <v>355</v>
      </c>
      <c r="F25" s="32" t="s">
        <v>327</v>
      </c>
      <c r="G25" s="32" t="s">
        <v>356</v>
      </c>
      <c r="H25" s="33"/>
    </row>
    <row r="26" spans="2:10">
      <c r="C26" s="2">
        <f t="shared" ref="C26" ca="1" si="23">C27+1000</f>
        <v>1020</v>
      </c>
      <c r="D26" s="23"/>
      <c r="E26" s="25" t="s">
        <v>357</v>
      </c>
      <c r="F26" s="34" t="s">
        <v>360</v>
      </c>
      <c r="G26" s="34" t="s">
        <v>361</v>
      </c>
      <c r="H26" s="43"/>
      <c r="I26" s="12"/>
    </row>
    <row r="27" spans="2:10" ht="18" customHeight="1">
      <c r="B27">
        <f t="shared" ca="1" si="1"/>
        <v>0.7856112636681204</v>
      </c>
      <c r="C27" s="2">
        <f t="shared" ref="C27" ca="1" si="24">RANK(B27,$B$3:$B$201)</f>
        <v>20</v>
      </c>
      <c r="D27" s="22">
        <v>13</v>
      </c>
      <c r="E27" s="26" t="s">
        <v>358</v>
      </c>
      <c r="F27" s="32" t="s">
        <v>359</v>
      </c>
      <c r="G27" s="32" t="s">
        <v>362</v>
      </c>
      <c r="H27" s="33" t="s">
        <v>330</v>
      </c>
    </row>
    <row r="28" spans="2:10">
      <c r="C28" s="2">
        <f t="shared" ref="C28" ca="1" si="25">C29+1000</f>
        <v>1025</v>
      </c>
      <c r="D28" s="23"/>
      <c r="E28" s="25" t="s">
        <v>363</v>
      </c>
      <c r="F28" s="34"/>
      <c r="G28" s="34" t="s">
        <v>366</v>
      </c>
      <c r="H28" s="43"/>
      <c r="I28" s="12"/>
    </row>
    <row r="29" spans="2:10" ht="18" customHeight="1">
      <c r="B29">
        <f t="shared" ca="1" si="1"/>
        <v>0.61725986422662449</v>
      </c>
      <c r="C29" s="2">
        <f t="shared" ref="C29" ca="1" si="26">RANK(B29,$B$3:$B$201)</f>
        <v>25</v>
      </c>
      <c r="D29" s="22">
        <v>14</v>
      </c>
      <c r="E29" s="26" t="s">
        <v>364</v>
      </c>
      <c r="F29" s="32" t="s">
        <v>299</v>
      </c>
      <c r="G29" s="32" t="s">
        <v>365</v>
      </c>
      <c r="H29" s="33"/>
    </row>
    <row r="30" spans="2:10">
      <c r="C30" s="2">
        <f t="shared" ref="C30" ca="1" si="27">C31+1000</f>
        <v>1029</v>
      </c>
      <c r="D30" s="23"/>
      <c r="E30" s="25" t="s">
        <v>367</v>
      </c>
      <c r="F30" s="34" t="s">
        <v>370</v>
      </c>
      <c r="G30" s="34"/>
      <c r="H30" s="43"/>
      <c r="I30" s="12"/>
    </row>
    <row r="31" spans="2:10" ht="18" customHeight="1">
      <c r="B31">
        <f t="shared" ca="1" si="1"/>
        <v>0.57097392301601702</v>
      </c>
      <c r="C31" s="2">
        <f t="shared" ref="C31" ca="1" si="28">RANK(B31,$B$3:$B$201)</f>
        <v>29</v>
      </c>
      <c r="D31" s="22">
        <v>15</v>
      </c>
      <c r="E31" s="26" t="s">
        <v>368</v>
      </c>
      <c r="F31" s="32" t="s">
        <v>369</v>
      </c>
      <c r="G31" s="32" t="s">
        <v>435</v>
      </c>
      <c r="H31" s="33"/>
    </row>
    <row r="32" spans="2:10">
      <c r="C32" s="2">
        <f t="shared" ref="C32" ca="1" si="29">C33+1000</f>
        <v>1006</v>
      </c>
      <c r="D32" s="23"/>
      <c r="E32" s="25" t="s">
        <v>371</v>
      </c>
      <c r="F32" s="34" t="s">
        <v>374</v>
      </c>
      <c r="G32" s="34"/>
      <c r="H32" s="43" t="s">
        <v>376</v>
      </c>
      <c r="I32" s="12"/>
    </row>
    <row r="33" spans="2:9" ht="18" customHeight="1">
      <c r="B33">
        <f t="shared" ca="1" si="1"/>
        <v>0.95625258931922075</v>
      </c>
      <c r="C33" s="2">
        <f t="shared" ref="C33" ca="1" si="30">RANK(B33,$B$3:$B$201)</f>
        <v>6</v>
      </c>
      <c r="D33" s="22">
        <v>16</v>
      </c>
      <c r="E33" s="26" t="s">
        <v>372</v>
      </c>
      <c r="F33" s="32" t="s">
        <v>373</v>
      </c>
      <c r="G33" s="32" t="s">
        <v>299</v>
      </c>
      <c r="H33" s="33" t="s">
        <v>375</v>
      </c>
    </row>
    <row r="34" spans="2:9">
      <c r="C34" s="2">
        <f t="shared" ref="C34" ca="1" si="31">C35+1000</f>
        <v>1015</v>
      </c>
      <c r="D34" s="23"/>
      <c r="E34" s="25" t="s">
        <v>329</v>
      </c>
      <c r="F34" s="34" t="s">
        <v>378</v>
      </c>
      <c r="G34" s="34"/>
      <c r="H34" s="43"/>
      <c r="I34" s="12"/>
    </row>
    <row r="35" spans="2:9" ht="18" customHeight="1">
      <c r="B35">
        <f t="shared" ca="1" si="1"/>
        <v>0.82354018353466085</v>
      </c>
      <c r="C35" s="2">
        <f t="shared" ref="C35" ca="1" si="32">RANK(B35,$B$3:$B$201)</f>
        <v>15</v>
      </c>
      <c r="D35" s="22">
        <v>17</v>
      </c>
      <c r="E35" s="26" t="s">
        <v>328</v>
      </c>
      <c r="F35" s="32" t="s">
        <v>377</v>
      </c>
      <c r="G35" s="32" t="s">
        <v>330</v>
      </c>
      <c r="H35" s="33"/>
    </row>
    <row r="36" spans="2:9">
      <c r="C36" s="2">
        <f t="shared" ref="C36" ca="1" si="33">C37+1000</f>
        <v>1074</v>
      </c>
      <c r="D36" s="23"/>
      <c r="E36" s="25" t="s">
        <v>351</v>
      </c>
      <c r="F36" s="34" t="s">
        <v>381</v>
      </c>
      <c r="G36" s="34"/>
      <c r="H36" s="43" t="s">
        <v>383</v>
      </c>
      <c r="I36" s="12"/>
    </row>
    <row r="37" spans="2:9" ht="18" customHeight="1">
      <c r="B37">
        <f t="shared" ca="1" si="1"/>
        <v>5.8192466673067211E-2</v>
      </c>
      <c r="C37" s="2">
        <f t="shared" ref="C37" ca="1" si="34">RANK(B37,$B$3:$B$201)</f>
        <v>74</v>
      </c>
      <c r="D37" s="22">
        <v>18</v>
      </c>
      <c r="E37" s="26" t="s">
        <v>379</v>
      </c>
      <c r="F37" s="32" t="s">
        <v>380</v>
      </c>
      <c r="G37" s="32" t="s">
        <v>316</v>
      </c>
      <c r="H37" s="33" t="s">
        <v>382</v>
      </c>
    </row>
    <row r="38" spans="2:9">
      <c r="C38" s="2">
        <f t="shared" ref="C38" ca="1" si="35">C39+1000</f>
        <v>1051</v>
      </c>
      <c r="D38" s="23"/>
      <c r="E38" s="25" t="s">
        <v>363</v>
      </c>
      <c r="F38" s="34"/>
      <c r="G38" s="34" t="s">
        <v>385</v>
      </c>
      <c r="H38" s="43" t="s">
        <v>315</v>
      </c>
      <c r="I38" s="12"/>
    </row>
    <row r="39" spans="2:9" ht="18" customHeight="1">
      <c r="B39">
        <f t="shared" ca="1" si="1"/>
        <v>0.28230812670683147</v>
      </c>
      <c r="C39" s="2">
        <f t="shared" ref="C39" ca="1" si="36">RANK(B39,$B$3:$B$201)</f>
        <v>51</v>
      </c>
      <c r="D39" s="22">
        <v>19</v>
      </c>
      <c r="E39" s="26" t="s">
        <v>364</v>
      </c>
      <c r="F39" s="32" t="s">
        <v>299</v>
      </c>
      <c r="G39" s="32" t="s">
        <v>384</v>
      </c>
      <c r="H39" s="33" t="s">
        <v>314</v>
      </c>
    </row>
    <row r="40" spans="2:9">
      <c r="C40" s="2">
        <f t="shared" ref="C40" ca="1" si="37">C41+1000</f>
        <v>1046</v>
      </c>
      <c r="D40" s="23"/>
      <c r="E40" s="25" t="s">
        <v>386</v>
      </c>
      <c r="F40" s="34" t="s">
        <v>389</v>
      </c>
      <c r="G40" s="34"/>
      <c r="H40" s="43" t="s">
        <v>434</v>
      </c>
      <c r="I40" s="12"/>
    </row>
    <row r="41" spans="2:9" ht="18" customHeight="1">
      <c r="B41">
        <f t="shared" ca="1" si="1"/>
        <v>0.34191860696950593</v>
      </c>
      <c r="C41" s="2">
        <f t="shared" ref="C41" ca="1" si="38">RANK(B41,$B$3:$B$201)</f>
        <v>46</v>
      </c>
      <c r="D41" s="22">
        <v>20</v>
      </c>
      <c r="E41" s="26" t="s">
        <v>387</v>
      </c>
      <c r="F41" s="32" t="s">
        <v>388</v>
      </c>
      <c r="G41" s="32" t="s">
        <v>299</v>
      </c>
      <c r="H41" s="33" t="s">
        <v>390</v>
      </c>
    </row>
    <row r="42" spans="2:9">
      <c r="C42" s="2">
        <f t="shared" ref="C42" ca="1" si="39">C43+1000</f>
        <v>1041</v>
      </c>
      <c r="D42" s="23"/>
      <c r="E42" s="25" t="s">
        <v>447</v>
      </c>
      <c r="F42" s="34"/>
      <c r="G42" s="34" t="s">
        <v>394</v>
      </c>
      <c r="H42" s="43" t="s">
        <v>315</v>
      </c>
      <c r="I42" s="12"/>
    </row>
    <row r="43" spans="2:9" ht="18" customHeight="1">
      <c r="B43">
        <f t="shared" ca="1" si="1"/>
        <v>0.42816029441325221</v>
      </c>
      <c r="C43" s="2">
        <f t="shared" ref="C43" ca="1" si="40">RANK(B43,$B$3:$B$201)</f>
        <v>41</v>
      </c>
      <c r="D43" s="22">
        <v>21</v>
      </c>
      <c r="E43" s="26" t="s">
        <v>448</v>
      </c>
      <c r="F43" s="32" t="s">
        <v>449</v>
      </c>
      <c r="G43" s="32" t="s">
        <v>359</v>
      </c>
      <c r="H43" s="33" t="s">
        <v>393</v>
      </c>
    </row>
    <row r="44" spans="2:9">
      <c r="C44" s="2">
        <f t="shared" ref="C44" ca="1" si="41">C45+1000</f>
        <v>1032</v>
      </c>
      <c r="D44" s="23"/>
      <c r="E44" s="25" t="s">
        <v>395</v>
      </c>
      <c r="F44" s="34"/>
      <c r="G44" s="34" t="s">
        <v>398</v>
      </c>
      <c r="H44" s="43"/>
      <c r="I44" s="12"/>
    </row>
    <row r="45" spans="2:9" ht="18" customHeight="1">
      <c r="B45">
        <f t="shared" ca="1" si="1"/>
        <v>0.56295445207539496</v>
      </c>
      <c r="C45" s="2">
        <f t="shared" ref="C45" ca="1" si="42">RANK(B45,$B$3:$B$201)</f>
        <v>32</v>
      </c>
      <c r="D45" s="22">
        <v>22</v>
      </c>
      <c r="E45" s="26" t="s">
        <v>396</v>
      </c>
      <c r="F45" s="32" t="s">
        <v>310</v>
      </c>
      <c r="G45" s="32" t="s">
        <v>397</v>
      </c>
      <c r="H45" s="33" t="s">
        <v>330</v>
      </c>
    </row>
    <row r="46" spans="2:9">
      <c r="C46" s="2">
        <f t="shared" ref="C46" ca="1" si="43">C47+1000</f>
        <v>1038</v>
      </c>
      <c r="D46" s="23"/>
      <c r="E46" s="25" t="s">
        <v>389</v>
      </c>
      <c r="F46" s="34" t="s">
        <v>312</v>
      </c>
      <c r="G46" s="34"/>
      <c r="H46" s="43" t="s">
        <v>401</v>
      </c>
      <c r="I46" s="12"/>
    </row>
    <row r="47" spans="2:9" ht="18" customHeight="1">
      <c r="B47">
        <f ca="1">RAND()</f>
        <v>0.4797459581938287</v>
      </c>
      <c r="C47" s="2">
        <f t="shared" ref="C47" ca="1" si="44">RANK(B47,$B$3:$B$201)</f>
        <v>38</v>
      </c>
      <c r="D47" s="22">
        <v>23</v>
      </c>
      <c r="E47" s="26" t="s">
        <v>382</v>
      </c>
      <c r="F47" s="32" t="s">
        <v>399</v>
      </c>
      <c r="G47" s="32" t="s">
        <v>299</v>
      </c>
      <c r="H47" s="33" t="s">
        <v>400</v>
      </c>
    </row>
    <row r="48" spans="2:9">
      <c r="C48" s="2">
        <f t="shared" ref="C48" ca="1" si="45">C49+1000</f>
        <v>1063</v>
      </c>
      <c r="D48" s="23"/>
      <c r="E48" s="25"/>
      <c r="F48" s="34"/>
      <c r="G48" s="34" t="s">
        <v>403</v>
      </c>
      <c r="H48" s="43"/>
      <c r="I48" s="12"/>
    </row>
    <row r="49" spans="2:9" ht="18" customHeight="1">
      <c r="B49">
        <f t="shared" ref="B49:B89" ca="1" si="46">RAND()</f>
        <v>0.1088722431941882</v>
      </c>
      <c r="C49" s="2">
        <f t="shared" ref="C49" ca="1" si="47">RANK(B49,$B$3:$B$201)</f>
        <v>63</v>
      </c>
      <c r="D49" s="22">
        <v>24</v>
      </c>
      <c r="E49" s="26" t="s">
        <v>402</v>
      </c>
      <c r="F49" s="32" t="s">
        <v>299</v>
      </c>
      <c r="G49" s="32" t="s">
        <v>399</v>
      </c>
      <c r="H49" s="33"/>
    </row>
    <row r="50" spans="2:9">
      <c r="C50" s="2">
        <f t="shared" ref="C50" ca="1" si="48">C51+1000</f>
        <v>1040</v>
      </c>
      <c r="D50" s="23"/>
      <c r="E50" s="25" t="s">
        <v>404</v>
      </c>
      <c r="F50" s="34"/>
      <c r="G50" s="34"/>
      <c r="H50" s="43"/>
      <c r="I50" s="12"/>
    </row>
    <row r="51" spans="2:9" ht="18" customHeight="1">
      <c r="B51">
        <f t="shared" ca="1" si="46"/>
        <v>0.46630355710132065</v>
      </c>
      <c r="C51" s="2">
        <f t="shared" ref="C51" ca="1" si="49">RANK(B51,$B$3:$B$201)</f>
        <v>40</v>
      </c>
      <c r="D51" s="22">
        <v>25</v>
      </c>
      <c r="E51" s="26" t="s">
        <v>405</v>
      </c>
      <c r="F51" s="32" t="s">
        <v>406</v>
      </c>
      <c r="G51" s="32" t="s">
        <v>407</v>
      </c>
      <c r="H51" s="33"/>
    </row>
    <row r="52" spans="2:9">
      <c r="C52" s="2">
        <f t="shared" ref="C52" ca="1" si="50">C53+1000</f>
        <v>1072</v>
      </c>
      <c r="D52" s="23"/>
      <c r="E52" s="25" t="s">
        <v>408</v>
      </c>
      <c r="F52" s="34"/>
      <c r="G52" s="34" t="s">
        <v>411</v>
      </c>
      <c r="H52" s="43"/>
      <c r="I52" s="12"/>
    </row>
    <row r="53" spans="2:9" ht="18" customHeight="1">
      <c r="B53">
        <f t="shared" ca="1" si="46"/>
        <v>6.8737135946595251E-2</v>
      </c>
      <c r="C53" s="2">
        <f t="shared" ref="C53" ca="1" si="51">RANK(B53,$B$3:$B$201)</f>
        <v>72</v>
      </c>
      <c r="D53" s="22">
        <v>26</v>
      </c>
      <c r="E53" s="26" t="s">
        <v>409</v>
      </c>
      <c r="F53" s="32" t="s">
        <v>342</v>
      </c>
      <c r="G53" s="32" t="s">
        <v>410</v>
      </c>
      <c r="H53" s="33" t="s">
        <v>330</v>
      </c>
    </row>
    <row r="54" spans="2:9">
      <c r="C54" s="2">
        <f t="shared" ref="C54" ca="1" si="52">C55+1000</f>
        <v>1075</v>
      </c>
      <c r="D54" s="23"/>
      <c r="E54" s="25" t="s">
        <v>363</v>
      </c>
      <c r="F54" s="34"/>
      <c r="G54" s="34" t="s">
        <v>414</v>
      </c>
      <c r="H54" s="43"/>
      <c r="I54" s="12"/>
    </row>
    <row r="55" spans="2:9" ht="18" customHeight="1">
      <c r="B55">
        <f t="shared" ca="1" si="46"/>
        <v>4.9994520496615569E-2</v>
      </c>
      <c r="C55" s="2">
        <f t="shared" ref="C55" ca="1" si="53">RANK(B55,$B$3:$B$201)</f>
        <v>75</v>
      </c>
      <c r="D55" s="22">
        <v>27</v>
      </c>
      <c r="E55" s="26" t="s">
        <v>364</v>
      </c>
      <c r="F55" s="32" t="s">
        <v>412</v>
      </c>
      <c r="G55" s="32" t="s">
        <v>413</v>
      </c>
      <c r="H55" s="33" t="s">
        <v>330</v>
      </c>
    </row>
    <row r="56" spans="2:9">
      <c r="C56" s="2">
        <f t="shared" ref="C56" ca="1" si="54">C57+1000</f>
        <v>1050</v>
      </c>
      <c r="D56" s="23"/>
      <c r="E56" s="25"/>
      <c r="F56" s="34"/>
      <c r="G56" s="34" t="s">
        <v>417</v>
      </c>
      <c r="H56" s="43" t="s">
        <v>306</v>
      </c>
      <c r="I56" s="12"/>
    </row>
    <row r="57" spans="2:9" ht="18" customHeight="1">
      <c r="B57">
        <f t="shared" ca="1" si="46"/>
        <v>0.28734266891615956</v>
      </c>
      <c r="C57" s="2">
        <f t="shared" ref="C57" ca="1" si="55">RANK(B57,$B$3:$B$201)</f>
        <v>50</v>
      </c>
      <c r="D57" s="22">
        <v>28</v>
      </c>
      <c r="E57" s="26" t="s">
        <v>415</v>
      </c>
      <c r="F57" s="32" t="s">
        <v>299</v>
      </c>
      <c r="G57" s="32" t="s">
        <v>416</v>
      </c>
      <c r="H57" s="33" t="s">
        <v>297</v>
      </c>
    </row>
    <row r="58" spans="2:9">
      <c r="C58" s="2">
        <f t="shared" ref="C58" ca="1" si="56">C59+1000</f>
        <v>1061</v>
      </c>
      <c r="D58" s="23"/>
      <c r="E58" s="25" t="s">
        <v>418</v>
      </c>
      <c r="F58" s="34" t="s">
        <v>419</v>
      </c>
      <c r="G58" s="34" t="s">
        <v>422</v>
      </c>
      <c r="H58" s="43"/>
      <c r="I58" s="12"/>
    </row>
    <row r="59" spans="2:9" ht="18" customHeight="1">
      <c r="B59">
        <f t="shared" ca="1" si="46"/>
        <v>0.13357743868414795</v>
      </c>
      <c r="C59" s="2">
        <f t="shared" ref="C59" ca="1" si="57">RANK(B59,$B$3:$B$201)</f>
        <v>61</v>
      </c>
      <c r="D59" s="22">
        <v>29</v>
      </c>
      <c r="E59" s="26" t="s">
        <v>359</v>
      </c>
      <c r="F59" s="32" t="s">
        <v>420</v>
      </c>
      <c r="G59" s="32" t="s">
        <v>421</v>
      </c>
      <c r="H59" s="33"/>
    </row>
    <row r="60" spans="2:9">
      <c r="C60" s="2">
        <f t="shared" ref="C60" ca="1" si="58">C61+1000</f>
        <v>1068</v>
      </c>
      <c r="D60" s="23"/>
      <c r="E60" s="25" t="s">
        <v>423</v>
      </c>
      <c r="F60" s="34"/>
      <c r="G60" s="34"/>
      <c r="H60" s="43" t="s">
        <v>427</v>
      </c>
      <c r="I60" s="12"/>
    </row>
    <row r="61" spans="2:9" ht="18" customHeight="1">
      <c r="B61">
        <f t="shared" ca="1" si="46"/>
        <v>8.4974341543542664E-2</v>
      </c>
      <c r="C61" s="2">
        <f t="shared" ref="C61" ca="1" si="59">RANK(B61,$B$3:$B$201)</f>
        <v>68</v>
      </c>
      <c r="D61" s="22">
        <v>30</v>
      </c>
      <c r="E61" s="26" t="s">
        <v>424</v>
      </c>
      <c r="F61" s="32" t="s">
        <v>425</v>
      </c>
      <c r="G61" s="32" t="s">
        <v>299</v>
      </c>
      <c r="H61" s="33" t="s">
        <v>426</v>
      </c>
    </row>
    <row r="62" spans="2:9">
      <c r="C62" s="2">
        <f t="shared" ref="C62" ca="1" si="60">C63+1000</f>
        <v>1019</v>
      </c>
      <c r="D62" s="23"/>
      <c r="E62" s="25" t="s">
        <v>428</v>
      </c>
      <c r="F62" s="34" t="s">
        <v>431</v>
      </c>
      <c r="G62" s="34"/>
      <c r="H62" s="43"/>
      <c r="I62" s="12"/>
    </row>
    <row r="63" spans="2:9" ht="18" customHeight="1">
      <c r="B63">
        <f t="shared" ca="1" si="46"/>
        <v>0.79871845728068525</v>
      </c>
      <c r="C63" s="2">
        <f t="shared" ref="C63" ca="1" si="61">RANK(B63,$B$3:$B$201)</f>
        <v>19</v>
      </c>
      <c r="D63" s="22">
        <v>31</v>
      </c>
      <c r="E63" s="26" t="s">
        <v>429</v>
      </c>
      <c r="F63" s="32" t="s">
        <v>430</v>
      </c>
      <c r="G63" s="32" t="s">
        <v>432</v>
      </c>
      <c r="H63" s="33" t="s">
        <v>433</v>
      </c>
    </row>
    <row r="64" spans="2:9">
      <c r="C64" s="2">
        <f t="shared" ref="C64" ca="1" si="62">C65+1000</f>
        <v>1016</v>
      </c>
      <c r="D64" s="23"/>
      <c r="E64" s="25" t="s">
        <v>436</v>
      </c>
      <c r="F64" s="34"/>
      <c r="G64" s="34"/>
      <c r="H64" s="43" t="s">
        <v>441</v>
      </c>
      <c r="I64" s="12"/>
    </row>
    <row r="65" spans="2:9" ht="18" customHeight="1">
      <c r="B65">
        <f t="shared" ca="1" si="46"/>
        <v>0.81206079488836191</v>
      </c>
      <c r="C65" s="2">
        <f t="shared" ref="C65" ca="1" si="63">RANK(B65,$B$3:$B$201)</f>
        <v>16</v>
      </c>
      <c r="D65" s="22">
        <v>32</v>
      </c>
      <c r="E65" s="26" t="s">
        <v>437</v>
      </c>
      <c r="F65" s="32" t="s">
        <v>438</v>
      </c>
      <c r="G65" s="32" t="s">
        <v>439</v>
      </c>
      <c r="H65" s="33" t="s">
        <v>440</v>
      </c>
    </row>
    <row r="66" spans="2:9">
      <c r="C66" s="2">
        <f t="shared" ref="C66" ca="1" si="64">C67+1000</f>
        <v>1059</v>
      </c>
      <c r="D66" s="23"/>
      <c r="E66" s="25" t="s">
        <v>442</v>
      </c>
      <c r="F66" s="34" t="s">
        <v>445</v>
      </c>
      <c r="G66" s="34"/>
      <c r="H66" s="43"/>
      <c r="I66" s="12"/>
    </row>
    <row r="67" spans="2:9" ht="18" customHeight="1">
      <c r="B67">
        <f t="shared" ca="1" si="46"/>
        <v>0.16230364997349844</v>
      </c>
      <c r="C67" s="2">
        <f t="shared" ref="C67" ca="1" si="65">RANK(B67,$B$3:$B$201)</f>
        <v>59</v>
      </c>
      <c r="D67" s="22">
        <v>33</v>
      </c>
      <c r="E67" s="26" t="s">
        <v>443</v>
      </c>
      <c r="F67" s="32" t="s">
        <v>444</v>
      </c>
      <c r="G67" s="32" t="s">
        <v>342</v>
      </c>
      <c r="H67" s="33" t="s">
        <v>446</v>
      </c>
    </row>
    <row r="68" spans="2:9">
      <c r="C68" s="2">
        <f t="shared" ref="C68" ca="1" si="66">C69+1000</f>
        <v>1055</v>
      </c>
      <c r="D68" s="23"/>
      <c r="E68" s="25" t="s">
        <v>391</v>
      </c>
      <c r="F68" s="34"/>
      <c r="G68" s="34" t="s">
        <v>451</v>
      </c>
      <c r="H68" s="43" t="s">
        <v>452</v>
      </c>
      <c r="I68" s="12"/>
    </row>
    <row r="69" spans="2:9" ht="18" customHeight="1">
      <c r="B69">
        <f t="shared" ca="1" si="46"/>
        <v>0.23432542115111321</v>
      </c>
      <c r="C69" s="2">
        <f t="shared" ref="C69" ca="1" si="67">RANK(B69,$B$3:$B$201)</f>
        <v>55</v>
      </c>
      <c r="D69" s="22">
        <v>34</v>
      </c>
      <c r="E69" s="26" t="s">
        <v>392</v>
      </c>
      <c r="F69" s="32" t="s">
        <v>299</v>
      </c>
      <c r="G69" s="32" t="s">
        <v>450</v>
      </c>
      <c r="H69" s="33" t="s">
        <v>453</v>
      </c>
    </row>
    <row r="70" spans="2:9">
      <c r="C70" s="2">
        <f t="shared" ref="C70" ca="1" si="68">C71+1000</f>
        <v>1037</v>
      </c>
      <c r="D70" s="23"/>
      <c r="E70" s="25" t="s">
        <v>451</v>
      </c>
      <c r="F70" s="34"/>
      <c r="G70" s="34" t="s">
        <v>344</v>
      </c>
      <c r="H70" s="43"/>
      <c r="I70" s="12"/>
    </row>
    <row r="71" spans="2:9" ht="18" customHeight="1">
      <c r="B71">
        <f t="shared" ca="1" si="46"/>
        <v>0.49642528415036125</v>
      </c>
      <c r="C71" s="2">
        <f t="shared" ref="C71" ca="1" si="69">RANK(B71,$B$3:$B$201)</f>
        <v>37</v>
      </c>
      <c r="D71" s="22">
        <v>35</v>
      </c>
      <c r="E71" s="26" t="s">
        <v>454</v>
      </c>
      <c r="F71" s="32" t="s">
        <v>342</v>
      </c>
      <c r="G71" s="32" t="s">
        <v>455</v>
      </c>
      <c r="H71" s="33" t="s">
        <v>456</v>
      </c>
    </row>
    <row r="72" spans="2:9">
      <c r="C72" s="2">
        <f t="shared" ref="C72" ca="1" si="70">C73+1000</f>
        <v>1035</v>
      </c>
      <c r="D72" s="23"/>
      <c r="E72" s="25" t="s">
        <v>457</v>
      </c>
      <c r="F72" s="34"/>
      <c r="G72" s="34" t="s">
        <v>462</v>
      </c>
      <c r="H72" s="43"/>
      <c r="I72" s="12"/>
    </row>
    <row r="73" spans="2:9" ht="18" customHeight="1">
      <c r="B73">
        <f t="shared" ca="1" si="46"/>
        <v>0.52017165980555458</v>
      </c>
      <c r="C73" s="2">
        <f t="shared" ref="C73" ca="1" si="71">RANK(B73,$B$3:$B$201)</f>
        <v>35</v>
      </c>
      <c r="D73" s="22">
        <v>36</v>
      </c>
      <c r="E73" s="26" t="s">
        <v>458</v>
      </c>
      <c r="F73" s="32" t="s">
        <v>459</v>
      </c>
      <c r="G73" s="32" t="s">
        <v>460</v>
      </c>
      <c r="H73" s="33" t="s">
        <v>461</v>
      </c>
    </row>
    <row r="74" spans="2:9">
      <c r="C74" s="2">
        <f t="shared" ref="C74" ca="1" si="72">C75+1000</f>
        <v>1009</v>
      </c>
      <c r="D74" s="23"/>
      <c r="E74" s="25" t="s">
        <v>463</v>
      </c>
      <c r="F74" s="34" t="s">
        <v>466</v>
      </c>
      <c r="G74" s="34"/>
      <c r="H74" s="43" t="s">
        <v>469</v>
      </c>
      <c r="I74" s="12"/>
    </row>
    <row r="75" spans="2:9" ht="18" customHeight="1">
      <c r="B75">
        <f t="shared" ca="1" si="46"/>
        <v>0.87509699629715509</v>
      </c>
      <c r="C75" s="2">
        <f t="shared" ref="C75" ca="1" si="73">RANK(B75,$B$3:$B$201)</f>
        <v>9</v>
      </c>
      <c r="D75" s="22">
        <v>37</v>
      </c>
      <c r="E75" s="26" t="s">
        <v>464</v>
      </c>
      <c r="F75" s="32" t="s">
        <v>465</v>
      </c>
      <c r="G75" s="32" t="s">
        <v>467</v>
      </c>
      <c r="H75" s="33" t="s">
        <v>468</v>
      </c>
    </row>
    <row r="76" spans="2:9">
      <c r="C76" s="2">
        <f t="shared" ref="C76" ca="1" si="74">C77+1000</f>
        <v>1030</v>
      </c>
      <c r="D76" s="23"/>
      <c r="E76" s="25" t="s">
        <v>470</v>
      </c>
      <c r="F76" s="34"/>
      <c r="G76" s="34" t="s">
        <v>466</v>
      </c>
      <c r="H76" s="43" t="s">
        <v>474</v>
      </c>
      <c r="I76" s="12"/>
    </row>
    <row r="77" spans="2:9" ht="18" customHeight="1">
      <c r="B77">
        <f t="shared" ca="1" si="46"/>
        <v>0.56536233769904332</v>
      </c>
      <c r="C77" s="2">
        <f t="shared" ref="C77" ca="1" si="75">RANK(B77,$B$3:$B$201)</f>
        <v>30</v>
      </c>
      <c r="D77" s="22">
        <v>38</v>
      </c>
      <c r="E77" s="26" t="s">
        <v>471</v>
      </c>
      <c r="F77" s="32" t="s">
        <v>472</v>
      </c>
      <c r="G77" s="32" t="s">
        <v>473</v>
      </c>
      <c r="H77" s="33" t="s">
        <v>475</v>
      </c>
    </row>
    <row r="78" spans="2:9">
      <c r="C78" s="2">
        <f t="shared" ref="C78" ca="1" si="76">C79+1000</f>
        <v>1028</v>
      </c>
      <c r="D78" s="23"/>
      <c r="E78" s="25" t="s">
        <v>476</v>
      </c>
      <c r="F78" s="34"/>
      <c r="G78" s="34" t="s">
        <v>479</v>
      </c>
      <c r="H78" s="43"/>
      <c r="I78" s="12"/>
    </row>
    <row r="79" spans="2:9" ht="18" customHeight="1">
      <c r="B79">
        <f t="shared" ca="1" si="46"/>
        <v>0.57297286571094119</v>
      </c>
      <c r="C79" s="2">
        <f t="shared" ref="C79" ca="1" si="77">RANK(B79,$B$3:$B$201)</f>
        <v>28</v>
      </c>
      <c r="D79" s="22">
        <v>39</v>
      </c>
      <c r="E79" s="26" t="s">
        <v>477</v>
      </c>
      <c r="F79" s="32" t="s">
        <v>327</v>
      </c>
      <c r="G79" s="32" t="s">
        <v>478</v>
      </c>
      <c r="H79" s="33" t="s">
        <v>480</v>
      </c>
    </row>
    <row r="80" spans="2:9">
      <c r="C80" s="2">
        <f t="shared" ref="C80" ca="1" si="78">C81+1000</f>
        <v>1045</v>
      </c>
      <c r="D80" s="23"/>
      <c r="E80" s="25"/>
      <c r="F80" s="34" t="s">
        <v>482</v>
      </c>
      <c r="G80" s="34"/>
      <c r="H80" s="43"/>
      <c r="I80" s="12"/>
    </row>
    <row r="81" spans="2:10" ht="18" customHeight="1">
      <c r="B81">
        <f t="shared" ca="1" si="46"/>
        <v>0.36039000142941546</v>
      </c>
      <c r="C81" s="2">
        <f t="shared" ref="C81" ca="1" si="79">RANK(B81,$B$3:$B$201)</f>
        <v>45</v>
      </c>
      <c r="D81" s="22">
        <v>40</v>
      </c>
      <c r="E81" s="26" t="s">
        <v>439</v>
      </c>
      <c r="F81" s="32" t="s">
        <v>481</v>
      </c>
      <c r="G81" s="32" t="s">
        <v>483</v>
      </c>
      <c r="H81" s="33" t="s">
        <v>484</v>
      </c>
    </row>
    <row r="82" spans="2:10">
      <c r="C82" s="2">
        <f t="shared" ref="C82" ca="1" si="80">C83+1000</f>
        <v>1023</v>
      </c>
      <c r="D82" s="23"/>
      <c r="E82" s="25" t="s">
        <v>485</v>
      </c>
      <c r="F82" s="34"/>
      <c r="G82" s="34" t="s">
        <v>488</v>
      </c>
      <c r="H82" s="43"/>
      <c r="I82" s="12"/>
    </row>
    <row r="83" spans="2:10" ht="18" customHeight="1">
      <c r="B83">
        <f t="shared" ca="1" si="46"/>
        <v>0.69395781237374021</v>
      </c>
      <c r="C83" s="2">
        <f t="shared" ref="C83" ca="1" si="81">RANK(B83,$B$3:$B$201)</f>
        <v>23</v>
      </c>
      <c r="D83" s="22">
        <v>41</v>
      </c>
      <c r="E83" s="26" t="s">
        <v>486</v>
      </c>
      <c r="F83" s="32" t="s">
        <v>299</v>
      </c>
      <c r="G83" s="32" t="s">
        <v>487</v>
      </c>
      <c r="H83" s="33"/>
    </row>
    <row r="84" spans="2:10">
      <c r="C84" s="2">
        <f t="shared" ref="C84" ca="1" si="82">C85+1000</f>
        <v>1013</v>
      </c>
      <c r="D84" s="23"/>
      <c r="E84" s="25" t="s">
        <v>489</v>
      </c>
      <c r="F84" s="34" t="s">
        <v>492</v>
      </c>
      <c r="G84" s="34"/>
      <c r="H84" s="43"/>
      <c r="I84" s="12"/>
    </row>
    <row r="85" spans="2:10" ht="18" customHeight="1">
      <c r="B85">
        <f t="shared" ca="1" si="46"/>
        <v>0.85408114090248088</v>
      </c>
      <c r="C85" s="2">
        <f t="shared" ref="C85" ca="1" si="83">RANK(B85,$B$3:$B$201)</f>
        <v>13</v>
      </c>
      <c r="D85" s="22">
        <v>42</v>
      </c>
      <c r="E85" s="26" t="s">
        <v>490</v>
      </c>
      <c r="F85" s="32" t="s">
        <v>491</v>
      </c>
      <c r="G85" s="32" t="s">
        <v>299</v>
      </c>
      <c r="H85" s="33" t="s">
        <v>493</v>
      </c>
    </row>
    <row r="86" spans="2:10">
      <c r="C86" s="2">
        <f t="shared" ref="C86" ca="1" si="84">C87+1000</f>
        <v>1024</v>
      </c>
      <c r="D86" s="23"/>
      <c r="E86" s="25" t="s">
        <v>494</v>
      </c>
      <c r="F86" s="34" t="s">
        <v>497</v>
      </c>
      <c r="G86" s="34"/>
      <c r="H86" s="43"/>
      <c r="I86" s="12"/>
    </row>
    <row r="87" spans="2:10" ht="18" customHeight="1">
      <c r="B87">
        <f t="shared" ca="1" si="46"/>
        <v>0.66765845774745725</v>
      </c>
      <c r="C87" s="2">
        <f t="shared" ref="C87" ca="1" si="85">RANK(B87,$B$3:$B$201)</f>
        <v>24</v>
      </c>
      <c r="D87" s="22">
        <v>43</v>
      </c>
      <c r="E87" s="26" t="s">
        <v>495</v>
      </c>
      <c r="F87" s="32" t="s">
        <v>496</v>
      </c>
      <c r="G87" s="32" t="s">
        <v>352</v>
      </c>
      <c r="H87" s="33"/>
      <c r="I87" s="17"/>
    </row>
    <row r="88" spans="2:10">
      <c r="C88" s="2">
        <f t="shared" ref="C88" ca="1" si="86">C89+1000</f>
        <v>1018</v>
      </c>
      <c r="D88" s="23"/>
      <c r="E88" s="25" t="s">
        <v>498</v>
      </c>
      <c r="F88" s="34"/>
      <c r="G88" s="34" t="s">
        <v>501</v>
      </c>
      <c r="H88" s="43"/>
      <c r="I88" s="28"/>
    </row>
    <row r="89" spans="2:10" ht="18" customHeight="1">
      <c r="B89">
        <f t="shared" ca="1" si="46"/>
        <v>0.80846473676644182</v>
      </c>
      <c r="C89" s="2">
        <f t="shared" ref="C89" ca="1" si="87">RANK(B89,$B$3:$B$201)</f>
        <v>18</v>
      </c>
      <c r="D89" s="22">
        <v>44</v>
      </c>
      <c r="E89" s="26" t="s">
        <v>499</v>
      </c>
      <c r="F89" s="32" t="s">
        <v>500</v>
      </c>
      <c r="G89" s="32" t="s">
        <v>340</v>
      </c>
      <c r="H89" s="33"/>
    </row>
    <row r="90" spans="2:10">
      <c r="C90" s="2">
        <f t="shared" ref="C90" ca="1" si="88">C91+1000</f>
        <v>1008</v>
      </c>
      <c r="D90" s="23"/>
      <c r="E90" s="25" t="s">
        <v>502</v>
      </c>
      <c r="F90" s="34"/>
      <c r="G90" s="34" t="s">
        <v>457</v>
      </c>
      <c r="H90" s="43"/>
      <c r="I90" s="12"/>
      <c r="J90" s="29"/>
    </row>
    <row r="91" spans="2:10" ht="18" customHeight="1">
      <c r="B91">
        <f ca="1">RAND()</f>
        <v>0.90978128778585743</v>
      </c>
      <c r="C91" s="2">
        <f t="shared" ref="C91" ca="1" si="89">RANK(B91,$B$3:$B$201)</f>
        <v>8</v>
      </c>
      <c r="D91" s="22">
        <v>45</v>
      </c>
      <c r="E91" s="26" t="s">
        <v>503</v>
      </c>
      <c r="F91" s="32" t="s">
        <v>504</v>
      </c>
      <c r="G91" s="32" t="s">
        <v>505</v>
      </c>
      <c r="H91" s="33" t="s">
        <v>506</v>
      </c>
      <c r="J91" s="28"/>
    </row>
    <row r="92" spans="2:10">
      <c r="C92" s="2">
        <f t="shared" ref="C92" ca="1" si="90">C93+1000</f>
        <v>1053</v>
      </c>
      <c r="D92" s="23"/>
      <c r="E92" s="25" t="s">
        <v>507</v>
      </c>
      <c r="F92" s="34"/>
      <c r="G92" s="34" t="s">
        <v>511</v>
      </c>
      <c r="H92" s="43" t="s">
        <v>512</v>
      </c>
      <c r="I92" s="12"/>
    </row>
    <row r="93" spans="2:10" ht="18" customHeight="1">
      <c r="B93">
        <f t="shared" ref="B93:B155" ca="1" si="91">RAND()</f>
        <v>0.25104882059651501</v>
      </c>
      <c r="C93" s="2">
        <f t="shared" ref="C93" ca="1" si="92">RANK(B93,$B$3:$B$201)</f>
        <v>53</v>
      </c>
      <c r="D93" s="22">
        <v>46</v>
      </c>
      <c r="E93" s="26" t="s">
        <v>508</v>
      </c>
      <c r="F93" s="32" t="s">
        <v>509</v>
      </c>
      <c r="G93" s="32" t="s">
        <v>510</v>
      </c>
      <c r="H93" s="33" t="s">
        <v>513</v>
      </c>
    </row>
    <row r="94" spans="2:10">
      <c r="C94" s="2">
        <f t="shared" ref="C94" ca="1" si="93">C95+1000</f>
        <v>1012</v>
      </c>
      <c r="D94" s="23"/>
      <c r="E94" s="25" t="s">
        <v>514</v>
      </c>
      <c r="F94" s="34" t="s">
        <v>517</v>
      </c>
      <c r="G94" s="34"/>
      <c r="H94" s="43"/>
      <c r="I94" s="12"/>
    </row>
    <row r="95" spans="2:10" ht="18" customHeight="1">
      <c r="B95">
        <f t="shared" ca="1" si="91"/>
        <v>0.86003721109241982</v>
      </c>
      <c r="C95" s="2">
        <f t="shared" ref="C95" ca="1" si="94">RANK(B95,$B$3:$B$201)</f>
        <v>12</v>
      </c>
      <c r="D95" s="22">
        <v>47</v>
      </c>
      <c r="E95" s="26" t="s">
        <v>515</v>
      </c>
      <c r="F95" s="32" t="s">
        <v>516</v>
      </c>
      <c r="G95" s="32" t="s">
        <v>518</v>
      </c>
      <c r="H95" s="33" t="s">
        <v>519</v>
      </c>
    </row>
    <row r="96" spans="2:10">
      <c r="C96" s="2">
        <f t="shared" ref="C96" ca="1" si="95">C97+1000</f>
        <v>1010</v>
      </c>
      <c r="D96" s="23"/>
      <c r="E96" s="25" t="s">
        <v>520</v>
      </c>
      <c r="F96" s="34" t="s">
        <v>523</v>
      </c>
      <c r="G96" s="34" t="s">
        <v>524</v>
      </c>
      <c r="H96" s="43"/>
      <c r="I96" s="12"/>
    </row>
    <row r="97" spans="2:14" ht="18" customHeight="1">
      <c r="B97">
        <f t="shared" ca="1" si="91"/>
        <v>0.87417301283178284</v>
      </c>
      <c r="C97" s="2">
        <f t="shared" ref="C97" ca="1" si="96">RANK(B97,$B$3:$B$201)</f>
        <v>10</v>
      </c>
      <c r="D97" s="22">
        <v>48</v>
      </c>
      <c r="E97" s="26" t="s">
        <v>521</v>
      </c>
      <c r="F97" s="32" t="s">
        <v>522</v>
      </c>
      <c r="G97" s="32" t="s">
        <v>382</v>
      </c>
      <c r="H97" s="33"/>
    </row>
    <row r="98" spans="2:14">
      <c r="C98" s="2">
        <f t="shared" ref="C98" ca="1" si="97">C99+1000</f>
        <v>1021</v>
      </c>
      <c r="D98" s="23"/>
      <c r="E98" s="25" t="s">
        <v>525</v>
      </c>
      <c r="F98" s="34"/>
      <c r="G98" s="34" t="s">
        <v>529</v>
      </c>
      <c r="H98" s="43"/>
      <c r="I98" s="12"/>
    </row>
    <row r="99" spans="2:14" ht="18" customHeight="1">
      <c r="B99">
        <f t="shared" ca="1" si="91"/>
        <v>0.71228654776794886</v>
      </c>
      <c r="C99" s="2">
        <f t="shared" ref="C99" ca="1" si="98">RANK(B99,$B$3:$B$201)</f>
        <v>21</v>
      </c>
      <c r="D99" s="22">
        <v>49</v>
      </c>
      <c r="E99" s="26" t="s">
        <v>526</v>
      </c>
      <c r="F99" s="32" t="s">
        <v>527</v>
      </c>
      <c r="G99" s="32" t="s">
        <v>528</v>
      </c>
      <c r="H99" s="33"/>
    </row>
    <row r="100" spans="2:14">
      <c r="C100" s="2">
        <f t="shared" ref="C100" ca="1" si="99">C101+1000</f>
        <v>1044</v>
      </c>
      <c r="D100" s="23"/>
      <c r="E100" s="25" t="s">
        <v>530</v>
      </c>
      <c r="F100" s="34"/>
      <c r="G100" s="34" t="s">
        <v>534</v>
      </c>
      <c r="H100" s="43"/>
      <c r="I100" s="12"/>
    </row>
    <row r="101" spans="2:14" ht="18" customHeight="1">
      <c r="B101">
        <f t="shared" ca="1" si="91"/>
        <v>0.38305007758748466</v>
      </c>
      <c r="C101" s="2">
        <f t="shared" ref="C101" ca="1" si="100">RANK(B101,$B$3:$B$201)</f>
        <v>44</v>
      </c>
      <c r="D101" s="22">
        <v>50</v>
      </c>
      <c r="E101" s="26" t="s">
        <v>531</v>
      </c>
      <c r="F101" s="32" t="s">
        <v>532</v>
      </c>
      <c r="G101" s="32" t="s">
        <v>533</v>
      </c>
      <c r="H101" s="33"/>
    </row>
    <row r="102" spans="2:14">
      <c r="C102" s="2">
        <f t="shared" ref="C102" ca="1" si="101">C103+1000</f>
        <v>1073</v>
      </c>
      <c r="D102" s="23"/>
      <c r="E102" s="25" t="s">
        <v>535</v>
      </c>
      <c r="F102" s="34" t="s">
        <v>538</v>
      </c>
      <c r="G102" s="34"/>
      <c r="H102" s="43"/>
      <c r="I102" s="12"/>
    </row>
    <row r="103" spans="2:14" ht="18" customHeight="1">
      <c r="B103">
        <f t="shared" ca="1" si="91"/>
        <v>6.2142414657563316E-2</v>
      </c>
      <c r="C103" s="2">
        <f t="shared" ref="C103" ca="1" si="102">RANK(B103,$B$3:$B$201)</f>
        <v>73</v>
      </c>
      <c r="D103" s="22">
        <v>51</v>
      </c>
      <c r="E103" s="26" t="s">
        <v>536</v>
      </c>
      <c r="F103" s="32" t="s">
        <v>537</v>
      </c>
      <c r="G103" s="32" t="s">
        <v>539</v>
      </c>
      <c r="H103" s="33"/>
    </row>
    <row r="104" spans="2:14">
      <c r="C104" s="2">
        <f t="shared" ref="C104" ca="1" si="103">C105+1000</f>
        <v>1066</v>
      </c>
      <c r="D104" s="23"/>
      <c r="E104" s="25" t="s">
        <v>540</v>
      </c>
      <c r="F104" s="34" t="s">
        <v>543</v>
      </c>
      <c r="G104" s="34"/>
      <c r="H104" s="43" t="s">
        <v>544</v>
      </c>
      <c r="I104" s="12"/>
    </row>
    <row r="105" spans="2:14" ht="18" customHeight="1">
      <c r="B105">
        <f t="shared" ca="1" si="91"/>
        <v>0.10379560194041559</v>
      </c>
      <c r="C105" s="2">
        <f t="shared" ref="C105" ca="1" si="104">RANK(B105,$B$3:$B$201)</f>
        <v>66</v>
      </c>
      <c r="D105" s="22">
        <v>52</v>
      </c>
      <c r="E105" s="26" t="s">
        <v>541</v>
      </c>
      <c r="F105" s="32" t="s">
        <v>542</v>
      </c>
      <c r="G105" s="32" t="s">
        <v>483</v>
      </c>
      <c r="H105" s="33" t="s">
        <v>364</v>
      </c>
    </row>
    <row r="106" spans="2:14">
      <c r="C106" s="2">
        <f t="shared" ref="C106" ca="1" si="105">C107+1000</f>
        <v>1054</v>
      </c>
      <c r="D106" s="23"/>
      <c r="E106" s="25" t="s">
        <v>545</v>
      </c>
      <c r="F106" s="34"/>
      <c r="G106" s="34" t="s">
        <v>549</v>
      </c>
      <c r="H106" s="43" t="s">
        <v>550</v>
      </c>
      <c r="I106" s="12"/>
    </row>
    <row r="107" spans="2:14" ht="18" customHeight="1">
      <c r="B107">
        <f t="shared" ca="1" si="91"/>
        <v>0.23812491034796146</v>
      </c>
      <c r="C107" s="2">
        <f t="shared" ref="C107" ca="1" si="106">RANK(B107,$B$3:$B$201)</f>
        <v>54</v>
      </c>
      <c r="D107" s="22">
        <v>53</v>
      </c>
      <c r="E107" s="26" t="s">
        <v>546</v>
      </c>
      <c r="F107" s="32" t="s">
        <v>547</v>
      </c>
      <c r="G107" s="32" t="s">
        <v>548</v>
      </c>
      <c r="H107" s="33" t="s">
        <v>475</v>
      </c>
    </row>
    <row r="108" spans="2:14">
      <c r="C108" s="2">
        <f t="shared" ref="C108" ca="1" si="107">C109+1000</f>
        <v>1001</v>
      </c>
      <c r="D108" s="23"/>
      <c r="E108" s="25"/>
      <c r="F108" s="34"/>
      <c r="G108" s="34" t="s">
        <v>553</v>
      </c>
      <c r="H108" s="43"/>
      <c r="I108" s="12"/>
      <c r="K108" s="13"/>
      <c r="L108" s="13"/>
      <c r="M108" s="13"/>
      <c r="N108" s="13"/>
    </row>
    <row r="109" spans="2:14" ht="18" customHeight="1">
      <c r="B109">
        <f t="shared" ca="1" si="91"/>
        <v>0.96893912152808581</v>
      </c>
      <c r="C109" s="2">
        <f t="shared" ref="C109" ca="1" si="108">RANK(B109,$B$3:$B$201)</f>
        <v>1</v>
      </c>
      <c r="D109" s="22">
        <v>54</v>
      </c>
      <c r="E109" s="26" t="s">
        <v>551</v>
      </c>
      <c r="F109" s="32" t="s">
        <v>552</v>
      </c>
      <c r="G109" s="32" t="s">
        <v>364</v>
      </c>
      <c r="H109" s="33"/>
      <c r="K109" s="14"/>
      <c r="L109" s="15"/>
      <c r="M109" s="15"/>
      <c r="N109" s="15"/>
    </row>
    <row r="110" spans="2:14" ht="16.2">
      <c r="C110" s="2">
        <f t="shared" ref="C110" ca="1" si="109">C111+1000</f>
        <v>1078</v>
      </c>
      <c r="D110" s="17"/>
      <c r="E110" s="25" t="s">
        <v>554</v>
      </c>
      <c r="F110" s="34"/>
      <c r="G110" s="34" t="s">
        <v>557</v>
      </c>
      <c r="H110" s="43"/>
      <c r="I110" s="12"/>
      <c r="K110" s="13"/>
      <c r="L110" s="13"/>
      <c r="M110" s="13"/>
      <c r="N110" s="15"/>
    </row>
    <row r="111" spans="2:14" ht="18" customHeight="1">
      <c r="B111">
        <f t="shared" ca="1" si="91"/>
        <v>1.273931220380442E-2</v>
      </c>
      <c r="C111" s="2">
        <f t="shared" ref="C111" ca="1" si="110">RANK(B111,$B$3:$B$201)</f>
        <v>78</v>
      </c>
      <c r="D111" s="22">
        <v>55</v>
      </c>
      <c r="E111" s="26" t="s">
        <v>555</v>
      </c>
      <c r="F111" s="32" t="s">
        <v>556</v>
      </c>
      <c r="G111" s="32" t="s">
        <v>308</v>
      </c>
      <c r="H111" s="33"/>
      <c r="K111" s="14"/>
      <c r="L111" s="15"/>
      <c r="M111" s="15"/>
      <c r="N111" s="15"/>
    </row>
    <row r="112" spans="2:14" ht="16.2">
      <c r="C112" s="2">
        <f t="shared" ref="C112" ca="1" si="111">C113+1000</f>
        <v>1007</v>
      </c>
      <c r="D112" s="17"/>
      <c r="E112" s="44" t="s">
        <v>558</v>
      </c>
      <c r="F112" s="45"/>
      <c r="G112" s="45" t="s">
        <v>561</v>
      </c>
      <c r="H112" s="43"/>
      <c r="K112" s="13"/>
      <c r="L112" s="13"/>
      <c r="M112" s="13"/>
      <c r="N112" s="15"/>
    </row>
    <row r="113" spans="2:14" ht="16.2">
      <c r="B113">
        <f t="shared" ca="1" si="91"/>
        <v>0.9452463173116944</v>
      </c>
      <c r="C113" s="2">
        <f t="shared" ref="C113" ca="1" si="112">RANK(B113,$B$3:$B$201)</f>
        <v>7</v>
      </c>
      <c r="D113" s="22">
        <v>56</v>
      </c>
      <c r="E113" s="26" t="s">
        <v>559</v>
      </c>
      <c r="F113" s="32" t="s">
        <v>518</v>
      </c>
      <c r="G113" s="32" t="s">
        <v>560</v>
      </c>
      <c r="H113" s="33" t="s">
        <v>562</v>
      </c>
      <c r="K113" s="14"/>
      <c r="L113" s="15"/>
      <c r="M113" s="15"/>
      <c r="N113" s="15"/>
    </row>
    <row r="114" spans="2:14" ht="16.2">
      <c r="C114" s="2">
        <f t="shared" ref="C114" ca="1" si="113">C115+1000</f>
        <v>1033</v>
      </c>
      <c r="D114" s="17"/>
      <c r="E114" s="44" t="s">
        <v>563</v>
      </c>
      <c r="F114" s="45" t="s">
        <v>566</v>
      </c>
      <c r="G114" s="45" t="s">
        <v>567</v>
      </c>
      <c r="H114" s="43"/>
      <c r="K114" s="13"/>
      <c r="L114" s="13"/>
      <c r="M114" s="13"/>
      <c r="N114" s="15"/>
    </row>
    <row r="115" spans="2:14" ht="16.2">
      <c r="B115">
        <f t="shared" ca="1" si="91"/>
        <v>0.56244964777251483</v>
      </c>
      <c r="C115" s="2">
        <f t="shared" ref="C115" ca="1" si="114">RANK(B115,$B$3:$B$201)</f>
        <v>33</v>
      </c>
      <c r="D115" s="22">
        <v>57</v>
      </c>
      <c r="E115" s="26" t="s">
        <v>564</v>
      </c>
      <c r="F115" s="32" t="s">
        <v>565</v>
      </c>
      <c r="G115" s="32" t="s">
        <v>568</v>
      </c>
      <c r="H115" s="33"/>
      <c r="K115" s="14"/>
      <c r="L115" s="15"/>
      <c r="M115" s="15"/>
      <c r="N115" s="15"/>
    </row>
    <row r="116" spans="2:14" ht="16.2">
      <c r="C116" s="2">
        <f t="shared" ref="C116" ca="1" si="115">C117+1000</f>
        <v>1036</v>
      </c>
      <c r="D116" s="17"/>
      <c r="E116" s="44" t="s">
        <v>569</v>
      </c>
      <c r="F116" s="45"/>
      <c r="G116" s="45" t="s">
        <v>572</v>
      </c>
      <c r="H116" s="43"/>
      <c r="K116" s="13"/>
      <c r="L116" s="13"/>
      <c r="M116" s="13"/>
      <c r="N116" s="15"/>
    </row>
    <row r="117" spans="2:14" ht="16.2">
      <c r="B117">
        <f t="shared" ca="1" si="91"/>
        <v>0.50570471210850598</v>
      </c>
      <c r="C117" s="2">
        <f t="shared" ref="C117" ca="1" si="116">RANK(B117,$B$3:$B$201)</f>
        <v>36</v>
      </c>
      <c r="D117" s="22">
        <v>58</v>
      </c>
      <c r="E117" s="26" t="s">
        <v>570</v>
      </c>
      <c r="F117" s="32" t="s">
        <v>571</v>
      </c>
      <c r="G117" s="32" t="s">
        <v>573</v>
      </c>
      <c r="H117" s="33" t="s">
        <v>574</v>
      </c>
      <c r="K117" s="14"/>
      <c r="L117" s="15"/>
      <c r="M117" s="15"/>
      <c r="N117" s="15"/>
    </row>
    <row r="118" spans="2:14" ht="16.2">
      <c r="C118" s="2">
        <f t="shared" ref="C118" ca="1" si="117">C119+1000</f>
        <v>1039</v>
      </c>
      <c r="D118" s="17"/>
      <c r="E118" s="44" t="s">
        <v>575</v>
      </c>
      <c r="F118" s="45"/>
      <c r="G118" s="45"/>
      <c r="H118" s="43" t="s">
        <v>578</v>
      </c>
      <c r="K118" s="13"/>
      <c r="L118" s="13"/>
      <c r="M118" s="13"/>
      <c r="N118" s="15"/>
    </row>
    <row r="119" spans="2:14" ht="16.2">
      <c r="B119">
        <f t="shared" ca="1" si="91"/>
        <v>0.46871466178752108</v>
      </c>
      <c r="C119" s="2">
        <f t="shared" ref="C119" ca="1" si="118">RANK(B119,$B$3:$B$201)</f>
        <v>39</v>
      </c>
      <c r="D119" s="22">
        <v>59</v>
      </c>
      <c r="E119" s="26" t="s">
        <v>576</v>
      </c>
      <c r="F119" s="32" t="s">
        <v>577</v>
      </c>
      <c r="G119" s="32" t="s">
        <v>299</v>
      </c>
      <c r="H119" s="33" t="s">
        <v>304</v>
      </c>
      <c r="K119" s="14"/>
      <c r="L119" s="15"/>
      <c r="M119" s="15"/>
      <c r="N119" s="15"/>
    </row>
    <row r="120" spans="2:14" ht="16.2">
      <c r="C120" s="2">
        <f t="shared" ref="C120" ca="1" si="119">C121+1000</f>
        <v>1026</v>
      </c>
      <c r="D120" s="17"/>
      <c r="E120" s="44"/>
      <c r="F120" s="45" t="s">
        <v>580</v>
      </c>
      <c r="G120" s="45"/>
      <c r="H120" s="43"/>
      <c r="K120" s="13"/>
      <c r="L120" s="13"/>
      <c r="M120" s="13"/>
      <c r="N120" s="15"/>
    </row>
    <row r="121" spans="2:14" ht="16.2">
      <c r="B121">
        <f t="shared" ca="1" si="91"/>
        <v>0.58391991134214827</v>
      </c>
      <c r="C121" s="2">
        <f t="shared" ref="C121" ca="1" si="120">RANK(B121,$B$3:$B$201)</f>
        <v>26</v>
      </c>
      <c r="D121" s="22">
        <v>60</v>
      </c>
      <c r="E121" s="26" t="s">
        <v>579</v>
      </c>
      <c r="F121" s="32" t="s">
        <v>581</v>
      </c>
      <c r="G121" s="32"/>
      <c r="H121" s="33"/>
      <c r="K121" s="14"/>
      <c r="L121" s="15"/>
      <c r="M121" s="15"/>
      <c r="N121" s="15"/>
    </row>
    <row r="122" spans="2:14" ht="16.2">
      <c r="C122" s="2">
        <f t="shared" ref="C122" ca="1" si="121">C123+1000</f>
        <v>1034</v>
      </c>
      <c r="D122" s="17"/>
      <c r="E122" s="44" t="s">
        <v>582</v>
      </c>
      <c r="F122" s="45" t="s">
        <v>585</v>
      </c>
      <c r="G122" s="45" t="s">
        <v>553</v>
      </c>
      <c r="H122" s="43"/>
      <c r="K122" s="13"/>
      <c r="L122" s="13"/>
      <c r="M122" s="13"/>
      <c r="N122" s="15"/>
    </row>
    <row r="123" spans="2:14" ht="16.2">
      <c r="B123">
        <f t="shared" ca="1" si="91"/>
        <v>0.53076400336753105</v>
      </c>
      <c r="C123" s="2">
        <f t="shared" ref="C123" ca="1" si="122">RANK(B123,$B$3:$B$201)</f>
        <v>34</v>
      </c>
      <c r="D123" s="22">
        <v>61</v>
      </c>
      <c r="E123" s="26" t="s">
        <v>583</v>
      </c>
      <c r="F123" s="32" t="s">
        <v>584</v>
      </c>
      <c r="G123" s="32" t="s">
        <v>586</v>
      </c>
      <c r="H123" s="33"/>
      <c r="K123" s="14"/>
      <c r="L123" s="15"/>
      <c r="M123" s="15"/>
      <c r="N123" s="15"/>
    </row>
    <row r="124" spans="2:14" ht="16.2">
      <c r="C124" s="2">
        <f t="shared" ref="C124" ca="1" si="123">C125+1000</f>
        <v>1047</v>
      </c>
      <c r="D124" s="17"/>
      <c r="E124" s="44" t="s">
        <v>587</v>
      </c>
      <c r="F124" s="45"/>
      <c r="G124" s="45" t="s">
        <v>590</v>
      </c>
      <c r="H124" s="43"/>
      <c r="K124" s="13"/>
      <c r="L124" s="13"/>
      <c r="M124" s="13"/>
      <c r="N124" s="15"/>
    </row>
    <row r="125" spans="2:14" ht="16.2">
      <c r="B125">
        <f t="shared" ca="1" si="91"/>
        <v>0.33631239543987113</v>
      </c>
      <c r="C125" s="2">
        <f t="shared" ref="C125" ca="1" si="124">RANK(B125,$B$3:$B$201)</f>
        <v>47</v>
      </c>
      <c r="D125" s="22">
        <v>62</v>
      </c>
      <c r="E125" s="26" t="s">
        <v>588</v>
      </c>
      <c r="F125" s="32" t="s">
        <v>589</v>
      </c>
      <c r="G125" s="32" t="s">
        <v>458</v>
      </c>
      <c r="H125" s="33" t="s">
        <v>591</v>
      </c>
      <c r="K125" s="14"/>
      <c r="L125" s="15"/>
      <c r="M125" s="15"/>
      <c r="N125" s="15"/>
    </row>
    <row r="126" spans="2:14" ht="16.2">
      <c r="C126" s="2">
        <f t="shared" ref="C126" ca="1" si="125">C127+1000</f>
        <v>1064</v>
      </c>
      <c r="D126" s="17"/>
      <c r="E126" s="44" t="s">
        <v>592</v>
      </c>
      <c r="F126" s="45" t="s">
        <v>594</v>
      </c>
      <c r="G126" s="45" t="s">
        <v>595</v>
      </c>
      <c r="H126" s="43" t="s">
        <v>597</v>
      </c>
      <c r="K126" s="13"/>
      <c r="L126" s="13"/>
      <c r="M126" s="13"/>
      <c r="N126" s="15"/>
    </row>
    <row r="127" spans="2:14" ht="16.2">
      <c r="B127">
        <f t="shared" ca="1" si="91"/>
        <v>0.10880430543365227</v>
      </c>
      <c r="C127" s="2">
        <f t="shared" ref="C127" ca="1" si="126">RANK(B127,$B$3:$B$201)</f>
        <v>64</v>
      </c>
      <c r="D127" s="22">
        <v>63</v>
      </c>
      <c r="E127" s="26" t="s">
        <v>593</v>
      </c>
      <c r="F127" s="32" t="s">
        <v>564</v>
      </c>
      <c r="G127" s="32" t="s">
        <v>473</v>
      </c>
      <c r="H127" s="33" t="s">
        <v>596</v>
      </c>
      <c r="K127" s="14"/>
      <c r="L127" s="15"/>
      <c r="M127" s="15"/>
      <c r="N127" s="15"/>
    </row>
    <row r="128" spans="2:14" ht="16.2">
      <c r="C128" s="2">
        <f t="shared" ref="C128" ca="1" si="127">C129+1000</f>
        <v>1056</v>
      </c>
      <c r="D128" s="17"/>
      <c r="E128" s="44" t="s">
        <v>598</v>
      </c>
      <c r="F128" s="45" t="s">
        <v>599</v>
      </c>
      <c r="G128" s="45" t="s">
        <v>600</v>
      </c>
      <c r="H128" s="43"/>
      <c r="K128" s="13"/>
      <c r="L128" s="13"/>
      <c r="M128" s="13"/>
      <c r="N128" s="15"/>
    </row>
    <row r="129" spans="2:14" ht="16.2">
      <c r="B129">
        <f t="shared" ca="1" si="91"/>
        <v>0.21551543616546831</v>
      </c>
      <c r="C129" s="2">
        <f t="shared" ref="C129" ca="1" si="128">RANK(B129,$B$3:$B$201)</f>
        <v>56</v>
      </c>
      <c r="D129" s="22">
        <v>64</v>
      </c>
      <c r="E129" s="26" t="s">
        <v>536</v>
      </c>
      <c r="F129" s="32" t="s">
        <v>464</v>
      </c>
      <c r="G129" s="32" t="s">
        <v>465</v>
      </c>
      <c r="H129" s="33"/>
      <c r="K129" s="14"/>
      <c r="L129" s="15"/>
      <c r="M129" s="15"/>
      <c r="N129" s="15"/>
    </row>
    <row r="130" spans="2:14" ht="16.2">
      <c r="C130" s="2">
        <f t="shared" ref="C130" ca="1" si="129">C131+1000</f>
        <v>1042</v>
      </c>
      <c r="D130" s="17"/>
      <c r="E130" s="44" t="s">
        <v>604</v>
      </c>
      <c r="F130" s="45"/>
      <c r="G130" s="45" t="s">
        <v>602</v>
      </c>
      <c r="H130" s="43"/>
      <c r="K130" s="13"/>
      <c r="L130" s="13"/>
      <c r="M130" s="13"/>
      <c r="N130" s="15"/>
    </row>
    <row r="131" spans="2:14" ht="16.2">
      <c r="B131">
        <f t="shared" ca="1" si="91"/>
        <v>0.42010278950881985</v>
      </c>
      <c r="C131" s="2">
        <f t="shared" ref="C131" ca="1" si="130">RANK(B131,$B$3:$B$201)</f>
        <v>42</v>
      </c>
      <c r="D131" s="22">
        <v>65</v>
      </c>
      <c r="E131" s="26" t="s">
        <v>605</v>
      </c>
      <c r="F131" s="32" t="s">
        <v>606</v>
      </c>
      <c r="G131" s="32" t="s">
        <v>601</v>
      </c>
      <c r="H131" s="33" t="s">
        <v>603</v>
      </c>
      <c r="K131" s="14"/>
      <c r="L131" s="15"/>
      <c r="M131" s="15"/>
      <c r="N131" s="15"/>
    </row>
    <row r="132" spans="2:14">
      <c r="C132" s="2">
        <f t="shared" ref="C132" ca="1" si="131">C133+1000</f>
        <v>1069</v>
      </c>
      <c r="D132" s="17"/>
      <c r="E132" s="44" t="s">
        <v>608</v>
      </c>
      <c r="F132" s="45" t="s">
        <v>609</v>
      </c>
      <c r="G132" s="45"/>
      <c r="H132" s="43"/>
    </row>
    <row r="133" spans="2:14" ht="16.2">
      <c r="B133">
        <f t="shared" ca="1" si="91"/>
        <v>8.1676163599084584E-2</v>
      </c>
      <c r="C133" s="2">
        <f t="shared" ref="C133" ca="1" si="132">RANK(B133,$B$3:$B$201)</f>
        <v>69</v>
      </c>
      <c r="D133" s="22">
        <v>66</v>
      </c>
      <c r="E133" s="26" t="s">
        <v>607</v>
      </c>
      <c r="F133" s="32" t="s">
        <v>610</v>
      </c>
      <c r="G133" s="32" t="s">
        <v>611</v>
      </c>
      <c r="H133" s="33" t="s">
        <v>612</v>
      </c>
    </row>
    <row r="134" spans="2:14">
      <c r="C134" s="2">
        <f t="shared" ref="C134" ca="1" si="133">C135+1000</f>
        <v>1014</v>
      </c>
      <c r="D134" s="17"/>
      <c r="E134" s="44" t="s">
        <v>613</v>
      </c>
      <c r="F134" s="45"/>
      <c r="G134" s="45" t="s">
        <v>617</v>
      </c>
      <c r="H134" s="43"/>
    </row>
    <row r="135" spans="2:14" ht="16.2">
      <c r="B135">
        <f t="shared" ca="1" si="91"/>
        <v>0.82577745786453927</v>
      </c>
      <c r="C135" s="2">
        <f t="shared" ref="C135" ca="1" si="134">RANK(B135,$B$3:$B$201)</f>
        <v>14</v>
      </c>
      <c r="D135" s="22">
        <v>67</v>
      </c>
      <c r="E135" s="26" t="s">
        <v>614</v>
      </c>
      <c r="F135" s="32" t="s">
        <v>615</v>
      </c>
      <c r="G135" s="32" t="s">
        <v>616</v>
      </c>
      <c r="H135" s="33"/>
    </row>
    <row r="136" spans="2:14">
      <c r="C136" s="2">
        <f t="shared" ref="C136" ca="1" si="135">C137+1000</f>
        <v>1005</v>
      </c>
      <c r="D136" s="17"/>
      <c r="E136" s="44" t="s">
        <v>618</v>
      </c>
      <c r="F136" s="45"/>
      <c r="G136" s="45" t="s">
        <v>622</v>
      </c>
      <c r="H136" s="43"/>
    </row>
    <row r="137" spans="2:14" ht="16.2">
      <c r="B137">
        <f t="shared" ca="1" si="91"/>
        <v>0.95733777596626257</v>
      </c>
      <c r="C137" s="2">
        <f t="shared" ref="C137" ca="1" si="136">RANK(B137,$B$3:$B$201)</f>
        <v>5</v>
      </c>
      <c r="D137" s="22">
        <v>68</v>
      </c>
      <c r="E137" s="26" t="s">
        <v>619</v>
      </c>
      <c r="F137" s="32" t="s">
        <v>620</v>
      </c>
      <c r="G137" s="32" t="s">
        <v>621</v>
      </c>
      <c r="H137" s="33"/>
    </row>
    <row r="138" spans="2:14">
      <c r="C138" s="2">
        <f t="shared" ref="C138" ca="1" si="137">C139+1000</f>
        <v>1017</v>
      </c>
      <c r="D138" s="17"/>
      <c r="E138" s="44" t="s">
        <v>623</v>
      </c>
      <c r="F138" s="45" t="s">
        <v>625</v>
      </c>
      <c r="G138" s="45" t="s">
        <v>626</v>
      </c>
      <c r="H138" s="43"/>
    </row>
    <row r="139" spans="2:14" ht="16.2">
      <c r="B139">
        <f t="shared" ca="1" si="91"/>
        <v>0.81047318689613868</v>
      </c>
      <c r="C139" s="2">
        <f t="shared" ref="C139" ca="1" si="138">RANK(B139,$B$3:$B$201)</f>
        <v>17</v>
      </c>
      <c r="D139" s="22">
        <v>69</v>
      </c>
      <c r="E139" s="26" t="s">
        <v>593</v>
      </c>
      <c r="F139" s="32" t="s">
        <v>624</v>
      </c>
      <c r="G139" s="32" t="s">
        <v>627</v>
      </c>
      <c r="H139" s="33"/>
    </row>
    <row r="140" spans="2:14">
      <c r="C140" s="2">
        <f t="shared" ref="C140" ca="1" si="139">C141+1000</f>
        <v>1077</v>
      </c>
      <c r="D140" s="17"/>
      <c r="E140" s="44" t="s">
        <v>628</v>
      </c>
      <c r="F140" s="45"/>
      <c r="G140" s="45" t="s">
        <v>632</v>
      </c>
      <c r="H140" s="43"/>
    </row>
    <row r="141" spans="2:14" ht="16.2">
      <c r="B141">
        <f t="shared" ca="1" si="91"/>
        <v>2.3239952584224288E-2</v>
      </c>
      <c r="C141" s="2">
        <f t="shared" ref="C141" ca="1" si="140">RANK(B141,$B$3:$B$201)</f>
        <v>77</v>
      </c>
      <c r="D141" s="22">
        <v>70</v>
      </c>
      <c r="E141" s="26" t="s">
        <v>629</v>
      </c>
      <c r="F141" s="32" t="s">
        <v>630</v>
      </c>
      <c r="G141" s="32" t="s">
        <v>631</v>
      </c>
      <c r="H141" s="33" t="s">
        <v>633</v>
      </c>
    </row>
    <row r="142" spans="2:14">
      <c r="C142" s="2">
        <f t="shared" ref="C142" ca="1" si="141">C143+1000</f>
        <v>1002</v>
      </c>
      <c r="D142" s="17"/>
      <c r="E142" s="44" t="s">
        <v>634</v>
      </c>
      <c r="F142" s="45" t="s">
        <v>626</v>
      </c>
      <c r="G142" s="45"/>
      <c r="H142" s="43"/>
    </row>
    <row r="143" spans="2:14" ht="16.2">
      <c r="B143">
        <f t="shared" ca="1" si="91"/>
        <v>0.96877451031075057</v>
      </c>
      <c r="C143" s="2">
        <f t="shared" ref="C143" ca="1" si="142">RANK(B143,$B$3:$B$201)</f>
        <v>2</v>
      </c>
      <c r="D143" s="22">
        <v>71</v>
      </c>
      <c r="E143" s="26" t="s">
        <v>635</v>
      </c>
      <c r="F143" s="32" t="s">
        <v>627</v>
      </c>
      <c r="G143" s="32" t="s">
        <v>636</v>
      </c>
      <c r="H143" s="33" t="s">
        <v>637</v>
      </c>
    </row>
    <row r="144" spans="2:14">
      <c r="C144" s="2">
        <f t="shared" ref="C144" ca="1" si="143">C145+1000</f>
        <v>1076</v>
      </c>
      <c r="D144" s="17"/>
      <c r="E144" s="44" t="s">
        <v>638</v>
      </c>
      <c r="F144" s="45" t="s">
        <v>640</v>
      </c>
      <c r="G144" s="45"/>
      <c r="H144" s="43" t="s">
        <v>641</v>
      </c>
    </row>
    <row r="145" spans="2:8" ht="16.2">
      <c r="B145">
        <f t="shared" ca="1" si="91"/>
        <v>3.6597109124490879E-2</v>
      </c>
      <c r="C145" s="2">
        <f t="shared" ref="C145" ca="1" si="144">RANK(B145,$B$3:$B$201)</f>
        <v>76</v>
      </c>
      <c r="D145" s="22">
        <v>72</v>
      </c>
      <c r="E145" s="26" t="s">
        <v>639</v>
      </c>
      <c r="F145" s="32" t="s">
        <v>373</v>
      </c>
      <c r="G145" s="32" t="s">
        <v>615</v>
      </c>
      <c r="H145" s="33" t="s">
        <v>477</v>
      </c>
    </row>
    <row r="146" spans="2:8">
      <c r="C146" s="2">
        <f t="shared" ref="C146" ca="1" si="145">C147+1000</f>
        <v>1058</v>
      </c>
      <c r="D146" s="17"/>
      <c r="E146" s="44" t="s">
        <v>642</v>
      </c>
      <c r="F146" s="45"/>
      <c r="G146" s="45"/>
      <c r="H146" s="43"/>
    </row>
    <row r="147" spans="2:8" ht="16.2">
      <c r="B147">
        <f t="shared" ca="1" si="91"/>
        <v>0.18470693513117531</v>
      </c>
      <c r="C147" s="2">
        <f t="shared" ref="C147" ca="1" si="146">RANK(B147,$B$3:$B$201)</f>
        <v>58</v>
      </c>
      <c r="D147" s="22">
        <v>73</v>
      </c>
      <c r="E147" s="26" t="s">
        <v>643</v>
      </c>
      <c r="F147" s="32" t="s">
        <v>342</v>
      </c>
      <c r="G147" s="32" t="s">
        <v>644</v>
      </c>
      <c r="H147" s="33"/>
    </row>
    <row r="148" spans="2:8">
      <c r="C148" s="2">
        <f t="shared" ref="C148" ca="1" si="147">C149+1000</f>
        <v>1070</v>
      </c>
      <c r="D148" s="17"/>
      <c r="E148" s="44" t="s">
        <v>645</v>
      </c>
      <c r="F148" s="45"/>
      <c r="G148" s="45" t="s">
        <v>648</v>
      </c>
      <c r="H148" s="43" t="s">
        <v>417</v>
      </c>
    </row>
    <row r="149" spans="2:8" ht="16.2">
      <c r="B149">
        <f t="shared" ca="1" si="91"/>
        <v>7.9873133915787653E-2</v>
      </c>
      <c r="C149" s="2">
        <f t="shared" ref="C149" ca="1" si="148">RANK(B149,$B$3:$B$201)</f>
        <v>70</v>
      </c>
      <c r="D149" s="22">
        <v>74</v>
      </c>
      <c r="E149" s="26" t="s">
        <v>646</v>
      </c>
      <c r="F149" s="32" t="s">
        <v>500</v>
      </c>
      <c r="G149" s="32" t="s">
        <v>647</v>
      </c>
      <c r="H149" s="33" t="s">
        <v>649</v>
      </c>
    </row>
    <row r="150" spans="2:8">
      <c r="C150" s="2">
        <f t="shared" ref="C150" ca="1" si="149">C151+1000</f>
        <v>1003</v>
      </c>
      <c r="D150" s="17"/>
      <c r="E150" s="44" t="s">
        <v>650</v>
      </c>
      <c r="F150" s="45"/>
      <c r="G150" s="45" t="s">
        <v>653</v>
      </c>
      <c r="H150" s="43" t="s">
        <v>302</v>
      </c>
    </row>
    <row r="151" spans="2:8" ht="16.2">
      <c r="B151">
        <f t="shared" ca="1" si="91"/>
        <v>0.96854615499775154</v>
      </c>
      <c r="C151" s="2">
        <f t="shared" ref="C151" ca="1" si="150">RANK(B151,$B$3:$B$201)</f>
        <v>3</v>
      </c>
      <c r="D151" s="22">
        <v>75</v>
      </c>
      <c r="E151" s="26" t="s">
        <v>651</v>
      </c>
      <c r="F151" s="32" t="s">
        <v>299</v>
      </c>
      <c r="G151" s="32" t="s">
        <v>652</v>
      </c>
      <c r="H151" s="33" t="s">
        <v>303</v>
      </c>
    </row>
    <row r="152" spans="2:8">
      <c r="C152" s="2">
        <f t="shared" ref="C152" ca="1" si="151">C153+1000</f>
        <v>1065</v>
      </c>
      <c r="D152" s="17"/>
      <c r="E152" s="44"/>
      <c r="F152" s="45"/>
      <c r="G152" s="45" t="s">
        <v>656</v>
      </c>
      <c r="H152" s="43"/>
    </row>
    <row r="153" spans="2:8" ht="16.2">
      <c r="B153">
        <f t="shared" ca="1" si="91"/>
        <v>0.10463290108984113</v>
      </c>
      <c r="C153" s="2">
        <f t="shared" ref="C153" ca="1" si="152">RANK(B153,$B$3:$B$201)</f>
        <v>65</v>
      </c>
      <c r="D153" s="22">
        <v>76</v>
      </c>
      <c r="E153" s="26" t="s">
        <v>654</v>
      </c>
      <c r="F153" s="32" t="s">
        <v>310</v>
      </c>
      <c r="G153" s="32" t="s">
        <v>655</v>
      </c>
      <c r="H153" s="33" t="s">
        <v>480</v>
      </c>
    </row>
    <row r="154" spans="2:8">
      <c r="C154" s="2">
        <f t="shared" ref="C154" ca="1" si="153">C155+1000</f>
        <v>1067</v>
      </c>
      <c r="D154" s="17"/>
      <c r="E154" s="44" t="s">
        <v>657</v>
      </c>
      <c r="F154" s="45"/>
      <c r="G154" s="45"/>
      <c r="H154" s="43"/>
    </row>
    <row r="155" spans="2:8" ht="16.2">
      <c r="B155">
        <f t="shared" ca="1" si="91"/>
        <v>8.7365486255631564E-2</v>
      </c>
      <c r="C155" s="2">
        <f t="shared" ref="C155" ca="1" si="154">RANK(B155,$B$3:$B$201)</f>
        <v>67</v>
      </c>
      <c r="D155" s="22">
        <v>77</v>
      </c>
      <c r="E155" s="26" t="s">
        <v>649</v>
      </c>
      <c r="F155" s="32" t="s">
        <v>658</v>
      </c>
      <c r="G155" s="32" t="s">
        <v>659</v>
      </c>
      <c r="H155" s="33"/>
    </row>
    <row r="156" spans="2:8">
      <c r="C156" s="2">
        <f t="shared" ref="C156" ca="1" si="155">C157+1000</f>
        <v>1079</v>
      </c>
      <c r="D156" s="17"/>
      <c r="E156" s="44" t="s">
        <v>660</v>
      </c>
      <c r="F156" s="45" t="s">
        <v>662</v>
      </c>
      <c r="G156" s="45"/>
      <c r="H156" s="43" t="s">
        <v>419</v>
      </c>
    </row>
    <row r="157" spans="2:8" ht="16.2">
      <c r="B157">
        <f t="shared" ref="B157:B159" ca="1" si="156">RAND()</f>
        <v>4.2380211377115451E-3</v>
      </c>
      <c r="C157" s="2">
        <f t="shared" ref="C157" ca="1" si="157">RANK(B157,$B$3:$B$201)</f>
        <v>79</v>
      </c>
      <c r="D157" s="22">
        <v>78</v>
      </c>
      <c r="E157" s="26" t="s">
        <v>661</v>
      </c>
      <c r="F157" s="32" t="s">
        <v>586</v>
      </c>
      <c r="G157" s="32" t="s">
        <v>299</v>
      </c>
      <c r="H157" s="33" t="s">
        <v>420</v>
      </c>
    </row>
    <row r="158" spans="2:8">
      <c r="C158" s="2">
        <f t="shared" ref="C158" ca="1" si="158">C159+1000</f>
        <v>1057</v>
      </c>
      <c r="D158" s="17"/>
      <c r="E158" s="44" t="s">
        <v>663</v>
      </c>
      <c r="F158" s="45" t="s">
        <v>370</v>
      </c>
      <c r="G158" s="45"/>
      <c r="H158" s="43"/>
    </row>
    <row r="159" spans="2:8" ht="16.2">
      <c r="B159">
        <f t="shared" ca="1" si="156"/>
        <v>0.19871382445424746</v>
      </c>
      <c r="C159" s="2">
        <f t="shared" ref="C159" ca="1" si="159">RANK(B159,$B$3:$B$201)</f>
        <v>57</v>
      </c>
      <c r="D159" s="22">
        <v>79</v>
      </c>
      <c r="E159" s="26" t="s">
        <v>664</v>
      </c>
      <c r="F159" s="32" t="s">
        <v>369</v>
      </c>
      <c r="G159" s="32" t="s">
        <v>435</v>
      </c>
      <c r="H159" s="33"/>
    </row>
    <row r="160" spans="2:8">
      <c r="C160" s="2" t="e">
        <f t="shared" ref="C160" ca="1" si="160">C161+1000</f>
        <v>#N/A</v>
      </c>
      <c r="D160" s="17"/>
      <c r="E160" s="44"/>
      <c r="F160" s="45"/>
      <c r="G160" s="45"/>
      <c r="H160" s="43"/>
    </row>
    <row r="161" spans="3:8" ht="16.2">
      <c r="C161" s="2" t="e">
        <f t="shared" ref="C161" ca="1" si="161">RANK(B161,$B$3:$B$201)</f>
        <v>#N/A</v>
      </c>
      <c r="D161" s="22">
        <v>80</v>
      </c>
      <c r="E161" s="26"/>
      <c r="F161" s="32"/>
      <c r="G161" s="32"/>
      <c r="H161" s="33"/>
    </row>
    <row r="162" spans="3:8">
      <c r="C162" s="2" t="e">
        <f t="shared" ref="C162" ca="1" si="162">C163+1000</f>
        <v>#N/A</v>
      </c>
      <c r="D162" s="17"/>
      <c r="E162" s="44"/>
      <c r="F162" s="45"/>
      <c r="G162" s="45"/>
      <c r="H162" s="43"/>
    </row>
    <row r="163" spans="3:8" ht="16.2">
      <c r="C163" s="2" t="e">
        <f t="shared" ref="C163" ca="1" si="163">RANK(B163,$B$3:$B$201)</f>
        <v>#N/A</v>
      </c>
      <c r="D163" s="22">
        <v>81</v>
      </c>
      <c r="E163" s="26"/>
      <c r="F163" s="32"/>
      <c r="G163" s="32"/>
      <c r="H163" s="33"/>
    </row>
    <row r="164" spans="3:8">
      <c r="C164" s="2" t="e">
        <f t="shared" ref="C164" ca="1" si="164">C165+1000</f>
        <v>#N/A</v>
      </c>
      <c r="D164" s="17"/>
      <c r="E164" s="44"/>
      <c r="F164" s="45"/>
      <c r="G164" s="45"/>
      <c r="H164" s="43"/>
    </row>
    <row r="165" spans="3:8" ht="16.2">
      <c r="C165" s="2" t="e">
        <f t="shared" ref="C165" ca="1" si="165">RANK(B165,$B$3:$B$201)</f>
        <v>#N/A</v>
      </c>
      <c r="D165" s="22">
        <v>82</v>
      </c>
      <c r="E165" s="26"/>
      <c r="F165" s="32"/>
      <c r="G165" s="32"/>
      <c r="H165" s="33"/>
    </row>
    <row r="166" spans="3:8">
      <c r="C166" s="2" t="e">
        <f t="shared" ref="C166" ca="1" si="166">C167+1000</f>
        <v>#N/A</v>
      </c>
      <c r="D166" s="17"/>
      <c r="E166" s="44"/>
      <c r="F166" s="45"/>
      <c r="G166" s="45"/>
      <c r="H166" s="43"/>
    </row>
    <row r="167" spans="3:8" ht="16.2">
      <c r="C167" s="2" t="e">
        <f t="shared" ref="C167" ca="1" si="167">RANK(B167,$B$3:$B$201)</f>
        <v>#N/A</v>
      </c>
      <c r="D167" s="22">
        <v>83</v>
      </c>
      <c r="E167" s="26"/>
      <c r="F167" s="32"/>
      <c r="G167" s="32"/>
      <c r="H167" s="33"/>
    </row>
    <row r="168" spans="3:8">
      <c r="C168" s="2" t="e">
        <f t="shared" ref="C168" ca="1" si="168">C169+1000</f>
        <v>#N/A</v>
      </c>
      <c r="D168" s="17"/>
      <c r="E168" s="44"/>
      <c r="F168" s="45"/>
      <c r="G168" s="45"/>
      <c r="H168" s="43"/>
    </row>
    <row r="169" spans="3:8" ht="16.2">
      <c r="C169" s="2" t="e">
        <f t="shared" ref="C169" ca="1" si="169">RANK(B169,$B$3:$B$201)</f>
        <v>#N/A</v>
      </c>
      <c r="D169" s="22">
        <v>84</v>
      </c>
      <c r="E169" s="26"/>
      <c r="F169" s="32"/>
      <c r="G169" s="32"/>
      <c r="H169" s="33"/>
    </row>
    <row r="170" spans="3:8">
      <c r="C170" s="2" t="e">
        <f t="shared" ref="C170" ca="1" si="170">C171+1000</f>
        <v>#N/A</v>
      </c>
      <c r="D170" s="17"/>
      <c r="E170" s="44"/>
      <c r="F170" s="45"/>
      <c r="G170" s="45"/>
      <c r="H170" s="43"/>
    </row>
    <row r="171" spans="3:8" ht="16.2">
      <c r="C171" s="2" t="e">
        <f t="shared" ref="C171" ca="1" si="171">RANK(B171,$B$3:$B$201)</f>
        <v>#N/A</v>
      </c>
      <c r="D171" s="22">
        <v>85</v>
      </c>
      <c r="E171" s="26"/>
      <c r="F171" s="32"/>
      <c r="G171" s="32"/>
      <c r="H171" s="33"/>
    </row>
    <row r="172" spans="3:8">
      <c r="C172" s="2" t="e">
        <f t="shared" ref="C172" ca="1" si="172">C173+1000</f>
        <v>#N/A</v>
      </c>
      <c r="D172" s="17"/>
      <c r="E172" s="44"/>
      <c r="F172" s="45"/>
      <c r="G172" s="45"/>
      <c r="H172" s="43"/>
    </row>
    <row r="173" spans="3:8" ht="16.2">
      <c r="C173" s="2" t="e">
        <f t="shared" ref="C173" ca="1" si="173">RANK(B173,$B$3:$B$201)</f>
        <v>#N/A</v>
      </c>
      <c r="D173" s="22">
        <v>86</v>
      </c>
      <c r="E173" s="26"/>
      <c r="F173" s="32"/>
      <c r="G173" s="32"/>
      <c r="H173" s="33"/>
    </row>
    <row r="174" spans="3:8">
      <c r="C174" s="2" t="e">
        <f t="shared" ref="C174" ca="1" si="174">C175+1000</f>
        <v>#N/A</v>
      </c>
      <c r="D174" s="17"/>
      <c r="E174" s="44"/>
      <c r="F174" s="45"/>
      <c r="G174" s="45"/>
      <c r="H174" s="43"/>
    </row>
    <row r="175" spans="3:8" ht="16.2">
      <c r="C175" s="2" t="e">
        <f t="shared" ref="C175" ca="1" si="175">RANK(B175,$B$3:$B$201)</f>
        <v>#N/A</v>
      </c>
      <c r="D175" s="22">
        <v>87</v>
      </c>
      <c r="E175" s="26"/>
      <c r="F175" s="32"/>
      <c r="G175" s="32"/>
      <c r="H175" s="33"/>
    </row>
    <row r="176" spans="3:8">
      <c r="C176" s="2" t="e">
        <f t="shared" ref="C176" ca="1" si="176">C177+1000</f>
        <v>#N/A</v>
      </c>
      <c r="D176" s="17"/>
      <c r="E176" s="44"/>
      <c r="F176" s="45"/>
      <c r="G176" s="45"/>
      <c r="H176" s="43"/>
    </row>
    <row r="177" spans="3:8" ht="16.2">
      <c r="C177" s="2" t="e">
        <f t="shared" ref="C177" ca="1" si="177">RANK(B177,$B$3:$B$201)</f>
        <v>#N/A</v>
      </c>
      <c r="D177" s="22">
        <v>88</v>
      </c>
      <c r="E177" s="26"/>
      <c r="F177" s="32"/>
      <c r="G177" s="32"/>
      <c r="H177" s="33"/>
    </row>
    <row r="178" spans="3:8">
      <c r="C178" s="2" t="e">
        <f t="shared" ref="C178" ca="1" si="178">C179+1000</f>
        <v>#N/A</v>
      </c>
      <c r="D178" s="17"/>
      <c r="E178" s="44"/>
      <c r="F178" s="45"/>
      <c r="G178" s="45"/>
      <c r="H178" s="43"/>
    </row>
    <row r="179" spans="3:8" ht="16.2">
      <c r="C179" s="2" t="e">
        <f t="shared" ref="C179" ca="1" si="179">RANK(B179,$B$3:$B$201)</f>
        <v>#N/A</v>
      </c>
      <c r="D179" s="22">
        <v>89</v>
      </c>
      <c r="E179" s="26"/>
      <c r="F179" s="32"/>
      <c r="G179" s="32"/>
      <c r="H179" s="33"/>
    </row>
    <row r="180" spans="3:8">
      <c r="C180" s="2" t="e">
        <f t="shared" ref="C180" ca="1" si="180">C181+1000</f>
        <v>#N/A</v>
      </c>
      <c r="D180" s="17"/>
      <c r="E180" s="44"/>
      <c r="F180" s="45"/>
      <c r="G180" s="45"/>
      <c r="H180" s="43"/>
    </row>
    <row r="181" spans="3:8" ht="16.2">
      <c r="C181" s="2" t="e">
        <f t="shared" ref="C181" ca="1" si="181">RANK(B181,$B$3:$B$201)</f>
        <v>#N/A</v>
      </c>
      <c r="D181" s="22">
        <v>90</v>
      </c>
      <c r="E181" s="26"/>
      <c r="F181" s="32"/>
      <c r="G181" s="32"/>
      <c r="H181" s="33"/>
    </row>
    <row r="182" spans="3:8">
      <c r="C182" s="2" t="e">
        <f t="shared" ref="C182" ca="1" si="182">C183+1000</f>
        <v>#N/A</v>
      </c>
      <c r="D182" s="17"/>
      <c r="E182" s="44"/>
      <c r="F182" s="45"/>
      <c r="G182" s="45"/>
      <c r="H182" s="43"/>
    </row>
    <row r="183" spans="3:8" ht="16.2">
      <c r="C183" s="2" t="e">
        <f t="shared" ref="C183" ca="1" si="183">RANK(B183,$B$3:$B$201)</f>
        <v>#N/A</v>
      </c>
      <c r="D183" s="22">
        <v>91</v>
      </c>
      <c r="E183" s="26"/>
      <c r="F183" s="32"/>
      <c r="G183" s="32"/>
      <c r="H183" s="33"/>
    </row>
    <row r="184" spans="3:8">
      <c r="C184" s="2" t="e">
        <f t="shared" ref="C184" ca="1" si="184">C185+1000</f>
        <v>#N/A</v>
      </c>
      <c r="D184" s="17"/>
      <c r="E184" s="44"/>
      <c r="F184" s="45"/>
      <c r="G184" s="45"/>
      <c r="H184" s="43"/>
    </row>
    <row r="185" spans="3:8" ht="16.2">
      <c r="C185" s="2" t="e">
        <f t="shared" ref="C185" ca="1" si="185">RANK(B185,$B$3:$B$201)</f>
        <v>#N/A</v>
      </c>
      <c r="D185" s="22">
        <v>92</v>
      </c>
      <c r="E185" s="26"/>
      <c r="F185" s="32"/>
      <c r="G185" s="32"/>
      <c r="H185" s="33"/>
    </row>
    <row r="186" spans="3:8">
      <c r="C186" s="2" t="e">
        <f t="shared" ref="C186" ca="1" si="186">C187+1000</f>
        <v>#N/A</v>
      </c>
      <c r="D186" s="17"/>
      <c r="E186" s="44"/>
      <c r="F186" s="45"/>
      <c r="G186" s="45"/>
      <c r="H186" s="43"/>
    </row>
    <row r="187" spans="3:8" ht="16.2">
      <c r="C187" s="2" t="e">
        <f t="shared" ref="C187" ca="1" si="187">RANK(B187,$B$3:$B$201)</f>
        <v>#N/A</v>
      </c>
      <c r="D187" s="22">
        <v>93</v>
      </c>
      <c r="E187" s="26"/>
      <c r="F187" s="32"/>
      <c r="G187" s="32"/>
      <c r="H187" s="33"/>
    </row>
    <row r="188" spans="3:8">
      <c r="C188" s="2" t="e">
        <f t="shared" ref="C188" ca="1" si="188">C189+1000</f>
        <v>#N/A</v>
      </c>
      <c r="D188" s="17"/>
      <c r="E188" s="44"/>
      <c r="F188" s="45"/>
      <c r="G188" s="45"/>
      <c r="H188" s="43"/>
    </row>
    <row r="189" spans="3:8" ht="16.2">
      <c r="C189" s="2" t="e">
        <f t="shared" ref="C189" ca="1" si="189">RANK(B189,$B$3:$B$201)</f>
        <v>#N/A</v>
      </c>
      <c r="D189" s="22">
        <v>94</v>
      </c>
      <c r="E189" s="26"/>
      <c r="F189" s="32"/>
      <c r="G189" s="32"/>
      <c r="H189" s="33"/>
    </row>
    <row r="190" spans="3:8">
      <c r="C190" s="2" t="e">
        <f t="shared" ref="C190" ca="1" si="190">C191+1000</f>
        <v>#N/A</v>
      </c>
      <c r="D190" s="17"/>
      <c r="E190" s="44"/>
      <c r="F190" s="45"/>
      <c r="G190" s="45"/>
      <c r="H190" s="43"/>
    </row>
    <row r="191" spans="3:8" ht="16.2">
      <c r="C191" s="2" t="e">
        <f t="shared" ref="C191" ca="1" si="191">RANK(B191,$B$3:$B$201)</f>
        <v>#N/A</v>
      </c>
      <c r="D191" s="22">
        <v>95</v>
      </c>
      <c r="E191" s="26"/>
      <c r="F191" s="32"/>
      <c r="G191" s="32"/>
      <c r="H191" s="33"/>
    </row>
    <row r="192" spans="3:8">
      <c r="C192" s="2" t="e">
        <f t="shared" ref="C192" ca="1" si="192">C193+1000</f>
        <v>#N/A</v>
      </c>
      <c r="D192" s="17"/>
      <c r="E192" s="44"/>
      <c r="F192" s="45"/>
      <c r="G192" s="45"/>
      <c r="H192" s="43"/>
    </row>
    <row r="193" spans="3:8" ht="16.2">
      <c r="C193" s="2" t="e">
        <f t="shared" ref="C193" ca="1" si="193">RANK(B193,$B$3:$B$201)</f>
        <v>#N/A</v>
      </c>
      <c r="D193" s="22">
        <v>96</v>
      </c>
      <c r="E193" s="26"/>
      <c r="F193" s="32"/>
      <c r="G193" s="32"/>
      <c r="H193" s="33"/>
    </row>
    <row r="194" spans="3:8">
      <c r="C194" s="2" t="e">
        <f t="shared" ref="C194" ca="1" si="194">C195+1000</f>
        <v>#N/A</v>
      </c>
      <c r="D194" s="17"/>
      <c r="E194" s="44"/>
      <c r="F194" s="45"/>
      <c r="G194" s="45"/>
      <c r="H194" s="43"/>
    </row>
    <row r="195" spans="3:8" ht="16.2">
      <c r="C195" s="2" t="e">
        <f t="shared" ref="C195" ca="1" si="195">RANK(B195,$B$3:$B$201)</f>
        <v>#N/A</v>
      </c>
      <c r="D195" s="22">
        <v>97</v>
      </c>
      <c r="E195" s="26"/>
      <c r="F195" s="32"/>
      <c r="G195" s="32"/>
      <c r="H195" s="33"/>
    </row>
    <row r="196" spans="3:8">
      <c r="C196" s="2" t="e">
        <f t="shared" ref="C196" ca="1" si="196">C197+1000</f>
        <v>#N/A</v>
      </c>
      <c r="D196" s="17"/>
      <c r="E196" s="44"/>
      <c r="F196" s="45"/>
      <c r="G196" s="45"/>
      <c r="H196" s="43"/>
    </row>
    <row r="197" spans="3:8" ht="16.2">
      <c r="C197" s="2" t="e">
        <f t="shared" ref="C197" ca="1" si="197">RANK(B197,$B$3:$B$201)</f>
        <v>#N/A</v>
      </c>
      <c r="D197" s="22">
        <v>98</v>
      </c>
      <c r="E197" s="26"/>
      <c r="F197" s="32"/>
      <c r="G197" s="32"/>
      <c r="H197" s="33"/>
    </row>
    <row r="198" spans="3:8">
      <c r="C198" s="2" t="e">
        <f t="shared" ref="C198" ca="1" si="198">C199+1000</f>
        <v>#N/A</v>
      </c>
      <c r="D198" s="17"/>
      <c r="E198" s="44"/>
      <c r="F198" s="45"/>
      <c r="G198" s="45"/>
      <c r="H198" s="43"/>
    </row>
    <row r="199" spans="3:8" ht="16.2">
      <c r="C199" s="2" t="e">
        <f t="shared" ref="C199" ca="1" si="199">RANK(B199,$B$3:$B$201)</f>
        <v>#N/A</v>
      </c>
      <c r="D199" s="22">
        <v>99</v>
      </c>
      <c r="E199" s="26"/>
      <c r="F199" s="32"/>
      <c r="G199" s="32"/>
      <c r="H199" s="33"/>
    </row>
    <row r="200" spans="3:8">
      <c r="C200" s="2" t="e">
        <f t="shared" ref="C200" ca="1" si="200">C201+1000</f>
        <v>#N/A</v>
      </c>
      <c r="D200" s="17"/>
      <c r="E200" s="44"/>
      <c r="F200" s="45"/>
      <c r="G200" s="45"/>
      <c r="H200" s="43"/>
    </row>
    <row r="201" spans="3:8" ht="16.2">
      <c r="C201" s="2" t="e">
        <f t="shared" ref="C201" ca="1" si="201">RANK(B201,$B$3:$B$201)</f>
        <v>#N/A</v>
      </c>
      <c r="D201" s="22">
        <v>100</v>
      </c>
      <c r="E201" s="26"/>
      <c r="F201" s="32"/>
      <c r="G201" s="32"/>
      <c r="H201" s="33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V39"/>
  <sheetViews>
    <sheetView view="pageBreakPreview" zoomScale="60" zoomScaleNormal="60" workbookViewId="0">
      <selection activeCell="E90" sqref="E90"/>
    </sheetView>
  </sheetViews>
  <sheetFormatPr defaultRowHeight="13.2"/>
  <cols>
    <col min="1" max="1" width="2.6640625" customWidth="1"/>
    <col min="2" max="2" width="9" customWidth="1"/>
    <col min="3" max="3" width="4.44140625" customWidth="1"/>
    <col min="4" max="4" width="9" customWidth="1"/>
    <col min="5" max="5" width="4.44140625" customWidth="1"/>
    <col min="6" max="6" width="9" customWidth="1"/>
    <col min="7" max="7" width="4.44140625" customWidth="1"/>
    <col min="8" max="8" width="9" customWidth="1"/>
    <col min="9" max="9" width="4.44140625" customWidth="1"/>
    <col min="10" max="10" width="9" customWidth="1"/>
    <col min="11" max="11" width="4.44140625" customWidth="1"/>
    <col min="12" max="12" width="9" customWidth="1"/>
    <col min="13" max="13" width="4.44140625" customWidth="1"/>
    <col min="14" max="14" width="9" customWidth="1"/>
    <col min="15" max="15" width="4.44140625" customWidth="1"/>
    <col min="16" max="16" width="9" customWidth="1"/>
    <col min="17" max="17" width="4.44140625" customWidth="1"/>
    <col min="18" max="18" width="9" customWidth="1"/>
    <col min="19" max="19" width="4.44140625" customWidth="1"/>
    <col min="20" max="20" width="9" customWidth="1"/>
    <col min="21" max="21" width="4.44140625" customWidth="1"/>
  </cols>
  <sheetData>
    <row r="1" spans="2:22" ht="5.4" customHeight="1"/>
    <row r="2" spans="2:22" ht="26.4" customHeight="1">
      <c r="B2" s="3" t="s">
        <v>17</v>
      </c>
      <c r="C2" s="3"/>
      <c r="D2" s="3" t="s">
        <v>16</v>
      </c>
      <c r="E2" s="3"/>
      <c r="F2" s="3" t="s">
        <v>15</v>
      </c>
      <c r="G2" s="3"/>
      <c r="H2" s="3" t="s">
        <v>14</v>
      </c>
      <c r="I2" s="3"/>
      <c r="J2" s="3" t="s">
        <v>13</v>
      </c>
      <c r="K2" s="3"/>
      <c r="L2" s="3" t="s">
        <v>12</v>
      </c>
      <c r="M2" s="3"/>
      <c r="N2" s="3" t="s">
        <v>11</v>
      </c>
      <c r="O2" s="3"/>
      <c r="P2" s="3" t="s">
        <v>10</v>
      </c>
      <c r="Q2" s="3"/>
      <c r="R2" s="3" t="s">
        <v>9</v>
      </c>
      <c r="S2" s="3"/>
      <c r="T2" s="3" t="s">
        <v>8</v>
      </c>
      <c r="V2" s="88" t="s">
        <v>294</v>
      </c>
    </row>
    <row r="3" spans="2:22" ht="84.6" customHeight="1">
      <c r="B3" s="75" t="e">
        <f>IF(C3="",B27,"□")</f>
        <v>#N/A</v>
      </c>
      <c r="C3" s="74" t="e">
        <f>C27</f>
        <v>#N/A</v>
      </c>
      <c r="D3" s="75" t="e">
        <f>IF(E3="",D27,"□")</f>
        <v>#N/A</v>
      </c>
      <c r="E3" s="74" t="e">
        <f>E27</f>
        <v>#N/A</v>
      </c>
      <c r="F3" s="75" t="e">
        <f>IF(G3="",F27,"□")</f>
        <v>#N/A</v>
      </c>
      <c r="G3" s="74" t="e">
        <f>G27</f>
        <v>#N/A</v>
      </c>
      <c r="H3" s="75" t="e">
        <f>IF(I3="",H27,"□")</f>
        <v>#N/A</v>
      </c>
      <c r="I3" s="74" t="e">
        <f>I27</f>
        <v>#N/A</v>
      </c>
      <c r="J3" s="75" t="e">
        <f>IF(K3="",J27,"□")</f>
        <v>#N/A</v>
      </c>
      <c r="K3" s="74" t="e">
        <f>K27</f>
        <v>#N/A</v>
      </c>
      <c r="L3" s="75" t="e">
        <f>IF(M3="",L27,"□")</f>
        <v>#N/A</v>
      </c>
      <c r="M3" s="74" t="e">
        <f>M27</f>
        <v>#N/A</v>
      </c>
      <c r="N3" s="75" t="e">
        <f>IF(O3="",N27,"□")</f>
        <v>#N/A</v>
      </c>
      <c r="O3" s="74" t="e">
        <f>O27</f>
        <v>#N/A</v>
      </c>
      <c r="P3" s="75" t="e">
        <f>IF(Q3="",P27,"□")</f>
        <v>#N/A</v>
      </c>
      <c r="Q3" s="74" t="e">
        <f>Q27</f>
        <v>#N/A</v>
      </c>
      <c r="R3" s="75" t="e">
        <f>IF(S3="",R27,"□")</f>
        <v>#N/A</v>
      </c>
      <c r="S3" s="74" t="e">
        <f>S27</f>
        <v>#N/A</v>
      </c>
      <c r="T3" s="75" t="e">
        <f>IF(U3="",T27,"□")</f>
        <v>#N/A</v>
      </c>
      <c r="U3" s="74" t="e">
        <f>U27</f>
        <v>#N/A</v>
      </c>
      <c r="V3" s="88"/>
    </row>
    <row r="4" spans="2:22" ht="84.6" customHeight="1">
      <c r="B4" s="76" t="e">
        <f>IF(C4="",B28,"□")</f>
        <v>#N/A</v>
      </c>
      <c r="C4" s="74" t="e">
        <f t="shared" ref="C4:C6" si="0">C28</f>
        <v>#N/A</v>
      </c>
      <c r="D4" s="76" t="e">
        <f>IF(E4="",D28,"□")</f>
        <v>#N/A</v>
      </c>
      <c r="E4" s="74" t="e">
        <f t="shared" ref="E4:E6" si="1">E28</f>
        <v>#N/A</v>
      </c>
      <c r="F4" s="76" t="e">
        <f>IF(G4="",F28,"□")</f>
        <v>#N/A</v>
      </c>
      <c r="G4" s="74" t="e">
        <f t="shared" ref="G4:G6" si="2">G28</f>
        <v>#N/A</v>
      </c>
      <c r="H4" s="76" t="e">
        <f>IF(I4="",H28,"□")</f>
        <v>#N/A</v>
      </c>
      <c r="I4" s="74" t="e">
        <f t="shared" ref="I4:I6" si="3">I28</f>
        <v>#N/A</v>
      </c>
      <c r="J4" s="76" t="e">
        <f>IF(K4="",J28,"□")</f>
        <v>#N/A</v>
      </c>
      <c r="K4" s="74" t="e">
        <f t="shared" ref="K4:M6" si="4">K28</f>
        <v>#N/A</v>
      </c>
      <c r="L4" s="76" t="e">
        <f>IF(M4="",L28,"□")</f>
        <v>#N/A</v>
      </c>
      <c r="M4" s="74" t="e">
        <f t="shared" si="4"/>
        <v>#N/A</v>
      </c>
      <c r="N4" s="76" t="e">
        <f>IF(O4="",N28,"□")</f>
        <v>#N/A</v>
      </c>
      <c r="O4" s="74" t="e">
        <f t="shared" ref="O4:O6" si="5">O28</f>
        <v>#N/A</v>
      </c>
      <c r="P4" s="76" t="e">
        <f>IF(Q4="",P28,"□")</f>
        <v>#N/A</v>
      </c>
      <c r="Q4" s="74" t="e">
        <f t="shared" ref="Q4:Q6" si="6">Q28</f>
        <v>#N/A</v>
      </c>
      <c r="R4" s="76" t="e">
        <f>IF(S4="",R28,"□")</f>
        <v>#N/A</v>
      </c>
      <c r="S4" s="74" t="e">
        <f>S28</f>
        <v>#N/A</v>
      </c>
      <c r="T4" s="76" t="e">
        <f>IF(U4="",T28,"□")</f>
        <v>#N/A</v>
      </c>
      <c r="U4" s="74" t="e">
        <f>U28</f>
        <v>#N/A</v>
      </c>
      <c r="V4" s="88"/>
    </row>
    <row r="5" spans="2:22" ht="84.6" customHeight="1">
      <c r="B5" s="76" t="e">
        <f>IF(C5="",B29,"□")</f>
        <v>#N/A</v>
      </c>
      <c r="C5" s="74" t="e">
        <f t="shared" si="0"/>
        <v>#N/A</v>
      </c>
      <c r="D5" s="76" t="e">
        <f>IF(E5="",D29,"□")</f>
        <v>#N/A</v>
      </c>
      <c r="E5" s="74" t="e">
        <f t="shared" si="1"/>
        <v>#N/A</v>
      </c>
      <c r="F5" s="76" t="e">
        <f>IF(G5="",F29,"□")</f>
        <v>#N/A</v>
      </c>
      <c r="G5" s="74" t="e">
        <f t="shared" si="2"/>
        <v>#N/A</v>
      </c>
      <c r="H5" s="76" t="e">
        <f>IF(I5="",H29,"□")</f>
        <v>#N/A</v>
      </c>
      <c r="I5" s="74" t="e">
        <f t="shared" si="3"/>
        <v>#N/A</v>
      </c>
      <c r="J5" s="76" t="e">
        <f>IF(K5="",J29,"□")</f>
        <v>#N/A</v>
      </c>
      <c r="K5" s="74" t="e">
        <f t="shared" si="4"/>
        <v>#N/A</v>
      </c>
      <c r="L5" s="76" t="e">
        <f>IF(M5="",L29,"□")</f>
        <v>#N/A</v>
      </c>
      <c r="M5" s="74" t="e">
        <f t="shared" si="4"/>
        <v>#N/A</v>
      </c>
      <c r="N5" s="76" t="e">
        <f>IF(O5="",N29,"□")</f>
        <v>#N/A</v>
      </c>
      <c r="O5" s="74" t="e">
        <f t="shared" si="5"/>
        <v>#N/A</v>
      </c>
      <c r="P5" s="76" t="e">
        <f>IF(Q5="",P29,"□")</f>
        <v>#N/A</v>
      </c>
      <c r="Q5" s="74" t="e">
        <f t="shared" si="6"/>
        <v>#N/A</v>
      </c>
      <c r="R5" s="76" t="e">
        <f>IF(S5="",R29,"□")</f>
        <v>#N/A</v>
      </c>
      <c r="S5" s="74" t="e">
        <f>S29</f>
        <v>#N/A</v>
      </c>
      <c r="T5" s="76" t="e">
        <f t="shared" ref="T5:T6" si="7">IF(U5="",T29,"□")</f>
        <v>#N/A</v>
      </c>
      <c r="U5" s="74" t="e">
        <f t="shared" ref="U5:U6" si="8">U29</f>
        <v>#N/A</v>
      </c>
      <c r="V5" s="88"/>
    </row>
    <row r="6" spans="2:22" ht="84.6" customHeight="1">
      <c r="B6" s="76" t="e">
        <f>IF(C6="",B30,"□")</f>
        <v>#N/A</v>
      </c>
      <c r="C6" s="74" t="e">
        <f t="shared" si="0"/>
        <v>#N/A</v>
      </c>
      <c r="D6" s="76" t="e">
        <f>IF(E6="",D30,"□")</f>
        <v>#N/A</v>
      </c>
      <c r="E6" s="74" t="e">
        <f t="shared" si="1"/>
        <v>#N/A</v>
      </c>
      <c r="F6" s="76" t="e">
        <f>IF(G6="",F30,"□")</f>
        <v>#N/A</v>
      </c>
      <c r="G6" s="74" t="e">
        <f t="shared" si="2"/>
        <v>#N/A</v>
      </c>
      <c r="H6" s="76" t="e">
        <f>IF(I6="",H30,"□")</f>
        <v>#N/A</v>
      </c>
      <c r="I6" s="74" t="e">
        <f t="shared" si="3"/>
        <v>#N/A</v>
      </c>
      <c r="J6" s="76" t="e">
        <f>IF(K6="",J30,"□")</f>
        <v>#N/A</v>
      </c>
      <c r="K6" s="74" t="e">
        <f t="shared" si="4"/>
        <v>#N/A</v>
      </c>
      <c r="L6" s="76" t="e">
        <f>IF(M6="",L30,"□")</f>
        <v>#N/A</v>
      </c>
      <c r="M6" s="74" t="e">
        <f t="shared" si="4"/>
        <v>#N/A</v>
      </c>
      <c r="N6" s="76" t="e">
        <f>IF(O6="",N30,"□")</f>
        <v>#N/A</v>
      </c>
      <c r="O6" s="74" t="e">
        <f t="shared" si="5"/>
        <v>#N/A</v>
      </c>
      <c r="P6" s="76" t="e">
        <f>IF(Q6="",P30,"□")</f>
        <v>#N/A</v>
      </c>
      <c r="Q6" s="74" t="e">
        <f t="shared" si="6"/>
        <v>#N/A</v>
      </c>
      <c r="R6" s="76" t="e">
        <f>IF(S6="",R30,"□")</f>
        <v>#N/A</v>
      </c>
      <c r="S6" s="74" t="e">
        <f>S30</f>
        <v>#N/A</v>
      </c>
      <c r="T6" s="76" t="e">
        <f t="shared" si="7"/>
        <v>#N/A</v>
      </c>
      <c r="U6" s="74" t="e">
        <f t="shared" si="8"/>
        <v>#N/A</v>
      </c>
      <c r="V6" s="89" t="s">
        <v>295</v>
      </c>
    </row>
    <row r="7" spans="2:22" ht="96.6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1"/>
      <c r="U7" s="10" t="str">
        <f t="shared" ref="U7" si="9">U31</f>
        <v/>
      </c>
      <c r="V7" s="89"/>
    </row>
    <row r="8" spans="2:22" ht="91.8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0"/>
      <c r="V8" s="89"/>
    </row>
    <row r="9" spans="2:22" ht="5.4" customHeight="1"/>
    <row r="10" spans="2:22" ht="26.4" customHeight="1">
      <c r="B10" s="3" t="s">
        <v>17</v>
      </c>
      <c r="C10" s="3"/>
      <c r="D10" s="3" t="s">
        <v>16</v>
      </c>
      <c r="E10" s="3"/>
      <c r="F10" s="3" t="s">
        <v>15</v>
      </c>
      <c r="G10" s="3"/>
      <c r="H10" s="3" t="s">
        <v>14</v>
      </c>
      <c r="I10" s="3"/>
      <c r="J10" s="3" t="s">
        <v>13</v>
      </c>
      <c r="K10" s="3"/>
      <c r="L10" s="3" t="s">
        <v>12</v>
      </c>
      <c r="M10" s="3"/>
      <c r="N10" s="3" t="s">
        <v>11</v>
      </c>
      <c r="O10" s="3"/>
      <c r="P10" s="3" t="s">
        <v>10</v>
      </c>
      <c r="Q10" s="3"/>
      <c r="R10" s="3" t="s">
        <v>9</v>
      </c>
      <c r="S10" s="3"/>
      <c r="T10" s="3" t="s">
        <v>8</v>
      </c>
      <c r="V10" s="88" t="s">
        <v>294</v>
      </c>
    </row>
    <row r="11" spans="2:22" ht="84.6" customHeight="1">
      <c r="B11" s="79" t="e">
        <f t="shared" ref="B11:T14" si="10">B19</f>
        <v>#N/A</v>
      </c>
      <c r="C11" s="81" t="e">
        <f>IF(C27="","",IF((AND(ISTEXT(C27),C28="")),"(   )","(    "))</f>
        <v>#N/A</v>
      </c>
      <c r="D11" s="79" t="e">
        <f t="shared" si="10"/>
        <v>#N/A</v>
      </c>
      <c r="E11" s="81" t="e">
        <f>IF(E27="","",IF((AND(ISTEXT(E27),E28="")),"(   )","(    "))</f>
        <v>#N/A</v>
      </c>
      <c r="F11" s="79" t="e">
        <f t="shared" si="10"/>
        <v>#N/A</v>
      </c>
      <c r="G11" s="81" t="e">
        <f>IF(G27="","",IF((AND(ISTEXT(G27),G28="")),"(   )","(    "))</f>
        <v>#N/A</v>
      </c>
      <c r="H11" s="79" t="e">
        <f t="shared" si="10"/>
        <v>#N/A</v>
      </c>
      <c r="I11" s="81" t="e">
        <f>IF(I27="","",IF((AND(ISTEXT(I27),I28="")),"(   )","(    "))</f>
        <v>#N/A</v>
      </c>
      <c r="J11" s="79" t="e">
        <f t="shared" si="10"/>
        <v>#N/A</v>
      </c>
      <c r="K11" s="81" t="e">
        <f>IF(K27="","",IF((AND(ISTEXT(K27),K28="")),"(   )","(    "))</f>
        <v>#N/A</v>
      </c>
      <c r="L11" s="79" t="e">
        <f t="shared" si="10"/>
        <v>#N/A</v>
      </c>
      <c r="M11" s="81" t="e">
        <f>IF(M27="","",IF((AND(ISTEXT(M27),M28="")),"(   )","(    "))</f>
        <v>#N/A</v>
      </c>
      <c r="N11" s="79" t="e">
        <f t="shared" si="10"/>
        <v>#N/A</v>
      </c>
      <c r="O11" s="81" t="e">
        <f>IF(O27="","",IF((AND(ISTEXT(O27),O28="")),"(   )","(    "))</f>
        <v>#N/A</v>
      </c>
      <c r="P11" s="79" t="e">
        <f t="shared" si="10"/>
        <v>#N/A</v>
      </c>
      <c r="Q11" s="81" t="e">
        <f>IF(Q27="","",IF((AND(ISTEXT(Q27),Q28="")),"(   )","(    "))</f>
        <v>#N/A</v>
      </c>
      <c r="R11" s="79" t="e">
        <f t="shared" si="10"/>
        <v>#N/A</v>
      </c>
      <c r="S11" s="81" t="e">
        <f>IF(S27="","",IF((AND(ISTEXT(S27),S28="")),"(   )","(    "))</f>
        <v>#N/A</v>
      </c>
      <c r="T11" s="79" t="e">
        <f t="shared" si="10"/>
        <v>#N/A</v>
      </c>
      <c r="U11" s="81" t="e">
        <f>IF(U27="","",IF((AND(ISTEXT(U27),U28="")),"(   )","(    "))</f>
        <v>#N/A</v>
      </c>
      <c r="V11" s="88"/>
    </row>
    <row r="12" spans="2:22" ht="84.6" customHeight="1">
      <c r="B12" s="79" t="e">
        <f t="shared" si="10"/>
        <v>#N/A</v>
      </c>
      <c r="C12" s="81" t="e">
        <f>IF(C28="","",IF(AND(C27="",ISTEXT(C28),C29=""),"(   )",IF((AND(ISTEXT(C27),ISTEXT(C28),C29="")),"   )",IF((AND(C27="",ISTEXT(C28),ISTEXT(C29))),"(   ",""))))</f>
        <v>#N/A</v>
      </c>
      <c r="D12" s="79" t="e">
        <f t="shared" si="10"/>
        <v>#N/A</v>
      </c>
      <c r="E12" s="81" t="e">
        <f>IF(E28="","",IF(AND(E27="",ISTEXT(E28),E29=""),"(   )",IF((AND(ISTEXT(E27),ISTEXT(E28),E29="")),"   )",IF((AND(E27="",ISTEXT(E28),ISTEXT(E29))),"(   ",""))))</f>
        <v>#N/A</v>
      </c>
      <c r="F12" s="79" t="e">
        <f t="shared" si="10"/>
        <v>#N/A</v>
      </c>
      <c r="G12" s="81" t="e">
        <f>IF(G28="","",IF(AND(G27="",ISTEXT(G28),G29=""),"(   )",IF((AND(ISTEXT(G27),ISTEXT(G28),G29="")),"   )",IF((AND(G27="",ISTEXT(G28),ISTEXT(G29))),"(   ",""))))</f>
        <v>#N/A</v>
      </c>
      <c r="H12" s="79" t="e">
        <f t="shared" si="10"/>
        <v>#N/A</v>
      </c>
      <c r="I12" s="81" t="e">
        <f>IF(I28="","",IF(AND(I27="",ISTEXT(I28),I29=""),"(   )",IF((AND(ISTEXT(I27),ISTEXT(I28),I29="")),"   )",IF((AND(I27="",ISTEXT(I28),ISTEXT(I29))),"(   ",""))))</f>
        <v>#N/A</v>
      </c>
      <c r="J12" s="79" t="e">
        <f t="shared" si="10"/>
        <v>#N/A</v>
      </c>
      <c r="K12" s="81" t="e">
        <f>IF(K28="","",IF(AND(K27="",ISTEXT(K28),K29=""),"(   )",IF((AND(ISTEXT(K27),ISTEXT(K28),K29="")),"   )",IF((AND(K27="",ISTEXT(K28),ISTEXT(K29))),"(   ",""))))</f>
        <v>#N/A</v>
      </c>
      <c r="L12" s="79" t="e">
        <f t="shared" si="10"/>
        <v>#N/A</v>
      </c>
      <c r="M12" s="81" t="e">
        <f>IF(M28="","",IF(AND(M27="",ISTEXT(M28),M29=""),"(   )",IF((AND(ISTEXT(M27),ISTEXT(M28),M29="")),"   )",IF((AND(M27="",ISTEXT(M28),ISTEXT(M29))),"(   ",""))))</f>
        <v>#N/A</v>
      </c>
      <c r="N12" s="79" t="e">
        <f t="shared" si="10"/>
        <v>#N/A</v>
      </c>
      <c r="O12" s="81" t="e">
        <f>IF(O28="","",IF(AND(O27="",ISTEXT(O28),O29=""),"(   )",IF((AND(ISTEXT(O27),ISTEXT(O28),O29="")),"   )",IF((AND(O27="",ISTEXT(O28),ISTEXT(O29))),"(   ",""))))</f>
        <v>#N/A</v>
      </c>
      <c r="P12" s="79" t="e">
        <f t="shared" si="10"/>
        <v>#N/A</v>
      </c>
      <c r="Q12" s="81" t="e">
        <f>IF(Q28="","",IF(AND(Q27="",ISTEXT(Q28),Q29=""),"(   )",IF((AND(ISTEXT(Q27),ISTEXT(Q28),Q29="")),"   )",IF((AND(Q27="",ISTEXT(Q28),ISTEXT(Q29))),"(   ",""))))</f>
        <v>#N/A</v>
      </c>
      <c r="R12" s="79" t="e">
        <f t="shared" si="10"/>
        <v>#N/A</v>
      </c>
      <c r="S12" s="81" t="e">
        <f>IF(S28="","",IF(AND(S27="",ISTEXT(S28),S29=""),"(   )",IF((AND(ISTEXT(S27),ISTEXT(S28),S29="")),"   )",IF((AND(S27="",ISTEXT(S28),ISTEXT(S29))),"(   ",""))))</f>
        <v>#N/A</v>
      </c>
      <c r="T12" s="79" t="e">
        <f t="shared" si="10"/>
        <v>#N/A</v>
      </c>
      <c r="U12" s="81" t="e">
        <f>IF(U28="","",IF(AND(U27="",ISTEXT(U28),U29=""),"(   )",IF((AND(ISTEXT(U27),ISTEXT(U28),U29="")),"   )",IF((AND(U27="",ISTEXT(U28),ISTEXT(U29))),"(   ",""))))</f>
        <v>#N/A</v>
      </c>
      <c r="V12" s="88"/>
    </row>
    <row r="13" spans="2:22" ht="84.6" customHeight="1">
      <c r="B13" s="79" t="e">
        <f t="shared" si="10"/>
        <v>#N/A</v>
      </c>
      <c r="C13" s="81" t="e">
        <f t="shared" ref="C13:C14" si="11">IF(C29="","",IF(AND(C28="",ISTEXT(C29),C30=""),"(   )",IF((AND(ISTEXT(C28),ISTEXT(C29),C30="")),"   )",IF((AND(C28="",ISTEXT(C29),ISTEXT(C30))),"(   ",""))))</f>
        <v>#N/A</v>
      </c>
      <c r="D13" s="79" t="e">
        <f t="shared" si="10"/>
        <v>#N/A</v>
      </c>
      <c r="E13" s="81" t="e">
        <f t="shared" ref="E13:E14" si="12">IF(E29="","",IF(AND(E28="",ISTEXT(E29),E30=""),"(   )",IF((AND(ISTEXT(E28),ISTEXT(E29),E30="")),"   )",IF((AND(E28="",ISTEXT(E29),ISTEXT(E30))),"(   ",""))))</f>
        <v>#N/A</v>
      </c>
      <c r="F13" s="79" t="e">
        <f t="shared" si="10"/>
        <v>#N/A</v>
      </c>
      <c r="G13" s="81" t="e">
        <f t="shared" ref="G13:G14" si="13">IF(G29="","",IF(AND(G28="",ISTEXT(G29),G30=""),"(   )",IF((AND(ISTEXT(G28),ISTEXT(G29),G30="")),"   )",IF((AND(G28="",ISTEXT(G29),ISTEXT(G30))),"(   ",""))))</f>
        <v>#N/A</v>
      </c>
      <c r="H13" s="79" t="e">
        <f t="shared" si="10"/>
        <v>#N/A</v>
      </c>
      <c r="I13" s="81" t="e">
        <f t="shared" ref="I13:I14" si="14">IF(I29="","",IF(AND(I28="",ISTEXT(I29),I30=""),"(   )",IF((AND(ISTEXT(I28),ISTEXT(I29),I30="")),"   )",IF((AND(I28="",ISTEXT(I29),ISTEXT(I30))),"(   ",""))))</f>
        <v>#N/A</v>
      </c>
      <c r="J13" s="79" t="e">
        <f t="shared" si="10"/>
        <v>#N/A</v>
      </c>
      <c r="K13" s="81" t="e">
        <f t="shared" ref="K13:K14" si="15">IF(K29="","",IF(AND(K28="",ISTEXT(K29),K30=""),"(   )",IF((AND(ISTEXT(K28),ISTEXT(K29),K30="")),"   )",IF((AND(K28="",ISTEXT(K29),ISTEXT(K30))),"(   ",""))))</f>
        <v>#N/A</v>
      </c>
      <c r="L13" s="79" t="e">
        <f t="shared" si="10"/>
        <v>#N/A</v>
      </c>
      <c r="M13" s="81" t="e">
        <f t="shared" ref="M13:M14" si="16">IF(M29="","",IF(AND(M28="",ISTEXT(M29),M30=""),"(   )",IF((AND(ISTEXT(M28),ISTEXT(M29),M30="")),"   )",IF((AND(M28="",ISTEXT(M29),ISTEXT(M30))),"(   ",""))))</f>
        <v>#N/A</v>
      </c>
      <c r="N13" s="79" t="e">
        <f t="shared" si="10"/>
        <v>#N/A</v>
      </c>
      <c r="O13" s="81" t="e">
        <f t="shared" ref="O13:O14" si="17">IF(O29="","",IF(AND(O28="",ISTEXT(O29),O30=""),"(   )",IF((AND(ISTEXT(O28),ISTEXT(O29),O30="")),"   )",IF((AND(O28="",ISTEXT(O29),ISTEXT(O30))),"(   ",""))))</f>
        <v>#N/A</v>
      </c>
      <c r="P13" s="79" t="e">
        <f t="shared" si="10"/>
        <v>#N/A</v>
      </c>
      <c r="Q13" s="81" t="e">
        <f t="shared" ref="Q13:Q14" si="18">IF(Q29="","",IF(AND(Q28="",ISTEXT(Q29),Q30=""),"(   )",IF((AND(ISTEXT(Q28),ISTEXT(Q29),Q30="")),"   )",IF((AND(Q28="",ISTEXT(Q29),ISTEXT(Q30))),"(   ",""))))</f>
        <v>#N/A</v>
      </c>
      <c r="R13" s="79" t="e">
        <f t="shared" si="10"/>
        <v>#N/A</v>
      </c>
      <c r="S13" s="81" t="e">
        <f t="shared" ref="S13:S14" si="19">IF(S29="","",IF(AND(S28="",ISTEXT(S29),S30=""),"(   )",IF((AND(ISTEXT(S28),ISTEXT(S29),S30="")),"   )",IF((AND(S28="",ISTEXT(S29),ISTEXT(S30))),"(   ",""))))</f>
        <v>#N/A</v>
      </c>
      <c r="T13" s="79" t="e">
        <f t="shared" ref="T13" si="20">T21</f>
        <v>#N/A</v>
      </c>
      <c r="U13" s="81" t="e">
        <f t="shared" ref="U13:U14" si="21">IF(U29="","",IF(AND(U28="",ISTEXT(U29),U30=""),"(   )",IF((AND(ISTEXT(U28),ISTEXT(U29),U30="")),"   )",IF((AND(U28="",ISTEXT(U29),ISTEXT(U30))),"(   ",""))))</f>
        <v>#N/A</v>
      </c>
      <c r="V13" s="88"/>
    </row>
    <row r="14" spans="2:22" ht="84.6" customHeight="1">
      <c r="B14" s="79" t="e">
        <f t="shared" si="10"/>
        <v>#N/A</v>
      </c>
      <c r="C14" s="81" t="e">
        <f t="shared" si="11"/>
        <v>#N/A</v>
      </c>
      <c r="D14" s="79" t="e">
        <f t="shared" si="10"/>
        <v>#N/A</v>
      </c>
      <c r="E14" s="81" t="e">
        <f t="shared" si="12"/>
        <v>#N/A</v>
      </c>
      <c r="F14" s="79" t="e">
        <f t="shared" si="10"/>
        <v>#N/A</v>
      </c>
      <c r="G14" s="81" t="e">
        <f t="shared" si="13"/>
        <v>#N/A</v>
      </c>
      <c r="H14" s="79" t="e">
        <f t="shared" si="10"/>
        <v>#N/A</v>
      </c>
      <c r="I14" s="81" t="e">
        <f t="shared" si="14"/>
        <v>#N/A</v>
      </c>
      <c r="J14" s="79" t="e">
        <f t="shared" si="10"/>
        <v>#N/A</v>
      </c>
      <c r="K14" s="81" t="e">
        <f t="shared" si="15"/>
        <v>#N/A</v>
      </c>
      <c r="L14" s="79" t="e">
        <f t="shared" si="10"/>
        <v>#N/A</v>
      </c>
      <c r="M14" s="81" t="e">
        <f t="shared" si="16"/>
        <v>#N/A</v>
      </c>
      <c r="N14" s="79" t="e">
        <f t="shared" si="10"/>
        <v>#N/A</v>
      </c>
      <c r="O14" s="81" t="e">
        <f t="shared" si="17"/>
        <v>#N/A</v>
      </c>
      <c r="P14" s="79" t="e">
        <f t="shared" si="10"/>
        <v>#N/A</v>
      </c>
      <c r="Q14" s="81" t="e">
        <f t="shared" si="18"/>
        <v>#N/A</v>
      </c>
      <c r="R14" s="79" t="e">
        <f t="shared" si="10"/>
        <v>#N/A</v>
      </c>
      <c r="S14" s="81" t="e">
        <f t="shared" si="19"/>
        <v>#N/A</v>
      </c>
      <c r="T14" s="79" t="e">
        <f t="shared" ref="T14" si="22">T22</f>
        <v>#N/A</v>
      </c>
      <c r="U14" s="81" t="e">
        <f t="shared" si="21"/>
        <v>#N/A</v>
      </c>
      <c r="V14" s="89" t="s">
        <v>295</v>
      </c>
    </row>
    <row r="15" spans="2:22" ht="96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1"/>
      <c r="U15" s="10"/>
      <c r="V15" s="89"/>
    </row>
    <row r="16" spans="2:22" ht="91.8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1"/>
      <c r="U16" s="10"/>
      <c r="V16" s="89"/>
    </row>
    <row r="18" spans="2:22" ht="26.4" customHeight="1">
      <c r="B18" s="3" t="s">
        <v>17</v>
      </c>
      <c r="C18" s="3"/>
      <c r="D18" s="3" t="s">
        <v>16</v>
      </c>
      <c r="E18" s="3"/>
      <c r="F18" s="3" t="s">
        <v>15</v>
      </c>
      <c r="G18" s="3"/>
      <c r="H18" s="3" t="s">
        <v>14</v>
      </c>
      <c r="I18" s="3"/>
      <c r="J18" s="3" t="s">
        <v>13</v>
      </c>
      <c r="K18" s="3"/>
      <c r="L18" s="3" t="s">
        <v>12</v>
      </c>
      <c r="M18" s="3"/>
      <c r="N18" s="3" t="s">
        <v>11</v>
      </c>
      <c r="O18" s="3"/>
      <c r="P18" s="3" t="s">
        <v>10</v>
      </c>
      <c r="Q18" s="3"/>
      <c r="R18" s="3" t="s">
        <v>9</v>
      </c>
      <c r="S18" s="3"/>
      <c r="T18" s="3" t="s">
        <v>8</v>
      </c>
      <c r="V18" s="88" t="s">
        <v>294</v>
      </c>
    </row>
    <row r="19" spans="2:22" ht="84.6" customHeight="1">
      <c r="B19" s="79" t="e">
        <f t="shared" ref="B19:U22" si="23">B27</f>
        <v>#N/A</v>
      </c>
      <c r="C19" s="77" t="e">
        <f t="shared" si="23"/>
        <v>#N/A</v>
      </c>
      <c r="D19" s="79" t="e">
        <f t="shared" si="23"/>
        <v>#N/A</v>
      </c>
      <c r="E19" s="77" t="e">
        <f t="shared" si="23"/>
        <v>#N/A</v>
      </c>
      <c r="F19" s="79" t="e">
        <f t="shared" si="23"/>
        <v>#N/A</v>
      </c>
      <c r="G19" s="77" t="e">
        <f t="shared" si="23"/>
        <v>#N/A</v>
      </c>
      <c r="H19" s="79" t="e">
        <f t="shared" si="23"/>
        <v>#N/A</v>
      </c>
      <c r="I19" s="77" t="e">
        <f t="shared" si="23"/>
        <v>#N/A</v>
      </c>
      <c r="J19" s="79" t="e">
        <f t="shared" si="23"/>
        <v>#N/A</v>
      </c>
      <c r="K19" s="77" t="e">
        <f t="shared" si="23"/>
        <v>#N/A</v>
      </c>
      <c r="L19" s="79" t="e">
        <f t="shared" si="23"/>
        <v>#N/A</v>
      </c>
      <c r="M19" s="77" t="e">
        <f t="shared" si="23"/>
        <v>#N/A</v>
      </c>
      <c r="N19" s="79" t="e">
        <f t="shared" si="23"/>
        <v>#N/A</v>
      </c>
      <c r="O19" s="77" t="e">
        <f t="shared" si="23"/>
        <v>#N/A</v>
      </c>
      <c r="P19" s="79" t="e">
        <f t="shared" si="23"/>
        <v>#N/A</v>
      </c>
      <c r="Q19" s="77" t="e">
        <f t="shared" si="23"/>
        <v>#N/A</v>
      </c>
      <c r="R19" s="79" t="e">
        <f t="shared" si="23"/>
        <v>#N/A</v>
      </c>
      <c r="S19" s="77" t="e">
        <f t="shared" si="23"/>
        <v>#N/A</v>
      </c>
      <c r="T19" s="79" t="e">
        <f t="shared" si="23"/>
        <v>#N/A</v>
      </c>
      <c r="U19" s="77" t="e">
        <f t="shared" si="23"/>
        <v>#N/A</v>
      </c>
      <c r="V19" s="88"/>
    </row>
    <row r="20" spans="2:22" ht="84.6" customHeight="1">
      <c r="B20" s="80" t="e">
        <f t="shared" si="23"/>
        <v>#N/A</v>
      </c>
      <c r="C20" s="78" t="e">
        <f t="shared" si="23"/>
        <v>#N/A</v>
      </c>
      <c r="D20" s="80" t="e">
        <f t="shared" si="23"/>
        <v>#N/A</v>
      </c>
      <c r="E20" s="78" t="e">
        <f t="shared" si="23"/>
        <v>#N/A</v>
      </c>
      <c r="F20" s="80" t="e">
        <f t="shared" si="23"/>
        <v>#N/A</v>
      </c>
      <c r="G20" s="78" t="e">
        <f t="shared" si="23"/>
        <v>#N/A</v>
      </c>
      <c r="H20" s="80" t="e">
        <f t="shared" si="23"/>
        <v>#N/A</v>
      </c>
      <c r="I20" s="78" t="e">
        <f t="shared" si="23"/>
        <v>#N/A</v>
      </c>
      <c r="J20" s="80" t="e">
        <f t="shared" si="23"/>
        <v>#N/A</v>
      </c>
      <c r="K20" s="78" t="e">
        <f t="shared" si="23"/>
        <v>#N/A</v>
      </c>
      <c r="L20" s="80" t="e">
        <f t="shared" si="23"/>
        <v>#N/A</v>
      </c>
      <c r="M20" s="78" t="e">
        <f t="shared" si="23"/>
        <v>#N/A</v>
      </c>
      <c r="N20" s="80" t="e">
        <f t="shared" si="23"/>
        <v>#N/A</v>
      </c>
      <c r="O20" s="78" t="e">
        <f t="shared" si="23"/>
        <v>#N/A</v>
      </c>
      <c r="P20" s="80" t="e">
        <f t="shared" si="23"/>
        <v>#N/A</v>
      </c>
      <c r="Q20" s="78" t="e">
        <f t="shared" si="23"/>
        <v>#N/A</v>
      </c>
      <c r="R20" s="80" t="e">
        <f t="shared" si="23"/>
        <v>#N/A</v>
      </c>
      <c r="S20" s="78" t="e">
        <f t="shared" si="23"/>
        <v>#N/A</v>
      </c>
      <c r="T20" s="80" t="e">
        <f t="shared" si="23"/>
        <v>#N/A</v>
      </c>
      <c r="U20" s="78" t="e">
        <f t="shared" si="23"/>
        <v>#N/A</v>
      </c>
      <c r="V20" s="88"/>
    </row>
    <row r="21" spans="2:22" ht="84.6" customHeight="1">
      <c r="B21" s="80" t="e">
        <f t="shared" si="23"/>
        <v>#N/A</v>
      </c>
      <c r="C21" s="78" t="e">
        <f t="shared" si="23"/>
        <v>#N/A</v>
      </c>
      <c r="D21" s="80" t="e">
        <f t="shared" si="23"/>
        <v>#N/A</v>
      </c>
      <c r="E21" s="78" t="e">
        <f t="shared" si="23"/>
        <v>#N/A</v>
      </c>
      <c r="F21" s="80" t="e">
        <f t="shared" si="23"/>
        <v>#N/A</v>
      </c>
      <c r="G21" s="78" t="e">
        <f t="shared" si="23"/>
        <v>#N/A</v>
      </c>
      <c r="H21" s="80" t="e">
        <f t="shared" si="23"/>
        <v>#N/A</v>
      </c>
      <c r="I21" s="78" t="e">
        <f t="shared" si="23"/>
        <v>#N/A</v>
      </c>
      <c r="J21" s="80" t="e">
        <f t="shared" si="23"/>
        <v>#N/A</v>
      </c>
      <c r="K21" s="78" t="e">
        <f t="shared" si="23"/>
        <v>#N/A</v>
      </c>
      <c r="L21" s="80" t="e">
        <f t="shared" si="23"/>
        <v>#N/A</v>
      </c>
      <c r="M21" s="78" t="e">
        <f t="shared" si="23"/>
        <v>#N/A</v>
      </c>
      <c r="N21" s="80" t="e">
        <f t="shared" si="23"/>
        <v>#N/A</v>
      </c>
      <c r="O21" s="78" t="e">
        <f t="shared" si="23"/>
        <v>#N/A</v>
      </c>
      <c r="P21" s="80" t="e">
        <f t="shared" si="23"/>
        <v>#N/A</v>
      </c>
      <c r="Q21" s="78" t="e">
        <f t="shared" si="23"/>
        <v>#N/A</v>
      </c>
      <c r="R21" s="80" t="e">
        <f t="shared" si="23"/>
        <v>#N/A</v>
      </c>
      <c r="S21" s="78" t="e">
        <f t="shared" si="23"/>
        <v>#N/A</v>
      </c>
      <c r="T21" s="80" t="e">
        <f t="shared" ref="T21" si="24">T29</f>
        <v>#N/A</v>
      </c>
      <c r="U21" s="78" t="e">
        <f t="shared" ref="U21" si="25">U29</f>
        <v>#N/A</v>
      </c>
      <c r="V21" s="88"/>
    </row>
    <row r="22" spans="2:22" ht="84.6" customHeight="1">
      <c r="B22" s="80" t="e">
        <f t="shared" si="23"/>
        <v>#N/A</v>
      </c>
      <c r="C22" s="78" t="e">
        <f t="shared" si="23"/>
        <v>#N/A</v>
      </c>
      <c r="D22" s="80" t="e">
        <f t="shared" si="23"/>
        <v>#N/A</v>
      </c>
      <c r="E22" s="78" t="e">
        <f t="shared" si="23"/>
        <v>#N/A</v>
      </c>
      <c r="F22" s="80" t="e">
        <f t="shared" si="23"/>
        <v>#N/A</v>
      </c>
      <c r="G22" s="78" t="e">
        <f t="shared" si="23"/>
        <v>#N/A</v>
      </c>
      <c r="H22" s="80" t="e">
        <f t="shared" si="23"/>
        <v>#N/A</v>
      </c>
      <c r="I22" s="78" t="e">
        <f t="shared" si="23"/>
        <v>#N/A</v>
      </c>
      <c r="J22" s="80" t="e">
        <f t="shared" si="23"/>
        <v>#N/A</v>
      </c>
      <c r="K22" s="78" t="e">
        <f t="shared" si="23"/>
        <v>#N/A</v>
      </c>
      <c r="L22" s="80" t="e">
        <f t="shared" si="23"/>
        <v>#N/A</v>
      </c>
      <c r="M22" s="78" t="e">
        <f t="shared" si="23"/>
        <v>#N/A</v>
      </c>
      <c r="N22" s="80" t="e">
        <f t="shared" si="23"/>
        <v>#N/A</v>
      </c>
      <c r="O22" s="78" t="e">
        <f t="shared" si="23"/>
        <v>#N/A</v>
      </c>
      <c r="P22" s="80" t="e">
        <f t="shared" si="23"/>
        <v>#N/A</v>
      </c>
      <c r="Q22" s="78" t="e">
        <f t="shared" si="23"/>
        <v>#N/A</v>
      </c>
      <c r="R22" s="80" t="e">
        <f t="shared" si="23"/>
        <v>#N/A</v>
      </c>
      <c r="S22" s="78" t="e">
        <f t="shared" si="23"/>
        <v>#N/A</v>
      </c>
      <c r="T22" s="80" t="e">
        <f t="shared" ref="T22" si="26">T30</f>
        <v>#N/A</v>
      </c>
      <c r="U22" s="78" t="e">
        <f t="shared" ref="U22" si="27">U30</f>
        <v>#N/A</v>
      </c>
      <c r="V22" s="89" t="s">
        <v>295</v>
      </c>
    </row>
    <row r="23" spans="2:22" ht="96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1"/>
      <c r="U23" s="10"/>
      <c r="V23" s="89"/>
    </row>
    <row r="24" spans="2:22" ht="91.8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1"/>
      <c r="U24" s="10"/>
      <c r="V24" s="89"/>
    </row>
    <row r="26" spans="2:22" ht="26.4" hidden="1" customHeight="1">
      <c r="B26" s="3" t="s">
        <v>17</v>
      </c>
      <c r="C26" s="3"/>
      <c r="D26" s="3" t="s">
        <v>16</v>
      </c>
      <c r="E26" s="3"/>
      <c r="F26" s="3" t="s">
        <v>15</v>
      </c>
      <c r="G26" s="3"/>
      <c r="H26" s="3" t="s">
        <v>14</v>
      </c>
      <c r="I26" s="3"/>
      <c r="J26" s="3" t="s">
        <v>13</v>
      </c>
      <c r="K26" s="3"/>
      <c r="L26" s="3" t="s">
        <v>12</v>
      </c>
      <c r="M26" s="3"/>
      <c r="N26" s="3" t="s">
        <v>11</v>
      </c>
      <c r="O26" s="3"/>
      <c r="P26" s="3" t="s">
        <v>10</v>
      </c>
      <c r="Q26" s="3"/>
      <c r="R26" s="3" t="s">
        <v>9</v>
      </c>
      <c r="S26" s="3"/>
      <c r="T26" s="3" t="s">
        <v>8</v>
      </c>
    </row>
    <row r="27" spans="2:22" ht="48" hidden="1" customHeight="1">
      <c r="B27" s="6" t="e">
        <f t="shared" ref="B27:U31" si="28">IF(B35=0,"",B35)</f>
        <v>#N/A</v>
      </c>
      <c r="C27" s="9" t="e">
        <f t="shared" si="28"/>
        <v>#N/A</v>
      </c>
      <c r="D27" s="6" t="e">
        <f t="shared" si="28"/>
        <v>#N/A</v>
      </c>
      <c r="E27" s="9" t="e">
        <f t="shared" si="28"/>
        <v>#N/A</v>
      </c>
      <c r="F27" s="6" t="e">
        <f t="shared" si="28"/>
        <v>#N/A</v>
      </c>
      <c r="G27" s="9" t="e">
        <f t="shared" si="28"/>
        <v>#N/A</v>
      </c>
      <c r="H27" s="6" t="e">
        <f t="shared" si="28"/>
        <v>#N/A</v>
      </c>
      <c r="I27" s="9" t="e">
        <f t="shared" si="28"/>
        <v>#N/A</v>
      </c>
      <c r="J27" s="6" t="e">
        <f t="shared" si="28"/>
        <v>#N/A</v>
      </c>
      <c r="K27" s="9" t="e">
        <f t="shared" si="28"/>
        <v>#N/A</v>
      </c>
      <c r="L27" s="6" t="e">
        <f t="shared" si="28"/>
        <v>#N/A</v>
      </c>
      <c r="M27" s="9" t="e">
        <f t="shared" si="28"/>
        <v>#N/A</v>
      </c>
      <c r="N27" s="6" t="e">
        <f t="shared" si="28"/>
        <v>#N/A</v>
      </c>
      <c r="O27" s="9" t="e">
        <f t="shared" si="28"/>
        <v>#N/A</v>
      </c>
      <c r="P27" s="6" t="e">
        <f t="shared" si="28"/>
        <v>#N/A</v>
      </c>
      <c r="Q27" s="9" t="e">
        <f t="shared" si="28"/>
        <v>#N/A</v>
      </c>
      <c r="R27" s="6" t="e">
        <f t="shared" si="28"/>
        <v>#N/A</v>
      </c>
      <c r="S27" s="9" t="e">
        <f t="shared" si="28"/>
        <v>#N/A</v>
      </c>
      <c r="T27" s="6" t="e">
        <f t="shared" si="28"/>
        <v>#N/A</v>
      </c>
      <c r="U27" s="9" t="e">
        <f t="shared" si="28"/>
        <v>#N/A</v>
      </c>
    </row>
    <row r="28" spans="2:22" ht="48" hidden="1" customHeight="1">
      <c r="B28" s="6" t="e">
        <f t="shared" si="28"/>
        <v>#N/A</v>
      </c>
      <c r="C28" s="9" t="e">
        <f t="shared" si="28"/>
        <v>#N/A</v>
      </c>
      <c r="D28" s="6" t="e">
        <f t="shared" si="28"/>
        <v>#N/A</v>
      </c>
      <c r="E28" s="9" t="e">
        <f t="shared" si="28"/>
        <v>#N/A</v>
      </c>
      <c r="F28" s="6" t="e">
        <f t="shared" si="28"/>
        <v>#N/A</v>
      </c>
      <c r="G28" s="9" t="e">
        <f t="shared" si="28"/>
        <v>#N/A</v>
      </c>
      <c r="H28" s="6" t="e">
        <f t="shared" si="28"/>
        <v>#N/A</v>
      </c>
      <c r="I28" s="9" t="e">
        <f t="shared" si="28"/>
        <v>#N/A</v>
      </c>
      <c r="J28" s="6" t="e">
        <f t="shared" si="28"/>
        <v>#N/A</v>
      </c>
      <c r="K28" s="9" t="e">
        <f t="shared" si="28"/>
        <v>#N/A</v>
      </c>
      <c r="L28" s="6" t="e">
        <f t="shared" si="28"/>
        <v>#N/A</v>
      </c>
      <c r="M28" s="9" t="e">
        <f t="shared" si="28"/>
        <v>#N/A</v>
      </c>
      <c r="N28" s="6" t="e">
        <f t="shared" si="28"/>
        <v>#N/A</v>
      </c>
      <c r="O28" s="9" t="e">
        <f t="shared" si="28"/>
        <v>#N/A</v>
      </c>
      <c r="P28" s="6" t="e">
        <f t="shared" si="28"/>
        <v>#N/A</v>
      </c>
      <c r="Q28" s="9" t="e">
        <f t="shared" si="28"/>
        <v>#N/A</v>
      </c>
      <c r="R28" s="6" t="e">
        <f t="shared" si="28"/>
        <v>#N/A</v>
      </c>
      <c r="S28" s="9" t="e">
        <f t="shared" si="28"/>
        <v>#N/A</v>
      </c>
      <c r="T28" s="6" t="e">
        <f t="shared" si="28"/>
        <v>#N/A</v>
      </c>
      <c r="U28" s="9" t="e">
        <f t="shared" si="28"/>
        <v>#N/A</v>
      </c>
    </row>
    <row r="29" spans="2:22" ht="48" hidden="1" customHeight="1">
      <c r="B29" s="6" t="e">
        <f t="shared" si="28"/>
        <v>#N/A</v>
      </c>
      <c r="C29" s="9" t="e">
        <f t="shared" si="28"/>
        <v>#N/A</v>
      </c>
      <c r="D29" s="6" t="e">
        <f t="shared" si="28"/>
        <v>#N/A</v>
      </c>
      <c r="E29" s="9" t="e">
        <f t="shared" si="28"/>
        <v>#N/A</v>
      </c>
      <c r="F29" s="6" t="e">
        <f t="shared" si="28"/>
        <v>#N/A</v>
      </c>
      <c r="G29" s="9" t="e">
        <f t="shared" si="28"/>
        <v>#N/A</v>
      </c>
      <c r="H29" s="6" t="e">
        <f t="shared" si="28"/>
        <v>#N/A</v>
      </c>
      <c r="I29" s="9" t="e">
        <f t="shared" si="28"/>
        <v>#N/A</v>
      </c>
      <c r="J29" s="6" t="e">
        <f t="shared" si="28"/>
        <v>#N/A</v>
      </c>
      <c r="K29" s="9" t="e">
        <f t="shared" si="28"/>
        <v>#N/A</v>
      </c>
      <c r="L29" s="6" t="e">
        <f t="shared" si="28"/>
        <v>#N/A</v>
      </c>
      <c r="M29" s="9" t="e">
        <f t="shared" si="28"/>
        <v>#N/A</v>
      </c>
      <c r="N29" s="6" t="e">
        <f t="shared" si="28"/>
        <v>#N/A</v>
      </c>
      <c r="O29" s="9" t="e">
        <f t="shared" si="28"/>
        <v>#N/A</v>
      </c>
      <c r="P29" s="6" t="e">
        <f t="shared" si="28"/>
        <v>#N/A</v>
      </c>
      <c r="Q29" s="9" t="e">
        <f t="shared" si="28"/>
        <v>#N/A</v>
      </c>
      <c r="R29" s="6" t="e">
        <f t="shared" si="28"/>
        <v>#N/A</v>
      </c>
      <c r="S29" s="9" t="e">
        <f t="shared" si="28"/>
        <v>#N/A</v>
      </c>
      <c r="T29" s="6" t="e">
        <f t="shared" si="28"/>
        <v>#N/A</v>
      </c>
      <c r="U29" s="9" t="e">
        <f t="shared" si="28"/>
        <v>#N/A</v>
      </c>
    </row>
    <row r="30" spans="2:22" ht="48" hidden="1" customHeight="1">
      <c r="B30" s="6" t="e">
        <f>IF(B38=0,"",B38)</f>
        <v>#N/A</v>
      </c>
      <c r="C30" s="9" t="e">
        <f t="shared" si="28"/>
        <v>#N/A</v>
      </c>
      <c r="D30" s="6" t="e">
        <f>IF(D38=0,"",D38)</f>
        <v>#N/A</v>
      </c>
      <c r="E30" s="9" t="e">
        <f t="shared" si="28"/>
        <v>#N/A</v>
      </c>
      <c r="F30" s="6" t="e">
        <f>IF(F38=0,"",F38)</f>
        <v>#N/A</v>
      </c>
      <c r="G30" s="9" t="e">
        <f t="shared" si="28"/>
        <v>#N/A</v>
      </c>
      <c r="H30" s="6" t="e">
        <f>IF(H38=0,"",H38)</f>
        <v>#N/A</v>
      </c>
      <c r="I30" s="9" t="e">
        <f t="shared" si="28"/>
        <v>#N/A</v>
      </c>
      <c r="J30" s="6" t="e">
        <f>IF(J38=0,"",J38)</f>
        <v>#N/A</v>
      </c>
      <c r="K30" s="9" t="e">
        <f t="shared" si="28"/>
        <v>#N/A</v>
      </c>
      <c r="L30" s="6" t="e">
        <f>IF(L38=0,"",L38)</f>
        <v>#N/A</v>
      </c>
      <c r="M30" s="9" t="e">
        <f t="shared" si="28"/>
        <v>#N/A</v>
      </c>
      <c r="N30" s="6" t="e">
        <f>IF(N38=0,"",N38)</f>
        <v>#N/A</v>
      </c>
      <c r="O30" s="9" t="e">
        <f t="shared" si="28"/>
        <v>#N/A</v>
      </c>
      <c r="P30" s="6" t="e">
        <f>IF(P38=0,"",P38)</f>
        <v>#N/A</v>
      </c>
      <c r="Q30" s="9" t="e">
        <f t="shared" si="28"/>
        <v>#N/A</v>
      </c>
      <c r="R30" s="6" t="e">
        <f>IF(R38=0,"",R38)</f>
        <v>#N/A</v>
      </c>
      <c r="S30" s="9" t="e">
        <f t="shared" si="28"/>
        <v>#N/A</v>
      </c>
      <c r="T30" s="6" t="e">
        <f>IF(T38=0,"",T38)</f>
        <v>#N/A</v>
      </c>
      <c r="U30" s="9" t="e">
        <f t="shared" si="28"/>
        <v>#N/A</v>
      </c>
    </row>
    <row r="31" spans="2:22" ht="48" hidden="1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  <c r="U31" s="9" t="str">
        <f t="shared" si="28"/>
        <v/>
      </c>
    </row>
    <row r="32" spans="2:22" ht="48" hidden="1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1" hidden="1"/>
    <row r="34" spans="2:21" ht="26.4" hidden="1" customHeight="1">
      <c r="B34" s="3" t="s">
        <v>17</v>
      </c>
      <c r="C34" s="3"/>
      <c r="D34" s="3" t="s">
        <v>16</v>
      </c>
      <c r="E34" s="3"/>
      <c r="F34" s="3" t="s">
        <v>15</v>
      </c>
      <c r="G34" s="3"/>
      <c r="H34" s="3" t="s">
        <v>14</v>
      </c>
      <c r="I34" s="3"/>
      <c r="J34" s="3" t="s">
        <v>13</v>
      </c>
      <c r="K34" s="3"/>
      <c r="L34" s="3" t="s">
        <v>12</v>
      </c>
      <c r="M34" s="3"/>
      <c r="N34" s="3" t="s">
        <v>11</v>
      </c>
      <c r="O34" s="3"/>
      <c r="P34" s="3" t="s">
        <v>10</v>
      </c>
      <c r="Q34" s="3"/>
      <c r="R34" s="3" t="s">
        <v>9</v>
      </c>
      <c r="S34" s="3"/>
      <c r="T34" s="3" t="s">
        <v>8</v>
      </c>
    </row>
    <row r="35" spans="2:21" ht="48" hidden="1" customHeight="1">
      <c r="B35" s="4" t="e">
        <f>VLOOKUP(10,問題選択１!$C$3:$I$205,3,FALSE)</f>
        <v>#N/A</v>
      </c>
      <c r="C35" s="7" t="e">
        <f>VLOOKUP(1010,問題選択１!$C$2:$I$205,3,FALSE)</f>
        <v>#N/A</v>
      </c>
      <c r="D35" s="4" t="e">
        <f>VLOOKUP(9,問題選択１!$C$3:$I$205,3,FALSE)</f>
        <v>#N/A</v>
      </c>
      <c r="E35" s="7" t="e">
        <f>VLOOKUP(1009,問題選択１!$C$2:$I$205,3,FALSE)</f>
        <v>#N/A</v>
      </c>
      <c r="F35" s="4" t="e">
        <f>VLOOKUP(8,問題選択１!$C$3:$I$205,3,FALSE)</f>
        <v>#N/A</v>
      </c>
      <c r="G35" s="7" t="e">
        <f>VLOOKUP(1008,問題選択１!$C$2:$I$205,3,FALSE)</f>
        <v>#N/A</v>
      </c>
      <c r="H35" s="4" t="e">
        <f>VLOOKUP(7,問題選択１!$C$3:$I$205,3,FALSE)</f>
        <v>#N/A</v>
      </c>
      <c r="I35" s="7" t="e">
        <f>VLOOKUP(1007,問題選択１!$C$2:$I$205,3,FALSE)</f>
        <v>#N/A</v>
      </c>
      <c r="J35" s="4" t="e">
        <f>VLOOKUP(6,問題選択１!$C$3:$I$205,3,FALSE)</f>
        <v>#N/A</v>
      </c>
      <c r="K35" s="7" t="e">
        <f>VLOOKUP(1006,問題選択１!$C$2:$I$205,3,FALSE)</f>
        <v>#N/A</v>
      </c>
      <c r="L35" s="4" t="e">
        <f>VLOOKUP(5,問題選択１!$C$3:$I$205,3,FALSE)</f>
        <v>#N/A</v>
      </c>
      <c r="M35" s="7" t="e">
        <f>VLOOKUP(1005,問題選択１!$C$2:$I$205,3,FALSE)</f>
        <v>#N/A</v>
      </c>
      <c r="N35" s="4" t="e">
        <f>VLOOKUP(4,問題選択１!$C$3:$I$205,3,FALSE)</f>
        <v>#N/A</v>
      </c>
      <c r="O35" s="7" t="e">
        <f>VLOOKUP(1004,問題選択１!$C$2:$I$205,3,FALSE)</f>
        <v>#N/A</v>
      </c>
      <c r="P35" s="4" t="e">
        <f>VLOOKUP(3,問題選択１!$C$3:$I$205,3,FALSE)</f>
        <v>#N/A</v>
      </c>
      <c r="Q35" s="7" t="e">
        <f>VLOOKUP(1003,問題選択１!$C$2:$I$205,3,FALSE)</f>
        <v>#N/A</v>
      </c>
      <c r="R35" s="4" t="e">
        <f>VLOOKUP(2,問題選択１!$C$3:$I$205,3,FALSE)</f>
        <v>#N/A</v>
      </c>
      <c r="S35" s="7" t="e">
        <f>VLOOKUP(1002,問題選択１!$C$2:$I$205,3,FALSE)</f>
        <v>#N/A</v>
      </c>
      <c r="T35" s="4" t="e">
        <f>VLOOKUP(1,問題選択１!$C$3:$I$205,3,FALSE)</f>
        <v>#N/A</v>
      </c>
      <c r="U35" s="7" t="e">
        <f>VLOOKUP(1001,問題選択１!$C$2:$I$205,3,FALSE)</f>
        <v>#N/A</v>
      </c>
    </row>
    <row r="36" spans="2:21" ht="48" hidden="1" customHeight="1">
      <c r="B36" s="5" t="e">
        <f>VLOOKUP(10,問題選択１!$C$3:$I$205,4,FALSE)</f>
        <v>#N/A</v>
      </c>
      <c r="C36" s="8" t="e">
        <f>VLOOKUP(1010,問題選択１!$C$2:$I$205,4,FALSE)</f>
        <v>#N/A</v>
      </c>
      <c r="D36" s="5" t="e">
        <f>VLOOKUP(9,問題選択１!$C$3:$I$205,4,FALSE)</f>
        <v>#N/A</v>
      </c>
      <c r="E36" s="8" t="e">
        <f>VLOOKUP(1009,問題選択１!$C$2:$I$205,4,FALSE)</f>
        <v>#N/A</v>
      </c>
      <c r="F36" s="5" t="e">
        <f>VLOOKUP(8,問題選択１!$C$3:$I$205,4,FALSE)</f>
        <v>#N/A</v>
      </c>
      <c r="G36" s="8" t="e">
        <f>VLOOKUP(1008,問題選択１!$C$2:$I$205,4,FALSE)</f>
        <v>#N/A</v>
      </c>
      <c r="H36" s="5" t="e">
        <f>VLOOKUP(7,問題選択１!$C$3:$I$205,4,FALSE)</f>
        <v>#N/A</v>
      </c>
      <c r="I36" s="8" t="e">
        <f>VLOOKUP(1007,問題選択１!$C$2:$I$205,4,FALSE)</f>
        <v>#N/A</v>
      </c>
      <c r="J36" s="5" t="e">
        <f>VLOOKUP(6,問題選択１!$C$3:$I$205,4,FALSE)</f>
        <v>#N/A</v>
      </c>
      <c r="K36" s="8" t="e">
        <f>VLOOKUP(1006,問題選択１!$C$2:$I$205,4,FALSE)</f>
        <v>#N/A</v>
      </c>
      <c r="L36" s="5" t="e">
        <f>VLOOKUP(5,問題選択１!$C$3:$I$205,4,FALSE)</f>
        <v>#N/A</v>
      </c>
      <c r="M36" s="8" t="e">
        <f>VLOOKUP(1005,問題選択１!$C$2:$I$205,4,FALSE)</f>
        <v>#N/A</v>
      </c>
      <c r="N36" s="5" t="e">
        <f>VLOOKUP(4,問題選択１!$C$3:$I$205,4,FALSE)</f>
        <v>#N/A</v>
      </c>
      <c r="O36" s="8" t="e">
        <f>VLOOKUP(1004,問題選択１!$C$2:$I$205,4,FALSE)</f>
        <v>#N/A</v>
      </c>
      <c r="P36" s="5" t="e">
        <f>VLOOKUP(3,問題選択１!$C$3:$I$205,4,FALSE)</f>
        <v>#N/A</v>
      </c>
      <c r="Q36" s="8" t="e">
        <f>VLOOKUP(1003,問題選択１!$C$2:$I$205,4,FALSE)</f>
        <v>#N/A</v>
      </c>
      <c r="R36" s="5" t="e">
        <f>VLOOKUP(2,問題選択１!$C$3:$I$205,4,FALSE)</f>
        <v>#N/A</v>
      </c>
      <c r="S36" s="8" t="e">
        <f>VLOOKUP(1002,問題選択１!$C$2:$I$205,4,FALSE)</f>
        <v>#N/A</v>
      </c>
      <c r="T36" s="5" t="e">
        <f>VLOOKUP(1,問題選択１!$C$3:$I$205,4,FALSE)</f>
        <v>#N/A</v>
      </c>
      <c r="U36" s="8" t="e">
        <f>VLOOKUP(1001,問題選択１!$C$2:$I$205,4,FALSE)</f>
        <v>#N/A</v>
      </c>
    </row>
    <row r="37" spans="2:21" ht="48" hidden="1" customHeight="1">
      <c r="B37" s="5" t="e">
        <f>VLOOKUP(10,問題選択１!$C$3:$I$205,5,FALSE)</f>
        <v>#N/A</v>
      </c>
      <c r="C37" s="8" t="e">
        <f>VLOOKUP(1010,問題選択１!$C$2:$I$205,5,FALSE)</f>
        <v>#N/A</v>
      </c>
      <c r="D37" s="5" t="e">
        <f>VLOOKUP(9,問題選択１!$C$3:$I$205,5,FALSE)</f>
        <v>#N/A</v>
      </c>
      <c r="E37" s="8" t="e">
        <f>VLOOKUP(1009,問題選択１!$C$2:$I$205,5,FALSE)</f>
        <v>#N/A</v>
      </c>
      <c r="F37" s="5" t="e">
        <f>VLOOKUP(8,問題選択１!$C$3:$I$205,5,FALSE)</f>
        <v>#N/A</v>
      </c>
      <c r="G37" s="8" t="e">
        <f>VLOOKUP(1008,問題選択１!$C$2:$I$205,5,FALSE)</f>
        <v>#N/A</v>
      </c>
      <c r="H37" s="5" t="e">
        <f>VLOOKUP(7,問題選択１!$C$3:$I$205,5,FALSE)</f>
        <v>#N/A</v>
      </c>
      <c r="I37" s="8" t="e">
        <f>VLOOKUP(1007,問題選択１!$C$2:$I$205,5,FALSE)</f>
        <v>#N/A</v>
      </c>
      <c r="J37" s="5" t="e">
        <f>VLOOKUP(6,問題選択１!$C$3:$I$205,5,FALSE)</f>
        <v>#N/A</v>
      </c>
      <c r="K37" s="8" t="e">
        <f>VLOOKUP(1006,問題選択１!$C$2:$I$205,5,FALSE)</f>
        <v>#N/A</v>
      </c>
      <c r="L37" s="5" t="e">
        <f>VLOOKUP(5,問題選択１!$C$3:$I$205,5,FALSE)</f>
        <v>#N/A</v>
      </c>
      <c r="M37" s="8" t="e">
        <f>VLOOKUP(1005,問題選択１!$C$2:$I$205,5,FALSE)</f>
        <v>#N/A</v>
      </c>
      <c r="N37" s="5" t="e">
        <f>VLOOKUP(4,問題選択１!$C$3:$I$205,5,FALSE)</f>
        <v>#N/A</v>
      </c>
      <c r="O37" s="8" t="e">
        <f>VLOOKUP(1004,問題選択１!$C$2:$I$205,5,FALSE)</f>
        <v>#N/A</v>
      </c>
      <c r="P37" s="5" t="e">
        <f>VLOOKUP(3,問題選択１!$C$3:$I$205,5,FALSE)</f>
        <v>#N/A</v>
      </c>
      <c r="Q37" s="8" t="e">
        <f>VLOOKUP(1003,問題選択１!$C$2:$I$205,5,FALSE)</f>
        <v>#N/A</v>
      </c>
      <c r="R37" s="5" t="e">
        <f>VLOOKUP(2,問題選択１!$C$3:$I$205,5,FALSE)</f>
        <v>#N/A</v>
      </c>
      <c r="S37" s="8" t="e">
        <f>VLOOKUP(1002,問題選択１!$C$2:$I$205,5,FALSE)</f>
        <v>#N/A</v>
      </c>
      <c r="T37" s="5" t="e">
        <f>VLOOKUP(1,問題選択１!$C$3:$I$205,5,FALSE)</f>
        <v>#N/A</v>
      </c>
      <c r="U37" s="8" t="e">
        <f>VLOOKUP(1001,問題選択１!$C$2:$I$205,5,FALSE)</f>
        <v>#N/A</v>
      </c>
    </row>
    <row r="38" spans="2:21" ht="48" hidden="1" customHeight="1">
      <c r="B38" s="5" t="e">
        <f>VLOOKUP(10,問題選択１!$C$3:$I$205,6,FALSE)</f>
        <v>#N/A</v>
      </c>
      <c r="C38" s="8" t="e">
        <f>VLOOKUP(1010,問題選択１!$C$2:$I$205,6,FALSE)</f>
        <v>#N/A</v>
      </c>
      <c r="D38" s="5" t="e">
        <f>VLOOKUP(9,問題選択１!$C$3:$I$205,6,FALSE)</f>
        <v>#N/A</v>
      </c>
      <c r="E38" s="8" t="e">
        <f>VLOOKUP(1009,問題選択１!$C$2:$I$205,6,FALSE)</f>
        <v>#N/A</v>
      </c>
      <c r="F38" s="5" t="e">
        <f>VLOOKUP(8,問題選択１!$C$3:$I$205,6,FALSE)</f>
        <v>#N/A</v>
      </c>
      <c r="G38" s="8" t="e">
        <f>VLOOKUP(1008,問題選択１!$C$2:$I$205,6,FALSE)</f>
        <v>#N/A</v>
      </c>
      <c r="H38" s="5" t="e">
        <f>VLOOKUP(7,問題選択１!$C$3:$I$205,6,FALSE)</f>
        <v>#N/A</v>
      </c>
      <c r="I38" s="8" t="e">
        <f>VLOOKUP(1007,問題選択１!$C$2:$I$205,6,FALSE)</f>
        <v>#N/A</v>
      </c>
      <c r="J38" s="5" t="e">
        <f>VLOOKUP(6,問題選択１!$C$3:$I$205,6,FALSE)</f>
        <v>#N/A</v>
      </c>
      <c r="K38" s="8" t="e">
        <f>VLOOKUP(1006,問題選択１!$C$2:$I$205,6,FALSE)</f>
        <v>#N/A</v>
      </c>
      <c r="L38" s="5" t="e">
        <f>VLOOKUP(5,問題選択１!$C$3:$I$205,6,FALSE)</f>
        <v>#N/A</v>
      </c>
      <c r="M38" s="8" t="e">
        <f>VLOOKUP(1005,問題選択１!$C$2:$I$205,6,FALSE)</f>
        <v>#N/A</v>
      </c>
      <c r="N38" s="5" t="e">
        <f>VLOOKUP(4,問題選択１!$C$3:$I$205,6,FALSE)</f>
        <v>#N/A</v>
      </c>
      <c r="O38" s="8" t="e">
        <f>VLOOKUP(1004,問題選択１!$C$2:$I$205,6,FALSE)</f>
        <v>#N/A</v>
      </c>
      <c r="P38" s="5" t="e">
        <f>VLOOKUP(3,問題選択１!$C$3:$I$205,6,FALSE)</f>
        <v>#N/A</v>
      </c>
      <c r="Q38" s="8" t="e">
        <f>VLOOKUP(1003,問題選択１!$C$2:$I$205,6,FALSE)</f>
        <v>#N/A</v>
      </c>
      <c r="R38" s="5" t="e">
        <f>VLOOKUP(2,問題選択１!$C$3:$I$205,6,FALSE)</f>
        <v>#N/A</v>
      </c>
      <c r="S38" s="8" t="e">
        <f>VLOOKUP(1002,問題選択１!$C$2:$I$205,6,FALSE)</f>
        <v>#N/A</v>
      </c>
      <c r="T38" s="5" t="e">
        <f>VLOOKUP(1,問題選択１!$C$3:$I$205,6,FALSE)</f>
        <v>#N/A</v>
      </c>
      <c r="U38" s="8" t="e">
        <f>VLOOKUP(1001,問題選択１!$C$2:$I$205,6,FALSE)</f>
        <v>#N/A</v>
      </c>
    </row>
    <row r="39" spans="2:21" ht="48" hidden="1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8"/>
    </row>
  </sheetData>
  <sheetProtection sheet="1" objects="1" scenarios="1" selectLockedCells="1" selectUnlockedCells="1"/>
  <mergeCells count="6">
    <mergeCell ref="V22:V24"/>
    <mergeCell ref="V2:V5"/>
    <mergeCell ref="V6:V8"/>
    <mergeCell ref="V10:V13"/>
    <mergeCell ref="V14:V16"/>
    <mergeCell ref="V18:V21"/>
  </mergeCells>
  <phoneticPr fontId="1"/>
  <conditionalFormatting sqref="T19">
    <cfRule type="expression" dxfId="499" priority="158">
      <formula>LEN(U19)&gt;0</formula>
    </cfRule>
    <cfRule type="expression" dxfId="498" priority="48">
      <formula>ISERROR(T19)</formula>
    </cfRule>
  </conditionalFormatting>
  <conditionalFormatting sqref="T20:T22">
    <cfRule type="expression" dxfId="497" priority="148">
      <formula>LEN(U20)&gt;0</formula>
    </cfRule>
  </conditionalFormatting>
  <conditionalFormatting sqref="U3">
    <cfRule type="expression" dxfId="496" priority="138">
      <formula>ISERROR(U3)</formula>
    </cfRule>
  </conditionalFormatting>
  <conditionalFormatting sqref="S3">
    <cfRule type="expression" dxfId="495" priority="137">
      <formula>ISERROR(S3)</formula>
    </cfRule>
  </conditionalFormatting>
  <conditionalFormatting sqref="Q3">
    <cfRule type="expression" dxfId="494" priority="136">
      <formula>ISERROR(Q3)</formula>
    </cfRule>
  </conditionalFormatting>
  <conditionalFormatting sqref="O3">
    <cfRule type="expression" dxfId="493" priority="135">
      <formula>ISERROR(O3)</formula>
    </cfRule>
  </conditionalFormatting>
  <conditionalFormatting sqref="M3">
    <cfRule type="expression" dxfId="492" priority="134">
      <formula>ISERROR(M3)</formula>
    </cfRule>
  </conditionalFormatting>
  <conditionalFormatting sqref="K3">
    <cfRule type="expression" dxfId="491" priority="133">
      <formula>ISERROR(K3)</formula>
    </cfRule>
  </conditionalFormatting>
  <conditionalFormatting sqref="I3">
    <cfRule type="expression" dxfId="490" priority="132">
      <formula>ISERROR(I3)</formula>
    </cfRule>
  </conditionalFormatting>
  <conditionalFormatting sqref="G3">
    <cfRule type="expression" dxfId="489" priority="131">
      <formula>ISERROR(G3)</formula>
    </cfRule>
  </conditionalFormatting>
  <conditionalFormatting sqref="E3">
    <cfRule type="expression" dxfId="488" priority="130">
      <formula>ISERROR(E3)</formula>
    </cfRule>
  </conditionalFormatting>
  <conditionalFormatting sqref="C3">
    <cfRule type="expression" dxfId="487" priority="129">
      <formula>ISERROR(C3)</formula>
    </cfRule>
  </conditionalFormatting>
  <conditionalFormatting sqref="T3">
    <cfRule type="expression" dxfId="486" priority="128">
      <formula>ISERROR(T3)</formula>
    </cfRule>
  </conditionalFormatting>
  <conditionalFormatting sqref="R3">
    <cfRule type="expression" dxfId="485" priority="127">
      <formula>ISERROR(R3)</formula>
    </cfRule>
  </conditionalFormatting>
  <conditionalFormatting sqref="P3">
    <cfRule type="expression" dxfId="484" priority="126">
      <formula>ISERROR(P3)</formula>
    </cfRule>
  </conditionalFormatting>
  <conditionalFormatting sqref="N3">
    <cfRule type="expression" dxfId="483" priority="125">
      <formula>ISERROR(N3)</formula>
    </cfRule>
  </conditionalFormatting>
  <conditionalFormatting sqref="L3">
    <cfRule type="expression" dxfId="482" priority="124">
      <formula>ISERROR(L3)</formula>
    </cfRule>
  </conditionalFormatting>
  <conditionalFormatting sqref="J3">
    <cfRule type="expression" dxfId="481" priority="123">
      <formula>ISERROR(J3)</formula>
    </cfRule>
  </conditionalFormatting>
  <conditionalFormatting sqref="H3">
    <cfRule type="expression" dxfId="480" priority="122">
      <formula>ISERROR(H3)</formula>
    </cfRule>
  </conditionalFormatting>
  <conditionalFormatting sqref="F3">
    <cfRule type="expression" dxfId="479" priority="121">
      <formula>ISERROR(F3)</formula>
    </cfRule>
  </conditionalFormatting>
  <conditionalFormatting sqref="D3">
    <cfRule type="expression" dxfId="478" priority="120">
      <formula>ISERROR(D3)</formula>
    </cfRule>
  </conditionalFormatting>
  <conditionalFormatting sqref="B3">
    <cfRule type="expression" dxfId="477" priority="119">
      <formula>ISERROR(B3)</formula>
    </cfRule>
  </conditionalFormatting>
  <conditionalFormatting sqref="U4:U6">
    <cfRule type="expression" dxfId="476" priority="118">
      <formula>ISERROR(U4)</formula>
    </cfRule>
  </conditionalFormatting>
  <conditionalFormatting sqref="S4:S6">
    <cfRule type="expression" dxfId="475" priority="117">
      <formula>ISERROR(S4)</formula>
    </cfRule>
  </conditionalFormatting>
  <conditionalFormatting sqref="Q4:Q6">
    <cfRule type="expression" dxfId="474" priority="116">
      <formula>ISERROR(Q4)</formula>
    </cfRule>
  </conditionalFormatting>
  <conditionalFormatting sqref="O4:O6">
    <cfRule type="expression" dxfId="473" priority="115">
      <formula>ISERROR(O4)</formula>
    </cfRule>
  </conditionalFormatting>
  <conditionalFormatting sqref="M4:M6">
    <cfRule type="expression" dxfId="472" priority="114">
      <formula>ISERROR(M4)</formula>
    </cfRule>
  </conditionalFormatting>
  <conditionalFormatting sqref="K4:K6">
    <cfRule type="expression" dxfId="471" priority="113">
      <formula>ISERROR(K4)</formula>
    </cfRule>
  </conditionalFormatting>
  <conditionalFormatting sqref="I4:I6">
    <cfRule type="expression" dxfId="470" priority="112">
      <formula>ISERROR(I4)</formula>
    </cfRule>
  </conditionalFormatting>
  <conditionalFormatting sqref="G4:G6">
    <cfRule type="expression" dxfId="469" priority="111">
      <formula>ISERROR(G4)</formula>
    </cfRule>
  </conditionalFormatting>
  <conditionalFormatting sqref="E4:E6">
    <cfRule type="expression" dxfId="468" priority="110">
      <formula>ISERROR(E4)</formula>
    </cfRule>
  </conditionalFormatting>
  <conditionalFormatting sqref="C4:C6">
    <cfRule type="expression" dxfId="467" priority="109">
      <formula>ISERROR(C4)</formula>
    </cfRule>
  </conditionalFormatting>
  <conditionalFormatting sqref="T4:T6">
    <cfRule type="expression" dxfId="466" priority="108">
      <formula>ISERROR(T4)</formula>
    </cfRule>
  </conditionalFormatting>
  <conditionalFormatting sqref="R4:R6">
    <cfRule type="expression" dxfId="465" priority="107">
      <formula>ISERROR(R4)</formula>
    </cfRule>
  </conditionalFormatting>
  <conditionalFormatting sqref="P4:P6">
    <cfRule type="expression" dxfId="464" priority="106">
      <formula>ISERROR(P4)</formula>
    </cfRule>
  </conditionalFormatting>
  <conditionalFormatting sqref="N4:N6">
    <cfRule type="expression" dxfId="463" priority="105">
      <formula>ISERROR(N4)</formula>
    </cfRule>
  </conditionalFormatting>
  <conditionalFormatting sqref="L4:L6">
    <cfRule type="expression" dxfId="462" priority="104">
      <formula>ISERROR(L4)</formula>
    </cfRule>
  </conditionalFormatting>
  <conditionalFormatting sqref="J4:J6">
    <cfRule type="expression" dxfId="461" priority="103">
      <formula>ISERROR(J4)</formula>
    </cfRule>
  </conditionalFormatting>
  <conditionalFormatting sqref="H4:H6">
    <cfRule type="expression" dxfId="460" priority="102">
      <formula>ISERROR(H4)</formula>
    </cfRule>
  </conditionalFormatting>
  <conditionalFormatting sqref="F4:F6">
    <cfRule type="expression" dxfId="459" priority="101">
      <formula>ISERROR(F4)</formula>
    </cfRule>
  </conditionalFormatting>
  <conditionalFormatting sqref="D4:D6">
    <cfRule type="expression" dxfId="458" priority="100">
      <formula>ISERROR(D4)</formula>
    </cfRule>
  </conditionalFormatting>
  <conditionalFormatting sqref="B4:B6">
    <cfRule type="expression" dxfId="457" priority="99">
      <formula>ISERROR(B4)</formula>
    </cfRule>
  </conditionalFormatting>
  <conditionalFormatting sqref="U11">
    <cfRule type="expression" dxfId="456" priority="98">
      <formula>ISERROR(U11)</formula>
    </cfRule>
  </conditionalFormatting>
  <conditionalFormatting sqref="S11">
    <cfRule type="expression" dxfId="455" priority="97">
      <formula>ISERROR(S11)</formula>
    </cfRule>
  </conditionalFormatting>
  <conditionalFormatting sqref="Q11">
    <cfRule type="expression" dxfId="454" priority="96">
      <formula>ISERROR(Q11)</formula>
    </cfRule>
  </conditionalFormatting>
  <conditionalFormatting sqref="O11">
    <cfRule type="expression" dxfId="453" priority="95">
      <formula>ISERROR(O11)</formula>
    </cfRule>
  </conditionalFormatting>
  <conditionalFormatting sqref="M11">
    <cfRule type="expression" dxfId="452" priority="94">
      <formula>ISERROR(M11)</formula>
    </cfRule>
  </conditionalFormatting>
  <conditionalFormatting sqref="K11">
    <cfRule type="expression" dxfId="451" priority="93">
      <formula>ISERROR(K11)</formula>
    </cfRule>
  </conditionalFormatting>
  <conditionalFormatting sqref="I11">
    <cfRule type="expression" dxfId="450" priority="92">
      <formula>ISERROR(I11)</formula>
    </cfRule>
  </conditionalFormatting>
  <conditionalFormatting sqref="G11">
    <cfRule type="expression" dxfId="449" priority="91">
      <formula>ISERROR(G11)</formula>
    </cfRule>
  </conditionalFormatting>
  <conditionalFormatting sqref="E11">
    <cfRule type="expression" dxfId="448" priority="90">
      <formula>ISERROR(E11)</formula>
    </cfRule>
  </conditionalFormatting>
  <conditionalFormatting sqref="C11">
    <cfRule type="expression" dxfId="447" priority="89">
      <formula>ISERROR(C11)</formula>
    </cfRule>
  </conditionalFormatting>
  <conditionalFormatting sqref="U12:U14">
    <cfRule type="expression" dxfId="446" priority="88">
      <formula>ISERROR(U12)</formula>
    </cfRule>
  </conditionalFormatting>
  <conditionalFormatting sqref="S12:S14">
    <cfRule type="expression" dxfId="445" priority="87">
      <formula>ISERROR(S12)</formula>
    </cfRule>
  </conditionalFormatting>
  <conditionalFormatting sqref="Q12:Q14">
    <cfRule type="expression" dxfId="444" priority="86">
      <formula>ISERROR(Q12)</formula>
    </cfRule>
  </conditionalFormatting>
  <conditionalFormatting sqref="O12:O14">
    <cfRule type="expression" dxfId="443" priority="85">
      <formula>ISERROR(O12)</formula>
    </cfRule>
  </conditionalFormatting>
  <conditionalFormatting sqref="M12:M14">
    <cfRule type="expression" dxfId="442" priority="84">
      <formula>ISERROR(M12)</formula>
    </cfRule>
  </conditionalFormatting>
  <conditionalFormatting sqref="K12:K14">
    <cfRule type="expression" dxfId="441" priority="83">
      <formula>ISERROR(K12)</formula>
    </cfRule>
  </conditionalFormatting>
  <conditionalFormatting sqref="I12:I14">
    <cfRule type="expression" dxfId="440" priority="82">
      <formula>ISERROR(I12)</formula>
    </cfRule>
  </conditionalFormatting>
  <conditionalFormatting sqref="G12:G14">
    <cfRule type="expression" dxfId="439" priority="81">
      <formula>ISERROR(G12)</formula>
    </cfRule>
  </conditionalFormatting>
  <conditionalFormatting sqref="E12:E14">
    <cfRule type="expression" dxfId="438" priority="80">
      <formula>ISERROR(E12)</formula>
    </cfRule>
  </conditionalFormatting>
  <conditionalFormatting sqref="C12:C14">
    <cfRule type="expression" dxfId="437" priority="79">
      <formula>ISERROR(C12)</formula>
    </cfRule>
  </conditionalFormatting>
  <conditionalFormatting sqref="T11">
    <cfRule type="expression" dxfId="436" priority="78">
      <formula>ISERROR(T11)</formula>
    </cfRule>
  </conditionalFormatting>
  <conditionalFormatting sqref="R11">
    <cfRule type="expression" dxfId="435" priority="77">
      <formula>ISERROR(R11)</formula>
    </cfRule>
  </conditionalFormatting>
  <conditionalFormatting sqref="P11">
    <cfRule type="expression" dxfId="434" priority="76">
      <formula>ISERROR(P11)</formula>
    </cfRule>
  </conditionalFormatting>
  <conditionalFormatting sqref="N11">
    <cfRule type="expression" dxfId="433" priority="75">
      <formula>ISERROR(N11)</formula>
    </cfRule>
  </conditionalFormatting>
  <conditionalFormatting sqref="L11">
    <cfRule type="expression" dxfId="432" priority="74">
      <formula>ISERROR(L11)</formula>
    </cfRule>
  </conditionalFormatting>
  <conditionalFormatting sqref="J11">
    <cfRule type="expression" dxfId="431" priority="73">
      <formula>ISERROR(J11)</formula>
    </cfRule>
  </conditionalFormatting>
  <conditionalFormatting sqref="H11">
    <cfRule type="expression" dxfId="430" priority="72">
      <formula>ISERROR(H11)</formula>
    </cfRule>
  </conditionalFormatting>
  <conditionalFormatting sqref="F11">
    <cfRule type="expression" dxfId="429" priority="71">
      <formula>ISERROR(F11)</formula>
    </cfRule>
  </conditionalFormatting>
  <conditionalFormatting sqref="D11">
    <cfRule type="expression" dxfId="428" priority="70">
      <formula>ISERROR(D11)</formula>
    </cfRule>
  </conditionalFormatting>
  <conditionalFormatting sqref="B11">
    <cfRule type="expression" dxfId="427" priority="69">
      <formula>ISERROR(B11)</formula>
    </cfRule>
  </conditionalFormatting>
  <conditionalFormatting sqref="T12:T14">
    <cfRule type="expression" dxfId="426" priority="68">
      <formula>ISERROR(T12)</formula>
    </cfRule>
  </conditionalFormatting>
  <conditionalFormatting sqref="R12:R14">
    <cfRule type="expression" dxfId="425" priority="67">
      <formula>ISERROR(R12)</formula>
    </cfRule>
  </conditionalFormatting>
  <conditionalFormatting sqref="P12:P14">
    <cfRule type="expression" dxfId="424" priority="66">
      <formula>ISERROR(P12)</formula>
    </cfRule>
  </conditionalFormatting>
  <conditionalFormatting sqref="N12:N14">
    <cfRule type="expression" dxfId="423" priority="65">
      <formula>ISERROR(N12)</formula>
    </cfRule>
  </conditionalFormatting>
  <conditionalFormatting sqref="L12:L14">
    <cfRule type="expression" dxfId="422" priority="64">
      <formula>ISERROR(L12)</formula>
    </cfRule>
  </conditionalFormatting>
  <conditionalFormatting sqref="J12:J14">
    <cfRule type="expression" dxfId="421" priority="63">
      <formula>ISERROR(J12)</formula>
    </cfRule>
  </conditionalFormatting>
  <conditionalFormatting sqref="H12:H14">
    <cfRule type="expression" dxfId="420" priority="62">
      <formula>ISERROR(H12)</formula>
    </cfRule>
  </conditionalFormatting>
  <conditionalFormatting sqref="F12:F14">
    <cfRule type="expression" dxfId="419" priority="61">
      <formula>ISERROR(F12)</formula>
    </cfRule>
  </conditionalFormatting>
  <conditionalFormatting sqref="D12:D14">
    <cfRule type="expression" dxfId="418" priority="60">
      <formula>ISERROR(D12)</formula>
    </cfRule>
  </conditionalFormatting>
  <conditionalFormatting sqref="B12:B14">
    <cfRule type="expression" dxfId="417" priority="59">
      <formula>ISERROR(B12)</formula>
    </cfRule>
  </conditionalFormatting>
  <conditionalFormatting sqref="U19">
    <cfRule type="expression" dxfId="416" priority="58">
      <formula>ISERROR(U19)</formula>
    </cfRule>
  </conditionalFormatting>
  <conditionalFormatting sqref="S19">
    <cfRule type="expression" dxfId="415" priority="57">
      <formula>ISERROR(S19)</formula>
    </cfRule>
  </conditionalFormatting>
  <conditionalFormatting sqref="Q19">
    <cfRule type="expression" dxfId="414" priority="56">
      <formula>ISERROR(Q19)</formula>
    </cfRule>
  </conditionalFormatting>
  <conditionalFormatting sqref="O19">
    <cfRule type="expression" dxfId="413" priority="55">
      <formula>ISERROR(O19)</formula>
    </cfRule>
  </conditionalFormatting>
  <conditionalFormatting sqref="M19">
    <cfRule type="expression" dxfId="412" priority="54">
      <formula>ISERROR(M19)</formula>
    </cfRule>
  </conditionalFormatting>
  <conditionalFormatting sqref="K19">
    <cfRule type="expression" dxfId="411" priority="53">
      <formula>ISERROR(K19)</formula>
    </cfRule>
  </conditionalFormatting>
  <conditionalFormatting sqref="I19">
    <cfRule type="expression" dxfId="410" priority="52">
      <formula>ISERROR(I19)</formula>
    </cfRule>
  </conditionalFormatting>
  <conditionalFormatting sqref="G19">
    <cfRule type="expression" dxfId="409" priority="51">
      <formula>ISERROR(G19)</formula>
    </cfRule>
  </conditionalFormatting>
  <conditionalFormatting sqref="E19">
    <cfRule type="expression" dxfId="408" priority="50">
      <formula>ISERROR(E19)</formula>
    </cfRule>
  </conditionalFormatting>
  <conditionalFormatting sqref="C19">
    <cfRule type="expression" dxfId="407" priority="49">
      <formula>ISERROR(C19)</formula>
    </cfRule>
  </conditionalFormatting>
  <conditionalFormatting sqref="R19">
    <cfRule type="expression" dxfId="406" priority="46">
      <formula>ISERROR(R19)</formula>
    </cfRule>
    <cfRule type="expression" dxfId="405" priority="47">
      <formula>LEN(S19)&gt;0</formula>
    </cfRule>
  </conditionalFormatting>
  <conditionalFormatting sqref="P19">
    <cfRule type="expression" dxfId="404" priority="44">
      <formula>ISERROR(P19)</formula>
    </cfRule>
    <cfRule type="expression" dxfId="403" priority="45">
      <formula>LEN(Q19)&gt;0</formula>
    </cfRule>
  </conditionalFormatting>
  <conditionalFormatting sqref="N19">
    <cfRule type="expression" dxfId="402" priority="42">
      <formula>ISERROR(N19)</formula>
    </cfRule>
    <cfRule type="expression" dxfId="401" priority="43">
      <formula>LEN(O19)&gt;0</formula>
    </cfRule>
  </conditionalFormatting>
  <conditionalFormatting sqref="L19">
    <cfRule type="expression" dxfId="400" priority="40">
      <formula>ISERROR(L19)</formula>
    </cfRule>
    <cfRule type="expression" dxfId="399" priority="41">
      <formula>LEN(M19)&gt;0</formula>
    </cfRule>
  </conditionalFormatting>
  <conditionalFormatting sqref="J19">
    <cfRule type="expression" dxfId="398" priority="38">
      <formula>ISERROR(J19)</formula>
    </cfRule>
    <cfRule type="expression" dxfId="397" priority="39">
      <formula>LEN(K19)&gt;0</formula>
    </cfRule>
  </conditionalFormatting>
  <conditionalFormatting sqref="H19">
    <cfRule type="expression" dxfId="396" priority="36">
      <formula>ISERROR(H19)</formula>
    </cfRule>
    <cfRule type="expression" dxfId="395" priority="37">
      <formula>LEN(I19)&gt;0</formula>
    </cfRule>
  </conditionalFormatting>
  <conditionalFormatting sqref="F19">
    <cfRule type="expression" dxfId="394" priority="34">
      <formula>ISERROR(F19)</formula>
    </cfRule>
    <cfRule type="expression" dxfId="393" priority="35">
      <formula>LEN(G19)&gt;0</formula>
    </cfRule>
  </conditionalFormatting>
  <conditionalFormatting sqref="D19">
    <cfRule type="expression" dxfId="392" priority="32">
      <formula>ISERROR(D19)</formula>
    </cfRule>
    <cfRule type="expression" dxfId="391" priority="33">
      <formula>LEN(E19)&gt;0</formula>
    </cfRule>
  </conditionalFormatting>
  <conditionalFormatting sqref="B19">
    <cfRule type="expression" dxfId="390" priority="30">
      <formula>ISERROR(B19)</formula>
    </cfRule>
    <cfRule type="expression" dxfId="389" priority="31">
      <formula>LEN(C19)&gt;0</formula>
    </cfRule>
  </conditionalFormatting>
  <conditionalFormatting sqref="U20:U22">
    <cfRule type="expression" dxfId="388" priority="29">
      <formula>ISERROR(U20)</formula>
    </cfRule>
  </conditionalFormatting>
  <conditionalFormatting sqref="S20:S22">
    <cfRule type="expression" dxfId="387" priority="28">
      <formula>ISERROR(S20)</formula>
    </cfRule>
  </conditionalFormatting>
  <conditionalFormatting sqref="Q20:Q22">
    <cfRule type="expression" dxfId="386" priority="27">
      <formula>ISERROR(Q20)</formula>
    </cfRule>
  </conditionalFormatting>
  <conditionalFormatting sqref="O20:O22">
    <cfRule type="expression" dxfId="385" priority="26">
      <formula>ISERROR(O20)</formula>
    </cfRule>
  </conditionalFormatting>
  <conditionalFormatting sqref="M20:M22">
    <cfRule type="expression" dxfId="384" priority="25">
      <formula>ISERROR(M20)</formula>
    </cfRule>
  </conditionalFormatting>
  <conditionalFormatting sqref="K20:K22">
    <cfRule type="expression" dxfId="383" priority="24">
      <formula>ISERROR(K20)</formula>
    </cfRule>
  </conditionalFormatting>
  <conditionalFormatting sqref="I20:I22">
    <cfRule type="expression" dxfId="382" priority="23">
      <formula>ISERROR(I20)</formula>
    </cfRule>
  </conditionalFormatting>
  <conditionalFormatting sqref="G20:G22">
    <cfRule type="expression" dxfId="381" priority="22">
      <formula>ISERROR(G20)</formula>
    </cfRule>
  </conditionalFormatting>
  <conditionalFormatting sqref="E20:E22">
    <cfRule type="expression" dxfId="380" priority="21">
      <formula>ISERROR(E20)</formula>
    </cfRule>
  </conditionalFormatting>
  <conditionalFormatting sqref="C20:C22">
    <cfRule type="expression" dxfId="379" priority="20">
      <formula>ISERROR(C20)</formula>
    </cfRule>
  </conditionalFormatting>
  <conditionalFormatting sqref="T20:T22">
    <cfRule type="expression" dxfId="378" priority="19">
      <formula>ISERROR(T20)</formula>
    </cfRule>
  </conditionalFormatting>
  <conditionalFormatting sqref="R20:R22">
    <cfRule type="expression" dxfId="377" priority="18">
      <formula>LEN(S20)&gt;0</formula>
    </cfRule>
  </conditionalFormatting>
  <conditionalFormatting sqref="R20:R22">
    <cfRule type="expression" dxfId="376" priority="17">
      <formula>ISERROR(R20)</formula>
    </cfRule>
  </conditionalFormatting>
  <conditionalFormatting sqref="P20:P22">
    <cfRule type="expression" dxfId="375" priority="16">
      <formula>LEN(Q20)&gt;0</formula>
    </cfRule>
  </conditionalFormatting>
  <conditionalFormatting sqref="P20:P22">
    <cfRule type="expression" dxfId="374" priority="15">
      <formula>ISERROR(P20)</formula>
    </cfRule>
  </conditionalFormatting>
  <conditionalFormatting sqref="N20:N22">
    <cfRule type="expression" dxfId="373" priority="14">
      <formula>LEN(O20)&gt;0</formula>
    </cfRule>
  </conditionalFormatting>
  <conditionalFormatting sqref="N20:N22">
    <cfRule type="expression" dxfId="372" priority="13">
      <formula>ISERROR(N20)</formula>
    </cfRule>
  </conditionalFormatting>
  <conditionalFormatting sqref="L20:L22">
    <cfRule type="expression" dxfId="371" priority="12">
      <formula>LEN(M20)&gt;0</formula>
    </cfRule>
  </conditionalFormatting>
  <conditionalFormatting sqref="L20:L22">
    <cfRule type="expression" dxfId="370" priority="11">
      <formula>ISERROR(L20)</formula>
    </cfRule>
  </conditionalFormatting>
  <conditionalFormatting sqref="J20:J22">
    <cfRule type="expression" dxfId="369" priority="10">
      <formula>LEN(K20)&gt;0</formula>
    </cfRule>
  </conditionalFormatting>
  <conditionalFormatting sqref="J20:J22">
    <cfRule type="expression" dxfId="368" priority="9">
      <formula>ISERROR(J20)</formula>
    </cfRule>
  </conditionalFormatting>
  <conditionalFormatting sqref="H20:H22">
    <cfRule type="expression" dxfId="367" priority="8">
      <formula>LEN(I20)&gt;0</formula>
    </cfRule>
  </conditionalFormatting>
  <conditionalFormatting sqref="H20:H22">
    <cfRule type="expression" dxfId="366" priority="7">
      <formula>ISERROR(H20)</formula>
    </cfRule>
  </conditionalFormatting>
  <conditionalFormatting sqref="F20:F22">
    <cfRule type="expression" dxfId="365" priority="6">
      <formula>LEN(G20)&gt;0</formula>
    </cfRule>
  </conditionalFormatting>
  <conditionalFormatting sqref="F20:F22">
    <cfRule type="expression" dxfId="364" priority="5">
      <formula>ISERROR(F20)</formula>
    </cfRule>
  </conditionalFormatting>
  <conditionalFormatting sqref="D20:D22">
    <cfRule type="expression" dxfId="363" priority="4">
      <formula>LEN(E20)&gt;0</formula>
    </cfRule>
  </conditionalFormatting>
  <conditionalFormatting sqref="D20:D22">
    <cfRule type="expression" dxfId="362" priority="3">
      <formula>ISERROR(D20)</formula>
    </cfRule>
  </conditionalFormatting>
  <conditionalFormatting sqref="B20:B22">
    <cfRule type="expression" dxfId="361" priority="2">
      <formula>LEN(C20)&gt;0</formula>
    </cfRule>
  </conditionalFormatting>
  <conditionalFormatting sqref="B20:B22">
    <cfRule type="expression" dxfId="360" priority="1">
      <formula>ISERROR(B20)</formula>
    </cfRule>
  </conditionalFormatting>
  <printOptions horizontalCentered="1"/>
  <pageMargins left="0.19685039370078741" right="0.19685039370078741" top="0.47244094488188981" bottom="0.39370078740157483" header="0.31496062992125984" footer="0.31496062992125984"/>
  <pageSetup paperSize="9" scale="9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V39"/>
  <sheetViews>
    <sheetView view="pageBreakPreview" zoomScale="60" zoomScaleNormal="60" workbookViewId="0">
      <selection activeCell="A26" sqref="A26:XFD39"/>
    </sheetView>
  </sheetViews>
  <sheetFormatPr defaultRowHeight="13.2"/>
  <cols>
    <col min="1" max="1" width="2.6640625" customWidth="1"/>
    <col min="2" max="2" width="9" customWidth="1"/>
    <col min="3" max="3" width="4.44140625" customWidth="1"/>
    <col min="4" max="4" width="9" customWidth="1"/>
    <col min="5" max="5" width="4.44140625" customWidth="1"/>
    <col min="6" max="6" width="9" customWidth="1"/>
    <col min="7" max="7" width="4.44140625" customWidth="1"/>
    <col min="8" max="8" width="9" customWidth="1"/>
    <col min="9" max="9" width="4.44140625" customWidth="1"/>
    <col min="10" max="10" width="9" customWidth="1"/>
    <col min="11" max="11" width="4.44140625" customWidth="1"/>
    <col min="12" max="12" width="9" customWidth="1"/>
    <col min="13" max="13" width="4.44140625" customWidth="1"/>
    <col min="14" max="14" width="9" customWidth="1"/>
    <col min="15" max="15" width="4.44140625" customWidth="1"/>
    <col min="16" max="16" width="9" customWidth="1"/>
    <col min="17" max="17" width="4.44140625" customWidth="1"/>
    <col min="18" max="18" width="9" customWidth="1"/>
    <col min="19" max="19" width="4.44140625" customWidth="1"/>
    <col min="20" max="20" width="9" customWidth="1"/>
    <col min="21" max="21" width="4.44140625" customWidth="1"/>
  </cols>
  <sheetData>
    <row r="1" spans="2:22" ht="5.4" customHeight="1"/>
    <row r="2" spans="2:22" ht="26.4" customHeight="1">
      <c r="B2" s="3" t="s">
        <v>17</v>
      </c>
      <c r="C2" s="3"/>
      <c r="D2" s="3" t="s">
        <v>16</v>
      </c>
      <c r="E2" s="3"/>
      <c r="F2" s="3" t="s">
        <v>15</v>
      </c>
      <c r="G2" s="3"/>
      <c r="H2" s="3" t="s">
        <v>14</v>
      </c>
      <c r="I2" s="3"/>
      <c r="J2" s="3" t="s">
        <v>13</v>
      </c>
      <c r="K2" s="3"/>
      <c r="L2" s="3" t="s">
        <v>12</v>
      </c>
      <c r="M2" s="3"/>
      <c r="N2" s="3" t="s">
        <v>11</v>
      </c>
      <c r="O2" s="3"/>
      <c r="P2" s="3" t="s">
        <v>10</v>
      </c>
      <c r="Q2" s="3"/>
      <c r="R2" s="3" t="s">
        <v>9</v>
      </c>
      <c r="S2" s="3"/>
      <c r="T2" s="3" t="s">
        <v>8</v>
      </c>
      <c r="V2" s="88" t="s">
        <v>294</v>
      </c>
    </row>
    <row r="3" spans="2:22" ht="84.6" customHeight="1">
      <c r="B3" s="75" t="str">
        <f ca="1">IF(C3="",B27,"□")</f>
        <v>□</v>
      </c>
      <c r="C3" s="74" t="str">
        <f ca="1">C27</f>
        <v>がい</v>
      </c>
      <c r="D3" s="75" t="str">
        <f ca="1">IF(E3="",D27,"□")</f>
        <v>□</v>
      </c>
      <c r="E3" s="74" t="str">
        <f ca="1">E27</f>
        <v>がっ</v>
      </c>
      <c r="F3" s="75" t="str">
        <f ca="1">IF(G3="",F27,"□")</f>
        <v>□</v>
      </c>
      <c r="G3" s="74" t="str">
        <f ca="1">G27</f>
        <v>さかな</v>
      </c>
      <c r="H3" s="75" t="str">
        <f ca="1">IF(I3="",H27,"□")</f>
        <v>□</v>
      </c>
      <c r="I3" s="74" t="str">
        <f ca="1">I27</f>
        <v>せん</v>
      </c>
      <c r="J3" s="75" t="str">
        <f ca="1">IF(K3="",J27,"□")</f>
        <v>□</v>
      </c>
      <c r="K3" s="74" t="str">
        <f ca="1">K27</f>
        <v>はん</v>
      </c>
      <c r="L3" s="75" t="str">
        <f ca="1">IF(M3="",L27,"□")</f>
        <v>□</v>
      </c>
      <c r="M3" s="74" t="str">
        <f ca="1">M27</f>
        <v>しろ</v>
      </c>
      <c r="N3" s="75" t="str">
        <f ca="1">IF(O3="",N27,"□")</f>
        <v>□</v>
      </c>
      <c r="O3" s="74" t="str">
        <f ca="1">O27</f>
        <v>ゆみ</v>
      </c>
      <c r="P3" s="75" t="str">
        <f ca="1">IF(Q3="",P27,"□")</f>
        <v>□</v>
      </c>
      <c r="Q3" s="74" t="str">
        <f ca="1">Q27</f>
        <v>いもうと</v>
      </c>
      <c r="R3" s="75" t="str">
        <f ca="1">IF(S3="",R27,"□")</f>
        <v>□</v>
      </c>
      <c r="S3" s="74" t="str">
        <f ca="1">S27</f>
        <v>きょう</v>
      </c>
      <c r="T3" s="75" t="str">
        <f ca="1">IF(U3="",T27,"□")</f>
        <v>たん</v>
      </c>
      <c r="U3" s="74" t="str">
        <f ca="1">U27</f>
        <v/>
      </c>
      <c r="V3" s="88"/>
    </row>
    <row r="4" spans="2:22" ht="84.6" customHeight="1">
      <c r="B4" s="76" t="str">
        <f ca="1">IF(C4="",B28,"□")</f>
        <v>□</v>
      </c>
      <c r="C4" s="74" t="str">
        <f t="shared" ref="C4:C6" ca="1" si="0">C28</f>
        <v>こく</v>
      </c>
      <c r="D4" s="76" t="str">
        <f ca="1">IF(E4="",D28,"□")</f>
        <v>□</v>
      </c>
      <c r="E4" s="74" t="str">
        <f t="shared" ref="E4:E6" ca="1" si="1">E28</f>
        <v>こう</v>
      </c>
      <c r="F4" s="76" t="str">
        <f ca="1">IF(G4="",F28,"□")</f>
        <v>を　</v>
      </c>
      <c r="G4" s="74" t="str">
        <f t="shared" ref="G4:G6" ca="1" si="2">G28</f>
        <v/>
      </c>
      <c r="H4" s="76" t="str">
        <f ca="1">IF(I4="",H28,"□")</f>
        <v>を　</v>
      </c>
      <c r="I4" s="74" t="str">
        <f t="shared" ref="I4:I6" ca="1" si="3">I28</f>
        <v/>
      </c>
      <c r="J4" s="76" t="str">
        <f ca="1">IF(K4="",J28,"□")</f>
        <v>□</v>
      </c>
      <c r="K4" s="74" t="str">
        <f t="shared" ref="K4:M6" ca="1" si="4">K28</f>
        <v>ぶん</v>
      </c>
      <c r="L4" s="76" t="str">
        <f ca="1">IF(M4="",L28,"□")</f>
        <v>い　</v>
      </c>
      <c r="M4" s="74" t="str">
        <f t="shared" ca="1" si="4"/>
        <v/>
      </c>
      <c r="N4" s="76" t="str">
        <f ca="1">IF(O4="",N28,"□")</f>
        <v>□</v>
      </c>
      <c r="O4" s="74" t="str">
        <f t="shared" ref="O4:O6" ca="1" si="5">O28</f>
        <v>や</v>
      </c>
      <c r="P4" s="76" t="str">
        <f ca="1">IF(Q4="",P28,"□")</f>
        <v>の　</v>
      </c>
      <c r="Q4" s="74" t="str">
        <f t="shared" ref="Q4:Q6" ca="1" si="6">Q28</f>
        <v/>
      </c>
      <c r="R4" s="76" t="str">
        <f ca="1">IF(S4="",R28,"□")</f>
        <v>□</v>
      </c>
      <c r="S4" s="74" t="str">
        <f ca="1">S28</f>
        <v>しつ</v>
      </c>
      <c r="T4" s="76" t="str">
        <f ca="1">IF(U4="",T28,"□")</f>
        <v>けん</v>
      </c>
      <c r="U4" s="74" t="str">
        <f ca="1">U28</f>
        <v/>
      </c>
      <c r="V4" s="88"/>
    </row>
    <row r="5" spans="2:22" ht="84.6" customHeight="1">
      <c r="B5" s="76" t="str">
        <f ca="1">IF(C5="",B29,"□")</f>
        <v>□</v>
      </c>
      <c r="C5" s="74" t="str">
        <f t="shared" ca="1" si="0"/>
        <v>じん</v>
      </c>
      <c r="D5" s="76" t="str">
        <f ca="1">IF(E5="",D29,"□")</f>
        <v>への</v>
      </c>
      <c r="E5" s="74" t="str">
        <f t="shared" ca="1" si="1"/>
        <v/>
      </c>
      <c r="F5" s="76" t="str">
        <f ca="1">IF(G5="",F29,"□")</f>
        <v>□</v>
      </c>
      <c r="G5" s="74" t="str">
        <f t="shared" ca="1" si="2"/>
        <v>た</v>
      </c>
      <c r="H5" s="76" t="str">
        <f ca="1">IF(I5="",H29,"□")</f>
        <v>□</v>
      </c>
      <c r="I5" s="74" t="str">
        <f t="shared" ca="1" si="3"/>
        <v>ひ</v>
      </c>
      <c r="J5" s="76" t="str">
        <f ca="1">IF(K5="",J29,"□")</f>
        <v>の　</v>
      </c>
      <c r="K5" s="74" t="str">
        <f t="shared" ca="1" si="4"/>
        <v/>
      </c>
      <c r="L5" s="76" t="str">
        <f ca="1">IF(M5="",L29,"□")</f>
        <v>□</v>
      </c>
      <c r="M5" s="74" t="str">
        <f t="shared" ca="1" si="4"/>
        <v>くも</v>
      </c>
      <c r="N5" s="76" t="str">
        <f ca="1">IF(O5="",N29,"□")</f>
        <v>を　</v>
      </c>
      <c r="O5" s="74" t="str">
        <f t="shared" ca="1" si="5"/>
        <v/>
      </c>
      <c r="P5" s="76" t="str">
        <f ca="1">IF(Q5="",P29,"□")</f>
        <v>□</v>
      </c>
      <c r="Q5" s="74" t="str">
        <f t="shared" ca="1" si="6"/>
        <v>な</v>
      </c>
      <c r="R5" s="76" t="str">
        <f ca="1">IF(S5="",R29,"□")</f>
        <v>に　</v>
      </c>
      <c r="S5" s="74" t="str">
        <f ca="1">S29</f>
        <v/>
      </c>
      <c r="T5" s="76" t="str">
        <f ca="1">IF(U5="",T29,"□")</f>
        <v>□</v>
      </c>
      <c r="U5" s="74" t="str">
        <f ca="1">U29</f>
        <v>か</v>
      </c>
      <c r="V5" s="88"/>
    </row>
    <row r="6" spans="2:22" ht="84.6" customHeight="1">
      <c r="B6" s="76" t="str">
        <f ca="1">IF(C6="",B30,"□")</f>
        <v/>
      </c>
      <c r="C6" s="74" t="str">
        <f t="shared" ca="1" si="0"/>
        <v/>
      </c>
      <c r="D6" s="76" t="str">
        <f ca="1">IF(E6="",D30,"□")</f>
        <v>□</v>
      </c>
      <c r="E6" s="74" t="str">
        <f t="shared" ca="1" si="1"/>
        <v>みち</v>
      </c>
      <c r="F6" s="76" t="str">
        <f ca="1">IF(G6="",F30,"□")</f>
        <v>べる</v>
      </c>
      <c r="G6" s="74" t="str">
        <f t="shared" ca="1" si="2"/>
        <v/>
      </c>
      <c r="H6" s="76" t="str">
        <f ca="1">IF(I6="",H30,"□")</f>
        <v>く　</v>
      </c>
      <c r="I6" s="74" t="str">
        <f t="shared" ca="1" si="3"/>
        <v/>
      </c>
      <c r="J6" s="76" t="str">
        <f ca="1">IF(K6="",J30,"□")</f>
        <v>□</v>
      </c>
      <c r="K6" s="74" t="str">
        <f t="shared" ca="1" si="4"/>
        <v>ちから</v>
      </c>
      <c r="L6" s="76" t="str">
        <f ca="1">IF(M6="",L30,"□")</f>
        <v/>
      </c>
      <c r="M6" s="74" t="str">
        <f t="shared" ca="1" si="4"/>
        <v/>
      </c>
      <c r="N6" s="76" t="str">
        <f ca="1">IF(O6="",N30,"□")</f>
        <v>もつ</v>
      </c>
      <c r="O6" s="74" t="str">
        <f t="shared" ca="1" si="5"/>
        <v/>
      </c>
      <c r="P6" s="76" t="str">
        <f ca="1">IF(Q6="",P30,"□")</f>
        <v>□</v>
      </c>
      <c r="Q6" s="74" t="str">
        <f t="shared" ca="1" si="6"/>
        <v>まえ</v>
      </c>
      <c r="R6" s="76" t="str">
        <f ca="1">IF(S6="",R30,"□")</f>
        <v>いる</v>
      </c>
      <c r="S6" s="74" t="str">
        <f ca="1">S30</f>
        <v/>
      </c>
      <c r="T6" s="76" t="str">
        <f ca="1">IF(U6="",T30,"□")</f>
        <v/>
      </c>
      <c r="U6" s="74" t="str">
        <f ca="1">U30</f>
        <v/>
      </c>
      <c r="V6" s="89" t="s">
        <v>295</v>
      </c>
    </row>
    <row r="7" spans="2:22" ht="96.6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1"/>
      <c r="U7" s="10" t="str">
        <f t="shared" ref="U7" si="7">U31</f>
        <v/>
      </c>
      <c r="V7" s="89"/>
    </row>
    <row r="8" spans="2:22" ht="91.8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0"/>
      <c r="V8" s="89"/>
    </row>
    <row r="9" spans="2:22" ht="5.4" customHeight="1"/>
    <row r="10" spans="2:22" ht="26.4" customHeight="1">
      <c r="B10" s="3" t="s">
        <v>17</v>
      </c>
      <c r="C10" s="3"/>
      <c r="D10" s="3" t="s">
        <v>16</v>
      </c>
      <c r="E10" s="3"/>
      <c r="F10" s="3" t="s">
        <v>15</v>
      </c>
      <c r="G10" s="3"/>
      <c r="H10" s="3" t="s">
        <v>14</v>
      </c>
      <c r="I10" s="3"/>
      <c r="J10" s="3" t="s">
        <v>13</v>
      </c>
      <c r="K10" s="3"/>
      <c r="L10" s="3" t="s">
        <v>12</v>
      </c>
      <c r="M10" s="3"/>
      <c r="N10" s="3" t="s">
        <v>11</v>
      </c>
      <c r="O10" s="3"/>
      <c r="P10" s="3" t="s">
        <v>10</v>
      </c>
      <c r="Q10" s="3"/>
      <c r="R10" s="3" t="s">
        <v>9</v>
      </c>
      <c r="S10" s="3"/>
      <c r="T10" s="3" t="s">
        <v>8</v>
      </c>
      <c r="V10" s="88" t="s">
        <v>294</v>
      </c>
    </row>
    <row r="11" spans="2:22" ht="84.6" customHeight="1">
      <c r="B11" s="79" t="str">
        <f t="shared" ref="B11:T14" ca="1" si="8">B19</f>
        <v>外</v>
      </c>
      <c r="C11" s="81" t="str">
        <f ca="1">IF(C27="","",IF((AND(ISTEXT(C27),C28="")),"(   )","(    "))</f>
        <v xml:space="preserve">(    </v>
      </c>
      <c r="D11" s="79" t="str">
        <f t="shared" ca="1" si="8"/>
        <v>学</v>
      </c>
      <c r="E11" s="81" t="str">
        <f ca="1">IF(E27="","",IF((AND(ISTEXT(E27),E28="")),"(   )","(    "))</f>
        <v xml:space="preserve">(    </v>
      </c>
      <c r="F11" s="79" t="str">
        <f t="shared" ca="1" si="8"/>
        <v>魚</v>
      </c>
      <c r="G11" s="81" t="str">
        <f ca="1">IF(G27="","",IF((AND(ISTEXT(G27),G28="")),"(   )","(    "))</f>
        <v>(   )</v>
      </c>
      <c r="H11" s="79" t="str">
        <f t="shared" ca="1" si="8"/>
        <v>線</v>
      </c>
      <c r="I11" s="81" t="str">
        <f ca="1">IF(I27="","",IF((AND(ISTEXT(I27),I28="")),"(   )","(    "))</f>
        <v>(   )</v>
      </c>
      <c r="J11" s="79" t="str">
        <f t="shared" ca="1" si="8"/>
        <v>半</v>
      </c>
      <c r="K11" s="81" t="str">
        <f ca="1">IF(K27="","",IF((AND(ISTEXT(K27),K28="")),"(   )","(    "))</f>
        <v xml:space="preserve">(    </v>
      </c>
      <c r="L11" s="79" t="str">
        <f t="shared" ca="1" si="8"/>
        <v>白</v>
      </c>
      <c r="M11" s="81" t="str">
        <f ca="1">IF(M27="","",IF((AND(ISTEXT(M27),M28="")),"(   )","(    "))</f>
        <v>(   )</v>
      </c>
      <c r="N11" s="79" t="str">
        <f t="shared" ca="1" si="8"/>
        <v>弓</v>
      </c>
      <c r="O11" s="81" t="str">
        <f ca="1">IF(O27="","",IF((AND(ISTEXT(O27),O28="")),"(   )","(    "))</f>
        <v xml:space="preserve">(    </v>
      </c>
      <c r="P11" s="79" t="str">
        <f t="shared" ca="1" si="8"/>
        <v>妹</v>
      </c>
      <c r="Q11" s="81" t="str">
        <f ca="1">IF(Q27="","",IF((AND(ISTEXT(Q27),Q28="")),"(   )","(    "))</f>
        <v>(   )</v>
      </c>
      <c r="R11" s="79" t="str">
        <f t="shared" ca="1" si="8"/>
        <v>教</v>
      </c>
      <c r="S11" s="81" t="str">
        <f ca="1">IF(S27="","",IF((AND(ISTEXT(S27),S28="")),"(   )","(    "))</f>
        <v xml:space="preserve">(    </v>
      </c>
      <c r="T11" s="79" t="str">
        <f t="shared" ca="1" si="8"/>
        <v>たん</v>
      </c>
      <c r="U11" s="81" t="str">
        <f ca="1">IF(U27="","",IF((AND(ISTEXT(U27),U28="")),"(   )","(    "))</f>
        <v/>
      </c>
      <c r="V11" s="88"/>
    </row>
    <row r="12" spans="2:22" ht="84.6" customHeight="1">
      <c r="B12" s="79" t="str">
        <f t="shared" ca="1" si="8"/>
        <v>国</v>
      </c>
      <c r="C12" s="81" t="str">
        <f ca="1">IF(C28="","",IF(AND(C27="",ISTEXT(C28),C29=""),"(   )",IF((AND(ISTEXT(C27),ISTEXT(C28),C29="")),"   )",IF((AND(C27="",ISTEXT(C28),ISTEXT(C29))),"(   ",""))))</f>
        <v/>
      </c>
      <c r="D12" s="79" t="str">
        <f t="shared" ca="1" si="8"/>
        <v>校</v>
      </c>
      <c r="E12" s="81" t="str">
        <f ca="1">IF(E28="","",IF(AND(E27="",ISTEXT(E28),E29=""),"(   )",IF((AND(ISTEXT(E27),ISTEXT(E28),E29="")),"   )",IF((AND(E27="",ISTEXT(E28),ISTEXT(E29))),"(   ",""))))</f>
        <v xml:space="preserve">   )</v>
      </c>
      <c r="F12" s="79" t="str">
        <f t="shared" ca="1" si="8"/>
        <v>を　</v>
      </c>
      <c r="G12" s="81" t="str">
        <f ca="1">IF(G28="","",IF(AND(G27="",ISTEXT(G28),G29=""),"(   )",IF((AND(ISTEXT(G27),ISTEXT(G28),G29="")),"   )",IF((AND(G27="",ISTEXT(G28),ISTEXT(G29))),"(   ",""))))</f>
        <v/>
      </c>
      <c r="H12" s="79" t="str">
        <f t="shared" ca="1" si="8"/>
        <v>を　</v>
      </c>
      <c r="I12" s="81" t="str">
        <f ca="1">IF(I28="","",IF(AND(I27="",ISTEXT(I28),I29=""),"(   )",IF((AND(ISTEXT(I27),ISTEXT(I28),I29="")),"   )",IF((AND(I27="",ISTEXT(I28),ISTEXT(I29))),"(   ",""))))</f>
        <v/>
      </c>
      <c r="J12" s="79" t="str">
        <f t="shared" ca="1" si="8"/>
        <v>分</v>
      </c>
      <c r="K12" s="81" t="str">
        <f ca="1">IF(K28="","",IF(AND(K27="",ISTEXT(K28),K29=""),"(   )",IF((AND(ISTEXT(K27),ISTEXT(K28),K29="")),"   )",IF((AND(K27="",ISTEXT(K28),ISTEXT(K29))),"(   ",""))))</f>
        <v xml:space="preserve">   )</v>
      </c>
      <c r="L12" s="79" t="str">
        <f t="shared" ca="1" si="8"/>
        <v>い　</v>
      </c>
      <c r="M12" s="81" t="str">
        <f ca="1">IF(M28="","",IF(AND(M27="",ISTEXT(M28),M29=""),"(   )",IF((AND(ISTEXT(M27),ISTEXT(M28),M29="")),"   )",IF((AND(M27="",ISTEXT(M28),ISTEXT(M29))),"(   ",""))))</f>
        <v/>
      </c>
      <c r="N12" s="79" t="str">
        <f t="shared" ca="1" si="8"/>
        <v>矢</v>
      </c>
      <c r="O12" s="81" t="str">
        <f ca="1">IF(O28="","",IF(AND(O27="",ISTEXT(O28),O29=""),"(   )",IF((AND(ISTEXT(O27),ISTEXT(O28),O29="")),"   )",IF((AND(O27="",ISTEXT(O28),ISTEXT(O29))),"(   ",""))))</f>
        <v xml:space="preserve">   )</v>
      </c>
      <c r="P12" s="79" t="str">
        <f t="shared" ca="1" si="8"/>
        <v>の　</v>
      </c>
      <c r="Q12" s="81" t="str">
        <f ca="1">IF(Q28="","",IF(AND(Q27="",ISTEXT(Q28),Q29=""),"(   )",IF((AND(ISTEXT(Q27),ISTEXT(Q28),Q29="")),"   )",IF((AND(Q27="",ISTEXT(Q28),ISTEXT(Q29))),"(   ",""))))</f>
        <v/>
      </c>
      <c r="R12" s="79" t="str">
        <f t="shared" ca="1" si="8"/>
        <v>室</v>
      </c>
      <c r="S12" s="81" t="str">
        <f ca="1">IF(S28="","",IF(AND(S27="",ISTEXT(S28),S29=""),"(   )",IF((AND(ISTEXT(S27),ISTEXT(S28),S29="")),"   )",IF((AND(S27="",ISTEXT(S28),ISTEXT(S29))),"(   ",""))))</f>
        <v xml:space="preserve">   )</v>
      </c>
      <c r="T12" s="79" t="str">
        <f t="shared" ca="1" si="8"/>
        <v>けん</v>
      </c>
      <c r="U12" s="81" t="str">
        <f ca="1">IF(U28="","",IF(AND(U27="",ISTEXT(U28),U29=""),"(   )",IF((AND(ISTEXT(U27),ISTEXT(U28),U29="")),"   )",IF((AND(U27="",ISTEXT(U28),ISTEXT(U29))),"(   ",""))))</f>
        <v/>
      </c>
      <c r="V12" s="88"/>
    </row>
    <row r="13" spans="2:22" ht="84.6" customHeight="1">
      <c r="B13" s="79" t="str">
        <f t="shared" ca="1" si="8"/>
        <v>人</v>
      </c>
      <c r="C13" s="81" t="str">
        <f t="shared" ref="C13:C14" ca="1" si="9">IF(C29="","",IF(AND(C28="",ISTEXT(C29),C30=""),"(   )",IF((AND(ISTEXT(C28),ISTEXT(C29),C30="")),"   )",IF((AND(C28="",ISTEXT(C29),ISTEXT(C30))),"(   ",""))))</f>
        <v xml:space="preserve">   )</v>
      </c>
      <c r="D13" s="79" t="str">
        <f t="shared" ca="1" si="8"/>
        <v>への</v>
      </c>
      <c r="E13" s="81" t="str">
        <f t="shared" ref="E13:E14" ca="1" si="10">IF(E29="","",IF(AND(E28="",ISTEXT(E29),E30=""),"(   )",IF((AND(ISTEXT(E28),ISTEXT(E29),E30="")),"   )",IF((AND(E28="",ISTEXT(E29),ISTEXT(E30))),"(   ",""))))</f>
        <v/>
      </c>
      <c r="F13" s="79" t="str">
        <f t="shared" ca="1" si="8"/>
        <v>食</v>
      </c>
      <c r="G13" s="81" t="str">
        <f t="shared" ref="G13:G14" ca="1" si="11">IF(G29="","",IF(AND(G28="",ISTEXT(G29),G30=""),"(   )",IF((AND(ISTEXT(G28),ISTEXT(G29),G30="")),"   )",IF((AND(G28="",ISTEXT(G29),ISTEXT(G30))),"(   ",""))))</f>
        <v>(   )</v>
      </c>
      <c r="H13" s="79" t="str">
        <f t="shared" ca="1" si="8"/>
        <v>引</v>
      </c>
      <c r="I13" s="81" t="str">
        <f t="shared" ref="I13:I14" ca="1" si="12">IF(I29="","",IF(AND(I28="",ISTEXT(I29),I30=""),"(   )",IF((AND(ISTEXT(I28),ISTEXT(I29),I30="")),"   )",IF((AND(I28="",ISTEXT(I29),ISTEXT(I30))),"(   ",""))))</f>
        <v>(   )</v>
      </c>
      <c r="J13" s="79" t="str">
        <f t="shared" ca="1" si="8"/>
        <v>の　</v>
      </c>
      <c r="K13" s="81" t="str">
        <f t="shared" ref="K13:K14" ca="1" si="13">IF(K29="","",IF(AND(K28="",ISTEXT(K29),K30=""),"(   )",IF((AND(ISTEXT(K28),ISTEXT(K29),K30="")),"   )",IF((AND(K28="",ISTEXT(K29),ISTEXT(K30))),"(   ",""))))</f>
        <v/>
      </c>
      <c r="L13" s="79" t="str">
        <f t="shared" ca="1" si="8"/>
        <v>雲</v>
      </c>
      <c r="M13" s="81" t="str">
        <f t="shared" ref="M13:M14" ca="1" si="14">IF(M29="","",IF(AND(M28="",ISTEXT(M29),M30=""),"(   )",IF((AND(ISTEXT(M28),ISTEXT(M29),M30="")),"   )",IF((AND(M28="",ISTEXT(M29),ISTEXT(M30))),"(   ",""))))</f>
        <v>(   )</v>
      </c>
      <c r="N13" s="79" t="str">
        <f t="shared" ca="1" si="8"/>
        <v>を　</v>
      </c>
      <c r="O13" s="81" t="str">
        <f t="shared" ref="O13:O14" ca="1" si="15">IF(O29="","",IF(AND(O28="",ISTEXT(O29),O30=""),"(   )",IF((AND(ISTEXT(O28),ISTEXT(O29),O30="")),"   )",IF((AND(O28="",ISTEXT(O29),ISTEXT(O30))),"(   ",""))))</f>
        <v/>
      </c>
      <c r="P13" s="79" t="str">
        <f t="shared" ca="1" si="8"/>
        <v>名</v>
      </c>
      <c r="Q13" s="81" t="str">
        <f t="shared" ref="Q13:Q14" ca="1" si="16">IF(Q29="","",IF(AND(Q28="",ISTEXT(Q29),Q30=""),"(   )",IF((AND(ISTEXT(Q28),ISTEXT(Q29),Q30="")),"   )",IF((AND(Q28="",ISTEXT(Q29),ISTEXT(Q30))),"(   ",""))))</f>
        <v xml:space="preserve">(   </v>
      </c>
      <c r="R13" s="79" t="str">
        <f t="shared" ca="1" si="8"/>
        <v>に　</v>
      </c>
      <c r="S13" s="81" t="str">
        <f t="shared" ref="S13:U14" ca="1" si="17">IF(S29="","",IF(AND(S28="",ISTEXT(S29),S30=""),"(   )",IF((AND(ISTEXT(S28),ISTEXT(S29),S30="")),"   )",IF((AND(S28="",ISTEXT(S29),ISTEXT(S30))),"(   ",""))))</f>
        <v/>
      </c>
      <c r="T13" s="79" t="str">
        <f t="shared" ca="1" si="8"/>
        <v>家</v>
      </c>
      <c r="U13" s="81" t="str">
        <f t="shared" ca="1" si="17"/>
        <v>(   )</v>
      </c>
      <c r="V13" s="88"/>
    </row>
    <row r="14" spans="2:22" ht="84.6" customHeight="1">
      <c r="B14" s="79" t="str">
        <f t="shared" ca="1" si="8"/>
        <v/>
      </c>
      <c r="C14" s="81" t="str">
        <f t="shared" ca="1" si="9"/>
        <v/>
      </c>
      <c r="D14" s="79" t="str">
        <f t="shared" ca="1" si="8"/>
        <v>道</v>
      </c>
      <c r="E14" s="81" t="str">
        <f t="shared" ca="1" si="10"/>
        <v>(   )</v>
      </c>
      <c r="F14" s="79" t="str">
        <f t="shared" ca="1" si="8"/>
        <v>べる</v>
      </c>
      <c r="G14" s="81" t="str">
        <f t="shared" ca="1" si="11"/>
        <v/>
      </c>
      <c r="H14" s="79" t="str">
        <f t="shared" ca="1" si="8"/>
        <v>く　</v>
      </c>
      <c r="I14" s="81" t="str">
        <f t="shared" ca="1" si="12"/>
        <v/>
      </c>
      <c r="J14" s="79" t="str">
        <f t="shared" ca="1" si="8"/>
        <v>力</v>
      </c>
      <c r="K14" s="81" t="str">
        <f t="shared" ca="1" si="13"/>
        <v>(   )</v>
      </c>
      <c r="L14" s="79" t="str">
        <f t="shared" ca="1" si="8"/>
        <v/>
      </c>
      <c r="M14" s="81" t="str">
        <f t="shared" ca="1" si="14"/>
        <v/>
      </c>
      <c r="N14" s="79" t="str">
        <f t="shared" ca="1" si="8"/>
        <v>もつ</v>
      </c>
      <c r="O14" s="81" t="str">
        <f t="shared" ca="1" si="15"/>
        <v/>
      </c>
      <c r="P14" s="79" t="str">
        <f t="shared" ca="1" si="8"/>
        <v>前</v>
      </c>
      <c r="Q14" s="81" t="str">
        <f t="shared" ca="1" si="16"/>
        <v xml:space="preserve">   )</v>
      </c>
      <c r="R14" s="79" t="str">
        <f t="shared" ca="1" si="8"/>
        <v>いる</v>
      </c>
      <c r="S14" s="81" t="str">
        <f t="shared" ca="1" si="17"/>
        <v/>
      </c>
      <c r="T14" s="79" t="str">
        <f t="shared" ca="1" si="8"/>
        <v/>
      </c>
      <c r="U14" s="81" t="str">
        <f t="shared" ca="1" si="17"/>
        <v/>
      </c>
      <c r="V14" s="89" t="s">
        <v>295</v>
      </c>
    </row>
    <row r="15" spans="2:22" ht="96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1"/>
      <c r="U15" s="10"/>
      <c r="V15" s="89"/>
    </row>
    <row r="16" spans="2:22" ht="91.8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1"/>
      <c r="U16" s="10"/>
      <c r="V16" s="89"/>
    </row>
    <row r="18" spans="2:22" ht="26.4" customHeight="1">
      <c r="B18" s="3" t="s">
        <v>17</v>
      </c>
      <c r="C18" s="3"/>
      <c r="D18" s="3" t="s">
        <v>16</v>
      </c>
      <c r="E18" s="3"/>
      <c r="F18" s="3" t="s">
        <v>15</v>
      </c>
      <c r="G18" s="3"/>
      <c r="H18" s="3" t="s">
        <v>14</v>
      </c>
      <c r="I18" s="3"/>
      <c r="J18" s="3" t="s">
        <v>13</v>
      </c>
      <c r="K18" s="3"/>
      <c r="L18" s="3" t="s">
        <v>12</v>
      </c>
      <c r="M18" s="3"/>
      <c r="N18" s="3" t="s">
        <v>11</v>
      </c>
      <c r="O18" s="3"/>
      <c r="P18" s="3" t="s">
        <v>10</v>
      </c>
      <c r="Q18" s="3"/>
      <c r="R18" s="3" t="s">
        <v>9</v>
      </c>
      <c r="S18" s="3"/>
      <c r="T18" s="3" t="s">
        <v>8</v>
      </c>
      <c r="V18" s="88" t="s">
        <v>294</v>
      </c>
    </row>
    <row r="19" spans="2:22" ht="84.6" customHeight="1">
      <c r="B19" s="79" t="str">
        <f t="shared" ref="B19:U22" ca="1" si="18">B27</f>
        <v>外</v>
      </c>
      <c r="C19" s="77" t="str">
        <f t="shared" ca="1" si="18"/>
        <v>がい</v>
      </c>
      <c r="D19" s="79" t="str">
        <f t="shared" ca="1" si="18"/>
        <v>学</v>
      </c>
      <c r="E19" s="77" t="str">
        <f t="shared" ca="1" si="18"/>
        <v>がっ</v>
      </c>
      <c r="F19" s="79" t="str">
        <f t="shared" ca="1" si="18"/>
        <v>魚</v>
      </c>
      <c r="G19" s="77" t="str">
        <f t="shared" ca="1" si="18"/>
        <v>さかな</v>
      </c>
      <c r="H19" s="79" t="str">
        <f t="shared" ca="1" si="18"/>
        <v>線</v>
      </c>
      <c r="I19" s="77" t="str">
        <f t="shared" ca="1" si="18"/>
        <v>せん</v>
      </c>
      <c r="J19" s="79" t="str">
        <f t="shared" ca="1" si="18"/>
        <v>半</v>
      </c>
      <c r="K19" s="77" t="str">
        <f t="shared" ca="1" si="18"/>
        <v>はん</v>
      </c>
      <c r="L19" s="79" t="str">
        <f t="shared" ca="1" si="18"/>
        <v>白</v>
      </c>
      <c r="M19" s="77" t="str">
        <f t="shared" ca="1" si="18"/>
        <v>しろ</v>
      </c>
      <c r="N19" s="79" t="str">
        <f t="shared" ca="1" si="18"/>
        <v>弓</v>
      </c>
      <c r="O19" s="77" t="str">
        <f t="shared" ca="1" si="18"/>
        <v>ゆみ</v>
      </c>
      <c r="P19" s="79" t="str">
        <f t="shared" ca="1" si="18"/>
        <v>妹</v>
      </c>
      <c r="Q19" s="77" t="str">
        <f t="shared" ca="1" si="18"/>
        <v>いもうと</v>
      </c>
      <c r="R19" s="79" t="str">
        <f t="shared" ca="1" si="18"/>
        <v>教</v>
      </c>
      <c r="S19" s="77" t="str">
        <f t="shared" ca="1" si="18"/>
        <v>きょう</v>
      </c>
      <c r="T19" s="79" t="str">
        <f t="shared" ca="1" si="18"/>
        <v>たん</v>
      </c>
      <c r="U19" s="77" t="str">
        <f t="shared" ca="1" si="18"/>
        <v/>
      </c>
      <c r="V19" s="88"/>
    </row>
    <row r="20" spans="2:22" ht="84.6" customHeight="1">
      <c r="B20" s="80" t="str">
        <f t="shared" ca="1" si="18"/>
        <v>国</v>
      </c>
      <c r="C20" s="78" t="str">
        <f t="shared" ca="1" si="18"/>
        <v>こく</v>
      </c>
      <c r="D20" s="80" t="str">
        <f t="shared" ca="1" si="18"/>
        <v>校</v>
      </c>
      <c r="E20" s="78" t="str">
        <f t="shared" ca="1" si="18"/>
        <v>こう</v>
      </c>
      <c r="F20" s="80" t="str">
        <f t="shared" ca="1" si="18"/>
        <v>を　</v>
      </c>
      <c r="G20" s="78" t="str">
        <f t="shared" ca="1" si="18"/>
        <v/>
      </c>
      <c r="H20" s="80" t="str">
        <f t="shared" ca="1" si="18"/>
        <v>を　</v>
      </c>
      <c r="I20" s="78" t="str">
        <f t="shared" ca="1" si="18"/>
        <v/>
      </c>
      <c r="J20" s="80" t="str">
        <f t="shared" ca="1" si="18"/>
        <v>分</v>
      </c>
      <c r="K20" s="78" t="str">
        <f t="shared" ca="1" si="18"/>
        <v>ぶん</v>
      </c>
      <c r="L20" s="80" t="str">
        <f t="shared" ca="1" si="18"/>
        <v>い　</v>
      </c>
      <c r="M20" s="78" t="str">
        <f t="shared" ca="1" si="18"/>
        <v/>
      </c>
      <c r="N20" s="80" t="str">
        <f t="shared" ca="1" si="18"/>
        <v>矢</v>
      </c>
      <c r="O20" s="78" t="str">
        <f t="shared" ca="1" si="18"/>
        <v>や</v>
      </c>
      <c r="P20" s="80" t="str">
        <f t="shared" ca="1" si="18"/>
        <v>の　</v>
      </c>
      <c r="Q20" s="78" t="str">
        <f t="shared" ca="1" si="18"/>
        <v/>
      </c>
      <c r="R20" s="80" t="str">
        <f t="shared" ca="1" si="18"/>
        <v>室</v>
      </c>
      <c r="S20" s="78" t="str">
        <f t="shared" ca="1" si="18"/>
        <v>しつ</v>
      </c>
      <c r="T20" s="80" t="str">
        <f t="shared" ca="1" si="18"/>
        <v>けん</v>
      </c>
      <c r="U20" s="78" t="str">
        <f t="shared" ca="1" si="18"/>
        <v/>
      </c>
      <c r="V20" s="88"/>
    </row>
    <row r="21" spans="2:22" ht="84.6" customHeight="1">
      <c r="B21" s="80" t="str">
        <f t="shared" ca="1" si="18"/>
        <v>人</v>
      </c>
      <c r="C21" s="78" t="str">
        <f t="shared" ca="1" si="18"/>
        <v>じん</v>
      </c>
      <c r="D21" s="80" t="str">
        <f t="shared" ca="1" si="18"/>
        <v>への</v>
      </c>
      <c r="E21" s="78" t="str">
        <f t="shared" ca="1" si="18"/>
        <v/>
      </c>
      <c r="F21" s="80" t="str">
        <f t="shared" ca="1" si="18"/>
        <v>食</v>
      </c>
      <c r="G21" s="78" t="str">
        <f t="shared" ca="1" si="18"/>
        <v>た</v>
      </c>
      <c r="H21" s="80" t="str">
        <f t="shared" ca="1" si="18"/>
        <v>引</v>
      </c>
      <c r="I21" s="78" t="str">
        <f t="shared" ca="1" si="18"/>
        <v>ひ</v>
      </c>
      <c r="J21" s="80" t="str">
        <f t="shared" ca="1" si="18"/>
        <v>の　</v>
      </c>
      <c r="K21" s="78" t="str">
        <f t="shared" ca="1" si="18"/>
        <v/>
      </c>
      <c r="L21" s="80" t="str">
        <f t="shared" ca="1" si="18"/>
        <v>雲</v>
      </c>
      <c r="M21" s="78" t="str">
        <f t="shared" ca="1" si="18"/>
        <v>くも</v>
      </c>
      <c r="N21" s="80" t="str">
        <f t="shared" ca="1" si="18"/>
        <v>を　</v>
      </c>
      <c r="O21" s="78" t="str">
        <f t="shared" ca="1" si="18"/>
        <v/>
      </c>
      <c r="P21" s="80" t="str">
        <f t="shared" ca="1" si="18"/>
        <v>名</v>
      </c>
      <c r="Q21" s="78" t="str">
        <f t="shared" ca="1" si="18"/>
        <v>な</v>
      </c>
      <c r="R21" s="80" t="str">
        <f t="shared" ca="1" si="18"/>
        <v>に　</v>
      </c>
      <c r="S21" s="78" t="str">
        <f t="shared" ca="1" si="18"/>
        <v/>
      </c>
      <c r="T21" s="80" t="str">
        <f t="shared" ca="1" si="18"/>
        <v>家</v>
      </c>
      <c r="U21" s="78" t="str">
        <f t="shared" ca="1" si="18"/>
        <v>か</v>
      </c>
      <c r="V21" s="88"/>
    </row>
    <row r="22" spans="2:22" ht="84.6" customHeight="1">
      <c r="B22" s="80" t="str">
        <f t="shared" ca="1" si="18"/>
        <v/>
      </c>
      <c r="C22" s="78" t="str">
        <f t="shared" ca="1" si="18"/>
        <v/>
      </c>
      <c r="D22" s="80" t="str">
        <f t="shared" ca="1" si="18"/>
        <v>道</v>
      </c>
      <c r="E22" s="78" t="str">
        <f t="shared" ca="1" si="18"/>
        <v>みち</v>
      </c>
      <c r="F22" s="80" t="str">
        <f t="shared" ca="1" si="18"/>
        <v>べる</v>
      </c>
      <c r="G22" s="78" t="str">
        <f t="shared" ca="1" si="18"/>
        <v/>
      </c>
      <c r="H22" s="80" t="str">
        <f t="shared" ca="1" si="18"/>
        <v>く　</v>
      </c>
      <c r="I22" s="78" t="str">
        <f t="shared" ca="1" si="18"/>
        <v/>
      </c>
      <c r="J22" s="80" t="str">
        <f t="shared" ca="1" si="18"/>
        <v>力</v>
      </c>
      <c r="K22" s="78" t="str">
        <f t="shared" ca="1" si="18"/>
        <v>ちから</v>
      </c>
      <c r="L22" s="80" t="str">
        <f t="shared" ca="1" si="18"/>
        <v/>
      </c>
      <c r="M22" s="78" t="str">
        <f t="shared" ca="1" si="18"/>
        <v/>
      </c>
      <c r="N22" s="80" t="str">
        <f t="shared" ca="1" si="18"/>
        <v>もつ</v>
      </c>
      <c r="O22" s="78" t="str">
        <f t="shared" ca="1" si="18"/>
        <v/>
      </c>
      <c r="P22" s="80" t="str">
        <f t="shared" ca="1" si="18"/>
        <v>前</v>
      </c>
      <c r="Q22" s="78" t="str">
        <f t="shared" ca="1" si="18"/>
        <v>まえ</v>
      </c>
      <c r="R22" s="80" t="str">
        <f t="shared" ca="1" si="18"/>
        <v>いる</v>
      </c>
      <c r="S22" s="78" t="str">
        <f t="shared" ca="1" si="18"/>
        <v/>
      </c>
      <c r="T22" s="80" t="str">
        <f t="shared" ca="1" si="18"/>
        <v/>
      </c>
      <c r="U22" s="78" t="str">
        <f t="shared" ca="1" si="18"/>
        <v/>
      </c>
      <c r="V22" s="89" t="s">
        <v>295</v>
      </c>
    </row>
    <row r="23" spans="2:22" ht="96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1"/>
      <c r="U23" s="10"/>
      <c r="V23" s="89"/>
    </row>
    <row r="24" spans="2:22" ht="91.8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1"/>
      <c r="U24" s="10"/>
      <c r="V24" s="89"/>
    </row>
    <row r="26" spans="2:22" ht="26.4" hidden="1" customHeight="1">
      <c r="B26" s="3" t="s">
        <v>17</v>
      </c>
      <c r="C26" s="3"/>
      <c r="D26" s="3" t="s">
        <v>16</v>
      </c>
      <c r="E26" s="3"/>
      <c r="F26" s="3" t="s">
        <v>15</v>
      </c>
      <c r="G26" s="3"/>
      <c r="H26" s="3" t="s">
        <v>14</v>
      </c>
      <c r="I26" s="3"/>
      <c r="J26" s="3" t="s">
        <v>13</v>
      </c>
      <c r="K26" s="3"/>
      <c r="L26" s="3" t="s">
        <v>12</v>
      </c>
      <c r="M26" s="3"/>
      <c r="N26" s="3" t="s">
        <v>11</v>
      </c>
      <c r="O26" s="3"/>
      <c r="P26" s="3" t="s">
        <v>10</v>
      </c>
      <c r="Q26" s="3"/>
      <c r="R26" s="3" t="s">
        <v>9</v>
      </c>
      <c r="S26" s="3"/>
      <c r="T26" s="3" t="s">
        <v>8</v>
      </c>
    </row>
    <row r="27" spans="2:22" ht="48" hidden="1" customHeight="1">
      <c r="B27" s="6" t="str">
        <f t="shared" ref="B27:U31" ca="1" si="19">IF(B35=0,"",B35)</f>
        <v>外</v>
      </c>
      <c r="C27" s="9" t="str">
        <f t="shared" ca="1" si="19"/>
        <v>がい</v>
      </c>
      <c r="D27" s="6" t="str">
        <f t="shared" ca="1" si="19"/>
        <v>学</v>
      </c>
      <c r="E27" s="9" t="str">
        <f t="shared" ca="1" si="19"/>
        <v>がっ</v>
      </c>
      <c r="F27" s="6" t="str">
        <f t="shared" ca="1" si="19"/>
        <v>魚</v>
      </c>
      <c r="G27" s="9" t="str">
        <f t="shared" ca="1" si="19"/>
        <v>さかな</v>
      </c>
      <c r="H27" s="6" t="str">
        <f t="shared" ca="1" si="19"/>
        <v>線</v>
      </c>
      <c r="I27" s="9" t="str">
        <f t="shared" ca="1" si="19"/>
        <v>せん</v>
      </c>
      <c r="J27" s="6" t="str">
        <f t="shared" ca="1" si="19"/>
        <v>半</v>
      </c>
      <c r="K27" s="9" t="str">
        <f t="shared" ca="1" si="19"/>
        <v>はん</v>
      </c>
      <c r="L27" s="6" t="str">
        <f t="shared" ca="1" si="19"/>
        <v>白</v>
      </c>
      <c r="M27" s="9" t="str">
        <f t="shared" ca="1" si="19"/>
        <v>しろ</v>
      </c>
      <c r="N27" s="6" t="str">
        <f t="shared" ca="1" si="19"/>
        <v>弓</v>
      </c>
      <c r="O27" s="9" t="str">
        <f t="shared" ca="1" si="19"/>
        <v>ゆみ</v>
      </c>
      <c r="P27" s="6" t="str">
        <f t="shared" ca="1" si="19"/>
        <v>妹</v>
      </c>
      <c r="Q27" s="9" t="str">
        <f t="shared" ca="1" si="19"/>
        <v>いもうと</v>
      </c>
      <c r="R27" s="6" t="str">
        <f t="shared" ca="1" si="19"/>
        <v>教</v>
      </c>
      <c r="S27" s="9" t="str">
        <f t="shared" ca="1" si="19"/>
        <v>きょう</v>
      </c>
      <c r="T27" s="6" t="str">
        <f t="shared" ca="1" si="19"/>
        <v>たん</v>
      </c>
      <c r="U27" s="9" t="str">
        <f t="shared" ca="1" si="19"/>
        <v/>
      </c>
    </row>
    <row r="28" spans="2:22" ht="48" hidden="1" customHeight="1">
      <c r="B28" s="6" t="str">
        <f t="shared" ca="1" si="19"/>
        <v>国</v>
      </c>
      <c r="C28" s="9" t="str">
        <f t="shared" ca="1" si="19"/>
        <v>こく</v>
      </c>
      <c r="D28" s="6" t="str">
        <f t="shared" ca="1" si="19"/>
        <v>校</v>
      </c>
      <c r="E28" s="9" t="str">
        <f t="shared" ca="1" si="19"/>
        <v>こう</v>
      </c>
      <c r="F28" s="6" t="str">
        <f t="shared" ca="1" si="19"/>
        <v>を　</v>
      </c>
      <c r="G28" s="9" t="str">
        <f t="shared" ca="1" si="19"/>
        <v/>
      </c>
      <c r="H28" s="6" t="str">
        <f t="shared" ca="1" si="19"/>
        <v>を　</v>
      </c>
      <c r="I28" s="9" t="str">
        <f t="shared" ca="1" si="19"/>
        <v/>
      </c>
      <c r="J28" s="6" t="str">
        <f t="shared" ca="1" si="19"/>
        <v>分</v>
      </c>
      <c r="K28" s="9" t="str">
        <f t="shared" ca="1" si="19"/>
        <v>ぶん</v>
      </c>
      <c r="L28" s="6" t="str">
        <f t="shared" ca="1" si="19"/>
        <v>い　</v>
      </c>
      <c r="M28" s="9" t="str">
        <f t="shared" ca="1" si="19"/>
        <v/>
      </c>
      <c r="N28" s="6" t="str">
        <f t="shared" ca="1" si="19"/>
        <v>矢</v>
      </c>
      <c r="O28" s="9" t="str">
        <f t="shared" ca="1" si="19"/>
        <v>や</v>
      </c>
      <c r="P28" s="6" t="str">
        <f t="shared" ca="1" si="19"/>
        <v>の　</v>
      </c>
      <c r="Q28" s="9" t="str">
        <f t="shared" ca="1" si="19"/>
        <v/>
      </c>
      <c r="R28" s="6" t="str">
        <f t="shared" ca="1" si="19"/>
        <v>室</v>
      </c>
      <c r="S28" s="9" t="str">
        <f t="shared" ca="1" si="19"/>
        <v>しつ</v>
      </c>
      <c r="T28" s="6" t="str">
        <f t="shared" ca="1" si="19"/>
        <v>けん</v>
      </c>
      <c r="U28" s="9" t="str">
        <f t="shared" ca="1" si="19"/>
        <v/>
      </c>
    </row>
    <row r="29" spans="2:22" ht="48" hidden="1" customHeight="1">
      <c r="B29" s="6" t="str">
        <f t="shared" ca="1" si="19"/>
        <v>人</v>
      </c>
      <c r="C29" s="9" t="str">
        <f t="shared" ca="1" si="19"/>
        <v>じん</v>
      </c>
      <c r="D29" s="6" t="str">
        <f t="shared" ca="1" si="19"/>
        <v>への</v>
      </c>
      <c r="E29" s="9" t="str">
        <f t="shared" ca="1" si="19"/>
        <v/>
      </c>
      <c r="F29" s="6" t="str">
        <f t="shared" ca="1" si="19"/>
        <v>食</v>
      </c>
      <c r="G29" s="9" t="str">
        <f t="shared" ca="1" si="19"/>
        <v>た</v>
      </c>
      <c r="H29" s="6" t="str">
        <f t="shared" ca="1" si="19"/>
        <v>引</v>
      </c>
      <c r="I29" s="9" t="str">
        <f t="shared" ca="1" si="19"/>
        <v>ひ</v>
      </c>
      <c r="J29" s="6" t="str">
        <f t="shared" ca="1" si="19"/>
        <v>の　</v>
      </c>
      <c r="K29" s="9" t="str">
        <f t="shared" ca="1" si="19"/>
        <v/>
      </c>
      <c r="L29" s="6" t="str">
        <f t="shared" ca="1" si="19"/>
        <v>雲</v>
      </c>
      <c r="M29" s="9" t="str">
        <f t="shared" ca="1" si="19"/>
        <v>くも</v>
      </c>
      <c r="N29" s="6" t="str">
        <f t="shared" ca="1" si="19"/>
        <v>を　</v>
      </c>
      <c r="O29" s="9" t="str">
        <f t="shared" ca="1" si="19"/>
        <v/>
      </c>
      <c r="P29" s="6" t="str">
        <f t="shared" ca="1" si="19"/>
        <v>名</v>
      </c>
      <c r="Q29" s="9" t="str">
        <f t="shared" ca="1" si="19"/>
        <v>な</v>
      </c>
      <c r="R29" s="6" t="str">
        <f t="shared" ca="1" si="19"/>
        <v>に　</v>
      </c>
      <c r="S29" s="9" t="str">
        <f t="shared" ca="1" si="19"/>
        <v/>
      </c>
      <c r="T29" s="6" t="str">
        <f t="shared" ca="1" si="19"/>
        <v>家</v>
      </c>
      <c r="U29" s="9" t="str">
        <f t="shared" ca="1" si="19"/>
        <v>か</v>
      </c>
    </row>
    <row r="30" spans="2:22" ht="48" hidden="1" customHeight="1">
      <c r="B30" s="6" t="str">
        <f ca="1">IF(B38=0,"",B38)</f>
        <v/>
      </c>
      <c r="C30" s="9" t="str">
        <f t="shared" ca="1" si="19"/>
        <v/>
      </c>
      <c r="D30" s="6" t="str">
        <f ca="1">IF(D38=0,"",D38)</f>
        <v>道</v>
      </c>
      <c r="E30" s="9" t="str">
        <f t="shared" ca="1" si="19"/>
        <v>みち</v>
      </c>
      <c r="F30" s="6" t="str">
        <f ca="1">IF(F38=0,"",F38)</f>
        <v>べる</v>
      </c>
      <c r="G30" s="9" t="str">
        <f t="shared" ca="1" si="19"/>
        <v/>
      </c>
      <c r="H30" s="6" t="str">
        <f ca="1">IF(H38=0,"",H38)</f>
        <v>く　</v>
      </c>
      <c r="I30" s="9" t="str">
        <f t="shared" ca="1" si="19"/>
        <v/>
      </c>
      <c r="J30" s="6" t="str">
        <f ca="1">IF(J38=0,"",J38)</f>
        <v>力</v>
      </c>
      <c r="K30" s="9" t="str">
        <f t="shared" ca="1" si="19"/>
        <v>ちから</v>
      </c>
      <c r="L30" s="6" t="str">
        <f ca="1">IF(L38=0,"",L38)</f>
        <v/>
      </c>
      <c r="M30" s="9" t="str">
        <f t="shared" ca="1" si="19"/>
        <v/>
      </c>
      <c r="N30" s="6" t="str">
        <f ca="1">IF(N38=0,"",N38)</f>
        <v>もつ</v>
      </c>
      <c r="O30" s="9" t="str">
        <f t="shared" ca="1" si="19"/>
        <v/>
      </c>
      <c r="P30" s="6" t="str">
        <f ca="1">IF(P38=0,"",P38)</f>
        <v>前</v>
      </c>
      <c r="Q30" s="9" t="str">
        <f t="shared" ca="1" si="19"/>
        <v>まえ</v>
      </c>
      <c r="R30" s="6" t="str">
        <f ca="1">IF(R38=0,"",R38)</f>
        <v>いる</v>
      </c>
      <c r="S30" s="9" t="str">
        <f t="shared" ca="1" si="19"/>
        <v/>
      </c>
      <c r="T30" s="6" t="str">
        <f ca="1">IF(T38=0,"",T38)</f>
        <v/>
      </c>
      <c r="U30" s="9" t="str">
        <f t="shared" ca="1" si="19"/>
        <v/>
      </c>
    </row>
    <row r="31" spans="2:22" ht="48" hidden="1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6"/>
      <c r="U31" s="9" t="str">
        <f t="shared" si="19"/>
        <v/>
      </c>
    </row>
    <row r="32" spans="2:22" ht="48" hidden="1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1" hidden="1"/>
    <row r="34" spans="2:21" ht="26.4" hidden="1" customHeight="1">
      <c r="B34" s="3" t="s">
        <v>17</v>
      </c>
      <c r="C34" s="3"/>
      <c r="D34" s="3" t="s">
        <v>16</v>
      </c>
      <c r="E34" s="3"/>
      <c r="F34" s="3" t="s">
        <v>15</v>
      </c>
      <c r="G34" s="3"/>
      <c r="H34" s="3" t="s">
        <v>14</v>
      </c>
      <c r="I34" s="3"/>
      <c r="J34" s="3" t="s">
        <v>13</v>
      </c>
      <c r="K34" s="3"/>
      <c r="L34" s="3" t="s">
        <v>12</v>
      </c>
      <c r="M34" s="3"/>
      <c r="N34" s="3" t="s">
        <v>11</v>
      </c>
      <c r="O34" s="3"/>
      <c r="P34" s="3" t="s">
        <v>10</v>
      </c>
      <c r="Q34" s="3"/>
      <c r="R34" s="3" t="s">
        <v>9</v>
      </c>
      <c r="S34" s="3"/>
      <c r="T34" s="3" t="s">
        <v>8</v>
      </c>
    </row>
    <row r="35" spans="2:21" ht="48" hidden="1" customHeight="1">
      <c r="B35" s="4" t="str">
        <f ca="1">VLOOKUP(10,問題原文２学期!$C$3:$I$201,3,FALSE)</f>
        <v>外</v>
      </c>
      <c r="C35" s="7" t="str">
        <f ca="1">VLOOKUP(1010,問題原文２学期!$C$2:$I$201,3,FALSE)</f>
        <v>がい</v>
      </c>
      <c r="D35" s="4" t="str">
        <f ca="1">VLOOKUP(9,問題原文２学期!$C$3:$I$201,3,FALSE)</f>
        <v>学</v>
      </c>
      <c r="E35" s="7" t="str">
        <f ca="1">VLOOKUP(1009,問題原文２学期!$C$2:$I$201,3,FALSE)</f>
        <v>がっ</v>
      </c>
      <c r="F35" s="4" t="str">
        <f ca="1">VLOOKUP(8,問題原文２学期!$C$3:$I$201,3,FALSE)</f>
        <v>魚</v>
      </c>
      <c r="G35" s="7" t="str">
        <f ca="1">VLOOKUP(1008,問題原文２学期!$C$2:$I$201,3,FALSE)</f>
        <v>さかな</v>
      </c>
      <c r="H35" s="4" t="str">
        <f ca="1">VLOOKUP(7,問題原文２学期!$C$3:$I$201,3,FALSE)</f>
        <v>線</v>
      </c>
      <c r="I35" s="7" t="str">
        <f ca="1">VLOOKUP(1007,問題原文２学期!$C$2:$I$201,3,FALSE)</f>
        <v>せん</v>
      </c>
      <c r="J35" s="4" t="str">
        <f ca="1">VLOOKUP(6,問題原文２学期!$C$3:$I$201,3,FALSE)</f>
        <v>半</v>
      </c>
      <c r="K35" s="7" t="str">
        <f ca="1">VLOOKUP(1006,問題原文２学期!$C$2:$I$201,3,FALSE)</f>
        <v>はん</v>
      </c>
      <c r="L35" s="4" t="str">
        <f ca="1">VLOOKUP(5,問題原文２学期!$C$3:$I$201,3,FALSE)</f>
        <v>白</v>
      </c>
      <c r="M35" s="7" t="str">
        <f ca="1">VLOOKUP(1005,問題原文２学期!$C$2:$I$201,3,FALSE)</f>
        <v>しろ</v>
      </c>
      <c r="N35" s="4" t="str">
        <f ca="1">VLOOKUP(4,問題原文２学期!$C$3:$I$201,3,FALSE)</f>
        <v>弓</v>
      </c>
      <c r="O35" s="7" t="str">
        <f ca="1">VLOOKUP(1004,問題原文２学期!$C$2:$I$201,3,FALSE)</f>
        <v>ゆみ</v>
      </c>
      <c r="P35" s="4" t="str">
        <f ca="1">VLOOKUP(3,問題原文２学期!$C$3:$I$201,3,FALSE)</f>
        <v>妹</v>
      </c>
      <c r="Q35" s="7" t="str">
        <f ca="1">VLOOKUP(1003,問題原文２学期!$C$2:$I$201,3,FALSE)</f>
        <v>いもうと</v>
      </c>
      <c r="R35" s="4" t="str">
        <f ca="1">VLOOKUP(2,問題原文２学期!$C$3:$I$201,3,FALSE)</f>
        <v>教</v>
      </c>
      <c r="S35" s="7" t="str">
        <f ca="1">VLOOKUP(1002,問題原文２学期!$C$2:$I$201,3,FALSE)</f>
        <v>きょう</v>
      </c>
      <c r="T35" s="4" t="str">
        <f ca="1">VLOOKUP(1,問題原文２学期!$C$3:$I$201,3,FALSE)</f>
        <v>たん</v>
      </c>
      <c r="U35" s="7">
        <f ca="1">VLOOKUP(1001,問題原文２学期!$C$2:$I$201,3,FALSE)</f>
        <v>0</v>
      </c>
    </row>
    <row r="36" spans="2:21" ht="48" hidden="1" customHeight="1">
      <c r="B36" s="5" t="str">
        <f ca="1">VLOOKUP(10,問題原文２学期!$C$3:$I$201,4,FALSE)</f>
        <v>国</v>
      </c>
      <c r="C36" s="8" t="str">
        <f ca="1">VLOOKUP(1010,問題原文２学期!$C$2:$I$201,4,FALSE)</f>
        <v>こく</v>
      </c>
      <c r="D36" s="5" t="str">
        <f ca="1">VLOOKUP(9,問題原文２学期!$C$3:$I$201,4,FALSE)</f>
        <v>校</v>
      </c>
      <c r="E36" s="8" t="str">
        <f ca="1">VLOOKUP(1009,問題原文２学期!$C$2:$I$201,4,FALSE)</f>
        <v>こう</v>
      </c>
      <c r="F36" s="5" t="str">
        <f ca="1">VLOOKUP(8,問題原文２学期!$C$3:$I$201,4,FALSE)</f>
        <v>を　</v>
      </c>
      <c r="G36" s="8">
        <f ca="1">VLOOKUP(1008,問題原文２学期!$C$2:$I$201,4,FALSE)</f>
        <v>0</v>
      </c>
      <c r="H36" s="5" t="str">
        <f ca="1">VLOOKUP(7,問題原文２学期!$C$3:$I$201,4,FALSE)</f>
        <v>を　</v>
      </c>
      <c r="I36" s="8">
        <f ca="1">VLOOKUP(1007,問題原文２学期!$C$2:$I$201,4,FALSE)</f>
        <v>0</v>
      </c>
      <c r="J36" s="5" t="str">
        <f ca="1">VLOOKUP(6,問題原文２学期!$C$3:$I$201,4,FALSE)</f>
        <v>分</v>
      </c>
      <c r="K36" s="8" t="str">
        <f ca="1">VLOOKUP(1006,問題原文２学期!$C$2:$I$201,4,FALSE)</f>
        <v>ぶん</v>
      </c>
      <c r="L36" s="5" t="str">
        <f ca="1">VLOOKUP(5,問題原文２学期!$C$3:$I$201,4,FALSE)</f>
        <v>い　</v>
      </c>
      <c r="M36" s="8">
        <f ca="1">VLOOKUP(1005,問題原文２学期!$C$2:$I$201,4,FALSE)</f>
        <v>0</v>
      </c>
      <c r="N36" s="5" t="str">
        <f ca="1">VLOOKUP(4,問題原文２学期!$C$3:$I$201,4,FALSE)</f>
        <v>矢</v>
      </c>
      <c r="O36" s="8" t="str">
        <f ca="1">VLOOKUP(1004,問題原文２学期!$C$2:$I$201,4,FALSE)</f>
        <v>や</v>
      </c>
      <c r="P36" s="5" t="str">
        <f ca="1">VLOOKUP(3,問題原文２学期!$C$3:$I$201,4,FALSE)</f>
        <v>の　</v>
      </c>
      <c r="Q36" s="8">
        <f ca="1">VLOOKUP(1003,問題原文２学期!$C$2:$I$201,4,FALSE)</f>
        <v>0</v>
      </c>
      <c r="R36" s="5" t="str">
        <f ca="1">VLOOKUP(2,問題原文２学期!$C$3:$I$201,4,FALSE)</f>
        <v>室</v>
      </c>
      <c r="S36" s="8" t="str">
        <f ca="1">VLOOKUP(1002,問題原文２学期!$C$2:$I$201,4,FALSE)</f>
        <v>しつ</v>
      </c>
      <c r="T36" s="5" t="str">
        <f ca="1">VLOOKUP(1,問題原文２学期!$C$3:$I$201,4,FALSE)</f>
        <v>けん</v>
      </c>
      <c r="U36" s="8">
        <f ca="1">VLOOKUP(1001,問題原文２学期!$C$2:$I$201,4,FALSE)</f>
        <v>0</v>
      </c>
    </row>
    <row r="37" spans="2:21" ht="48" hidden="1" customHeight="1">
      <c r="B37" s="5" t="str">
        <f ca="1">VLOOKUP(10,問題原文２学期!$C$3:$I$201,5,FALSE)</f>
        <v>人</v>
      </c>
      <c r="C37" s="8" t="str">
        <f ca="1">VLOOKUP(1010,問題原文２学期!$C$2:$I$201,5,FALSE)</f>
        <v>じん</v>
      </c>
      <c r="D37" s="5" t="str">
        <f ca="1">VLOOKUP(9,問題原文２学期!$C$3:$I$201,5,FALSE)</f>
        <v>への</v>
      </c>
      <c r="E37" s="8">
        <f ca="1">VLOOKUP(1009,問題原文２学期!$C$2:$I$201,5,FALSE)</f>
        <v>0</v>
      </c>
      <c r="F37" s="5" t="str">
        <f ca="1">VLOOKUP(8,問題原文２学期!$C$3:$I$201,5,FALSE)</f>
        <v>食</v>
      </c>
      <c r="G37" s="8" t="str">
        <f ca="1">VLOOKUP(1008,問題原文２学期!$C$2:$I$201,5,FALSE)</f>
        <v>た</v>
      </c>
      <c r="H37" s="5" t="str">
        <f ca="1">VLOOKUP(7,問題原文２学期!$C$3:$I$201,5,FALSE)</f>
        <v>引</v>
      </c>
      <c r="I37" s="8" t="str">
        <f ca="1">VLOOKUP(1007,問題原文２学期!$C$2:$I$201,5,FALSE)</f>
        <v>ひ</v>
      </c>
      <c r="J37" s="5" t="str">
        <f ca="1">VLOOKUP(6,問題原文２学期!$C$3:$I$201,5,FALSE)</f>
        <v>の　</v>
      </c>
      <c r="K37" s="8">
        <f ca="1">VLOOKUP(1006,問題原文２学期!$C$2:$I$201,5,FALSE)</f>
        <v>0</v>
      </c>
      <c r="L37" s="5" t="str">
        <f ca="1">VLOOKUP(5,問題原文２学期!$C$3:$I$201,5,FALSE)</f>
        <v>雲</v>
      </c>
      <c r="M37" s="8" t="str">
        <f ca="1">VLOOKUP(1005,問題原文２学期!$C$2:$I$201,5,FALSE)</f>
        <v>くも</v>
      </c>
      <c r="N37" s="5" t="str">
        <f ca="1">VLOOKUP(4,問題原文２学期!$C$3:$I$201,5,FALSE)</f>
        <v>を　</v>
      </c>
      <c r="O37" s="8">
        <f ca="1">VLOOKUP(1004,問題原文２学期!$C$2:$I$201,5,FALSE)</f>
        <v>0</v>
      </c>
      <c r="P37" s="5" t="str">
        <f ca="1">VLOOKUP(3,問題原文２学期!$C$3:$I$201,5,FALSE)</f>
        <v>名</v>
      </c>
      <c r="Q37" s="8" t="str">
        <f ca="1">VLOOKUP(1003,問題原文２学期!$C$2:$I$201,5,FALSE)</f>
        <v>な</v>
      </c>
      <c r="R37" s="5" t="str">
        <f ca="1">VLOOKUP(2,問題原文２学期!$C$3:$I$201,5,FALSE)</f>
        <v>に　</v>
      </c>
      <c r="S37" s="8">
        <f ca="1">VLOOKUP(1002,問題原文２学期!$C$2:$I$201,5,FALSE)</f>
        <v>0</v>
      </c>
      <c r="T37" s="5" t="str">
        <f ca="1">VLOOKUP(1,問題原文２学期!$C$3:$I$201,5,FALSE)</f>
        <v>家</v>
      </c>
      <c r="U37" s="8" t="str">
        <f ca="1">VLOOKUP(1001,問題原文２学期!$C$2:$I$201,5,FALSE)</f>
        <v>か</v>
      </c>
    </row>
    <row r="38" spans="2:21" ht="48" hidden="1" customHeight="1">
      <c r="B38" s="5">
        <f ca="1">VLOOKUP(10,問題原文２学期!$C$3:$I$201,6,FALSE)</f>
        <v>0</v>
      </c>
      <c r="C38" s="8">
        <f ca="1">VLOOKUP(1010,問題原文２学期!$C$2:$I$201,6,FALSE)</f>
        <v>0</v>
      </c>
      <c r="D38" s="5" t="str">
        <f ca="1">VLOOKUP(9,問題原文２学期!$C$3:$I$201,6,FALSE)</f>
        <v>道</v>
      </c>
      <c r="E38" s="8" t="str">
        <f ca="1">VLOOKUP(1009,問題原文２学期!$C$2:$I$201,6,FALSE)</f>
        <v>みち</v>
      </c>
      <c r="F38" s="5" t="str">
        <f ca="1">VLOOKUP(8,問題原文２学期!$C$3:$I$201,6,FALSE)</f>
        <v>べる</v>
      </c>
      <c r="G38" s="8">
        <f ca="1">VLOOKUP(1008,問題原文２学期!$C$2:$I$201,6,FALSE)</f>
        <v>0</v>
      </c>
      <c r="H38" s="5" t="str">
        <f ca="1">VLOOKUP(7,問題原文２学期!$C$3:$I$201,6,FALSE)</f>
        <v>く　</v>
      </c>
      <c r="I38" s="8">
        <f ca="1">VLOOKUP(1007,問題原文２学期!$C$2:$I$201,6,FALSE)</f>
        <v>0</v>
      </c>
      <c r="J38" s="5" t="str">
        <f ca="1">VLOOKUP(6,問題原文２学期!$C$3:$I$201,6,FALSE)</f>
        <v>力</v>
      </c>
      <c r="K38" s="8" t="str">
        <f ca="1">VLOOKUP(1006,問題原文２学期!$C$2:$I$201,6,FALSE)</f>
        <v>ちから</v>
      </c>
      <c r="L38" s="5">
        <f ca="1">VLOOKUP(5,問題原文２学期!$C$3:$I$201,6,FALSE)</f>
        <v>0</v>
      </c>
      <c r="M38" s="8">
        <f ca="1">VLOOKUP(1005,問題原文２学期!$C$2:$I$201,6,FALSE)</f>
        <v>0</v>
      </c>
      <c r="N38" s="5" t="str">
        <f ca="1">VLOOKUP(4,問題原文２学期!$C$3:$I$201,6,FALSE)</f>
        <v>もつ</v>
      </c>
      <c r="O38" s="8">
        <f ca="1">VLOOKUP(1004,問題原文２学期!$C$2:$I$201,6,FALSE)</f>
        <v>0</v>
      </c>
      <c r="P38" s="5" t="str">
        <f ca="1">VLOOKUP(3,問題原文２学期!$C$3:$I$201,6,FALSE)</f>
        <v>前</v>
      </c>
      <c r="Q38" s="8" t="str">
        <f ca="1">VLOOKUP(1003,問題原文２学期!$C$2:$I$201,6,FALSE)</f>
        <v>まえ</v>
      </c>
      <c r="R38" s="5" t="str">
        <f ca="1">VLOOKUP(2,問題原文２学期!$C$3:$I$201,6,FALSE)</f>
        <v>いる</v>
      </c>
      <c r="S38" s="8">
        <f ca="1">VLOOKUP(1002,問題原文２学期!$C$2:$I$201,6,FALSE)</f>
        <v>0</v>
      </c>
      <c r="T38" s="5">
        <f ca="1">VLOOKUP(1,問題原文２学期!$C$3:$I$201,6,FALSE)</f>
        <v>0</v>
      </c>
      <c r="U38" s="8">
        <f ca="1">VLOOKUP(1001,問題原文２学期!$C$2:$I$201,6,FALSE)</f>
        <v>0</v>
      </c>
    </row>
    <row r="39" spans="2:21" ht="48" hidden="1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8"/>
    </row>
  </sheetData>
  <sheetProtection sheet="1" objects="1" scenarios="1" selectLockedCells="1" selectUnlockedCells="1"/>
  <mergeCells count="6">
    <mergeCell ref="V22:V24"/>
    <mergeCell ref="V2:V5"/>
    <mergeCell ref="V6:V8"/>
    <mergeCell ref="V10:V13"/>
    <mergeCell ref="V14:V16"/>
    <mergeCell ref="V18:V21"/>
  </mergeCells>
  <phoneticPr fontId="1"/>
  <conditionalFormatting sqref="R19">
    <cfRule type="expression" dxfId="359" priority="19">
      <formula>LEN(S19)&gt;0</formula>
    </cfRule>
  </conditionalFormatting>
  <conditionalFormatting sqref="P19">
    <cfRule type="expression" dxfId="358" priority="18">
      <formula>LEN(Q19)&gt;0</formula>
    </cfRule>
  </conditionalFormatting>
  <conditionalFormatting sqref="N19">
    <cfRule type="expression" dxfId="357" priority="17">
      <formula>LEN(O19)&gt;0</formula>
    </cfRule>
  </conditionalFormatting>
  <conditionalFormatting sqref="L19">
    <cfRule type="expression" dxfId="356" priority="16">
      <formula>LEN(M19)&gt;0</formula>
    </cfRule>
  </conditionalFormatting>
  <conditionalFormatting sqref="J19">
    <cfRule type="expression" dxfId="355" priority="15">
      <formula>LEN(K19)&gt;0</formula>
    </cfRule>
  </conditionalFormatting>
  <conditionalFormatting sqref="H19">
    <cfRule type="expression" dxfId="354" priority="14">
      <formula>LEN(I19)&gt;0</formula>
    </cfRule>
  </conditionalFormatting>
  <conditionalFormatting sqref="F19">
    <cfRule type="expression" dxfId="353" priority="13">
      <formula>LEN(G19)&gt;0</formula>
    </cfRule>
  </conditionalFormatting>
  <conditionalFormatting sqref="D19">
    <cfRule type="expression" dxfId="352" priority="12">
      <formula>LEN(E19)&gt;0</formula>
    </cfRule>
  </conditionalFormatting>
  <conditionalFormatting sqref="B19">
    <cfRule type="expression" dxfId="351" priority="11">
      <formula>LEN(C19)&gt;0</formula>
    </cfRule>
  </conditionalFormatting>
  <conditionalFormatting sqref="T19">
    <cfRule type="expression" dxfId="350" priority="20">
      <formula>LEN(U19)&gt;0</formula>
    </cfRule>
  </conditionalFormatting>
  <conditionalFormatting sqref="T20:T22">
    <cfRule type="expression" dxfId="349" priority="10">
      <formula>LEN(U20)&gt;0</formula>
    </cfRule>
  </conditionalFormatting>
  <conditionalFormatting sqref="R20:R22">
    <cfRule type="expression" dxfId="348" priority="9">
      <formula>LEN(S20)&gt;0</formula>
    </cfRule>
  </conditionalFormatting>
  <conditionalFormatting sqref="P20:P22">
    <cfRule type="expression" dxfId="347" priority="8">
      <formula>LEN(Q20)&gt;0</formula>
    </cfRule>
  </conditionalFormatting>
  <conditionalFormatting sqref="N20:N22">
    <cfRule type="expression" dxfId="346" priority="7">
      <formula>LEN(O20)&gt;0</formula>
    </cfRule>
  </conditionalFormatting>
  <conditionalFormatting sqref="L20:L22">
    <cfRule type="expression" dxfId="345" priority="6">
      <formula>LEN(M20)&gt;0</formula>
    </cfRule>
  </conditionalFormatting>
  <conditionalFormatting sqref="J20:J22">
    <cfRule type="expression" dxfId="344" priority="5">
      <formula>LEN(K20)&gt;0</formula>
    </cfRule>
  </conditionalFormatting>
  <conditionalFormatting sqref="H20:H22">
    <cfRule type="expression" dxfId="343" priority="4">
      <formula>LEN(I20)&gt;0</formula>
    </cfRule>
  </conditionalFormatting>
  <conditionalFormatting sqref="F20:F22">
    <cfRule type="expression" dxfId="342" priority="3">
      <formula>LEN(G20)&gt;0</formula>
    </cfRule>
  </conditionalFormatting>
  <conditionalFormatting sqref="D20:D22">
    <cfRule type="expression" dxfId="341" priority="2">
      <formula>LEN(E20)&gt;0</formula>
    </cfRule>
  </conditionalFormatting>
  <conditionalFormatting sqref="B20:B22">
    <cfRule type="expression" dxfId="340" priority="1">
      <formula>LEN(C20)&gt;0</formula>
    </cfRule>
  </conditionalFormatting>
  <printOptions horizontalCentered="1"/>
  <pageMargins left="0.19685039370078741" right="0.19685039370078741" top="0.47244094488188981" bottom="0.39370078740157483" header="0.31496062992125984" footer="0.31496062992125984"/>
  <pageSetup paperSize="9" scale="9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O159"/>
  <sheetViews>
    <sheetView topLeftCell="C1" zoomScale="80" zoomScaleNormal="80" workbookViewId="0">
      <selection activeCell="C3" sqref="C3"/>
    </sheetView>
  </sheetViews>
  <sheetFormatPr defaultRowHeight="13.2"/>
  <cols>
    <col min="1" max="1" width="2.109375" hidden="1" customWidth="1"/>
    <col min="2" max="2" width="11.109375" hidden="1" customWidth="1"/>
    <col min="3" max="3" width="5.21875" customWidth="1"/>
    <col min="4" max="4" width="3.88671875" customWidth="1"/>
    <col min="9" max="9" width="4.6640625" customWidth="1"/>
    <col min="10" max="10" width="4.109375" customWidth="1"/>
  </cols>
  <sheetData>
    <row r="1" spans="2:15" ht="13.8" thickBot="1">
      <c r="C1" s="2"/>
      <c r="D1" s="18"/>
      <c r="E1" s="21">
        <v>1</v>
      </c>
      <c r="F1" s="19">
        <v>2</v>
      </c>
      <c r="G1" s="19">
        <v>3</v>
      </c>
      <c r="H1" s="20">
        <v>4</v>
      </c>
      <c r="I1" s="58"/>
      <c r="J1" s="1"/>
    </row>
    <row r="2" spans="2:15" ht="14.4" customHeight="1" thickBot="1">
      <c r="C2" s="37">
        <f>C3+1000</f>
        <v>1000</v>
      </c>
      <c r="D2" s="16"/>
      <c r="E2" s="24" t="s">
        <v>296</v>
      </c>
      <c r="F2" s="30"/>
      <c r="G2" s="30"/>
      <c r="H2" s="31" t="s">
        <v>319</v>
      </c>
      <c r="I2" s="99" t="s">
        <v>844</v>
      </c>
      <c r="K2" s="90" t="s">
        <v>293</v>
      </c>
      <c r="L2" s="91"/>
      <c r="M2" s="91"/>
      <c r="N2" s="91"/>
      <c r="O2" s="92"/>
    </row>
    <row r="3" spans="2:15" ht="18.600000000000001" customHeight="1" thickBot="1">
      <c r="B3">
        <f ca="1">RAND()</f>
        <v>0.42052820064094376</v>
      </c>
      <c r="C3" s="39"/>
      <c r="D3" s="38">
        <v>1</v>
      </c>
      <c r="E3" s="26" t="s">
        <v>297</v>
      </c>
      <c r="F3" s="32" t="s">
        <v>298</v>
      </c>
      <c r="G3" s="32" t="s">
        <v>299</v>
      </c>
      <c r="H3" s="33" t="s">
        <v>320</v>
      </c>
      <c r="I3" s="100"/>
      <c r="K3" s="93"/>
      <c r="L3" s="94"/>
      <c r="M3" s="94"/>
      <c r="N3" s="94"/>
      <c r="O3" s="95"/>
    </row>
    <row r="4" spans="2:15" ht="13.8" thickBot="1">
      <c r="C4" s="37">
        <f t="shared" ref="C4:C6" si="0">C5+1000</f>
        <v>1000</v>
      </c>
      <c r="D4" s="23"/>
      <c r="E4" s="25" t="s">
        <v>302</v>
      </c>
      <c r="F4" s="34"/>
      <c r="G4" s="34" t="s">
        <v>305</v>
      </c>
      <c r="H4" s="43"/>
      <c r="I4" s="100"/>
      <c r="K4" s="93"/>
      <c r="L4" s="94"/>
      <c r="M4" s="94"/>
      <c r="N4" s="94"/>
      <c r="O4" s="95"/>
    </row>
    <row r="5" spans="2:15" ht="18.600000000000001" customHeight="1" thickBot="1">
      <c r="B5">
        <f t="shared" ref="B5:B45" ca="1" si="1">RAND()</f>
        <v>0.19243247105252337</v>
      </c>
      <c r="C5" s="39"/>
      <c r="D5" s="22">
        <v>2</v>
      </c>
      <c r="E5" s="26" t="s">
        <v>303</v>
      </c>
      <c r="F5" s="32" t="s">
        <v>299</v>
      </c>
      <c r="G5" s="32" t="s">
        <v>304</v>
      </c>
      <c r="H5" s="33"/>
      <c r="I5" s="100"/>
      <c r="K5" s="93"/>
      <c r="L5" s="94"/>
      <c r="M5" s="94"/>
      <c r="N5" s="94"/>
      <c r="O5" s="95"/>
    </row>
    <row r="6" spans="2:15" ht="16.8" thickBot="1">
      <c r="C6" s="37">
        <f t="shared" si="0"/>
        <v>1000</v>
      </c>
      <c r="D6" s="23"/>
      <c r="E6" s="25" t="s">
        <v>306</v>
      </c>
      <c r="F6" s="34" t="s">
        <v>309</v>
      </c>
      <c r="G6" s="34"/>
      <c r="H6" s="43"/>
      <c r="I6" s="100"/>
      <c r="J6" s="15"/>
      <c r="K6" s="93"/>
      <c r="L6" s="94"/>
      <c r="M6" s="94"/>
      <c r="N6" s="94"/>
      <c r="O6" s="95"/>
    </row>
    <row r="7" spans="2:15" ht="18.600000000000001" customHeight="1" thickBot="1">
      <c r="B7">
        <f t="shared" ca="1" si="1"/>
        <v>0.29797690834846169</v>
      </c>
      <c r="C7" s="39"/>
      <c r="D7" s="22">
        <v>3</v>
      </c>
      <c r="E7" s="26" t="s">
        <v>307</v>
      </c>
      <c r="F7" s="32" t="s">
        <v>308</v>
      </c>
      <c r="G7" s="32" t="s">
        <v>310</v>
      </c>
      <c r="H7" s="33" t="s">
        <v>311</v>
      </c>
      <c r="I7" s="100"/>
      <c r="K7" s="93"/>
      <c r="L7" s="94"/>
      <c r="M7" s="94"/>
      <c r="N7" s="94"/>
      <c r="O7" s="95"/>
    </row>
    <row r="8" spans="2:15" ht="13.8" thickBot="1">
      <c r="C8" s="37">
        <f t="shared" ref="C8:C10" si="2">C9+1000</f>
        <v>1000</v>
      </c>
      <c r="D8" s="23"/>
      <c r="E8" s="25" t="s">
        <v>312</v>
      </c>
      <c r="F8" s="34" t="s">
        <v>315</v>
      </c>
      <c r="G8" s="34"/>
      <c r="H8" s="43" t="s">
        <v>318</v>
      </c>
      <c r="I8" s="100"/>
      <c r="K8" s="93"/>
      <c r="L8" s="94"/>
      <c r="M8" s="94"/>
      <c r="N8" s="94"/>
      <c r="O8" s="95"/>
    </row>
    <row r="9" spans="2:15" ht="18.600000000000001" customHeight="1" thickBot="1">
      <c r="B9">
        <f t="shared" ca="1" si="1"/>
        <v>0.46964107022499912</v>
      </c>
      <c r="C9" s="39"/>
      <c r="D9" s="22">
        <v>4</v>
      </c>
      <c r="E9" s="26" t="s">
        <v>313</v>
      </c>
      <c r="F9" s="32" t="s">
        <v>314</v>
      </c>
      <c r="G9" s="32" t="s">
        <v>316</v>
      </c>
      <c r="H9" s="33" t="s">
        <v>317</v>
      </c>
      <c r="I9" s="100"/>
      <c r="K9" s="96"/>
      <c r="L9" s="97"/>
      <c r="M9" s="97"/>
      <c r="N9" s="97"/>
      <c r="O9" s="98"/>
    </row>
    <row r="10" spans="2:15" ht="13.8" thickBot="1">
      <c r="C10" s="37">
        <f t="shared" si="2"/>
        <v>1000</v>
      </c>
      <c r="D10" s="23"/>
      <c r="E10" s="25" t="s">
        <v>301</v>
      </c>
      <c r="F10" s="34"/>
      <c r="G10" s="34" t="s">
        <v>322</v>
      </c>
      <c r="H10" s="43" t="s">
        <v>323</v>
      </c>
      <c r="I10" s="100"/>
    </row>
    <row r="11" spans="2:15" ht="18.600000000000001" customHeight="1" thickBot="1">
      <c r="B11">
        <f t="shared" ca="1" si="1"/>
        <v>0.27659695999563527</v>
      </c>
      <c r="C11" s="39"/>
      <c r="D11" s="22">
        <v>5</v>
      </c>
      <c r="E11" s="26" t="s">
        <v>300</v>
      </c>
      <c r="F11" s="32" t="s">
        <v>299</v>
      </c>
      <c r="G11" s="32" t="s">
        <v>321</v>
      </c>
      <c r="H11" s="33" t="s">
        <v>324</v>
      </c>
      <c r="I11" s="100"/>
      <c r="K11" s="90" t="s">
        <v>855</v>
      </c>
      <c r="L11" s="91"/>
      <c r="M11" s="91"/>
      <c r="N11" s="91"/>
      <c r="O11" s="92"/>
    </row>
    <row r="12" spans="2:15" ht="13.8" thickBot="1">
      <c r="C12" s="37">
        <f t="shared" ref="C12" si="3">C13+1000</f>
        <v>1000</v>
      </c>
      <c r="D12" s="23"/>
      <c r="E12" s="25" t="s">
        <v>325</v>
      </c>
      <c r="F12" s="34"/>
      <c r="G12" s="34" t="s">
        <v>329</v>
      </c>
      <c r="H12" s="43"/>
      <c r="I12" s="100"/>
      <c r="K12" s="93"/>
      <c r="L12" s="94"/>
      <c r="M12" s="94"/>
      <c r="N12" s="94"/>
      <c r="O12" s="95"/>
    </row>
    <row r="13" spans="2:15" ht="18.600000000000001" customHeight="1" thickBot="1">
      <c r="B13">
        <f t="shared" ca="1" si="1"/>
        <v>0.4183534536714274</v>
      </c>
      <c r="C13" s="39"/>
      <c r="D13" s="22">
        <v>6</v>
      </c>
      <c r="E13" s="26" t="s">
        <v>326</v>
      </c>
      <c r="F13" s="32" t="s">
        <v>327</v>
      </c>
      <c r="G13" s="32" t="s">
        <v>328</v>
      </c>
      <c r="H13" s="33" t="s">
        <v>330</v>
      </c>
      <c r="I13" s="100"/>
      <c r="K13" s="93"/>
      <c r="L13" s="94"/>
      <c r="M13" s="94"/>
      <c r="N13" s="94"/>
      <c r="O13" s="95"/>
    </row>
    <row r="14" spans="2:15" ht="13.8" thickBot="1">
      <c r="C14" s="37">
        <f t="shared" ref="C14" si="4">C15+1000</f>
        <v>1000</v>
      </c>
      <c r="D14" s="23"/>
      <c r="E14" s="25" t="s">
        <v>331</v>
      </c>
      <c r="F14" s="34" t="s">
        <v>334</v>
      </c>
      <c r="G14" s="34"/>
      <c r="H14" s="43"/>
      <c r="I14" s="100"/>
      <c r="K14" s="93"/>
      <c r="L14" s="94"/>
      <c r="M14" s="94"/>
      <c r="N14" s="94"/>
      <c r="O14" s="95"/>
    </row>
    <row r="15" spans="2:15" ht="18.600000000000001" customHeight="1" thickBot="1">
      <c r="B15">
        <f t="shared" ca="1" si="1"/>
        <v>0.75892364199458551</v>
      </c>
      <c r="C15" s="39"/>
      <c r="D15" s="22">
        <v>7</v>
      </c>
      <c r="E15" s="26" t="s">
        <v>332</v>
      </c>
      <c r="F15" s="32" t="s">
        <v>333</v>
      </c>
      <c r="G15" s="32" t="s">
        <v>327</v>
      </c>
      <c r="H15" s="33" t="s">
        <v>335</v>
      </c>
      <c r="I15" s="100"/>
      <c r="K15" s="93"/>
      <c r="L15" s="94"/>
      <c r="M15" s="94"/>
      <c r="N15" s="94"/>
      <c r="O15" s="95"/>
    </row>
    <row r="16" spans="2:15" ht="13.8" thickBot="1">
      <c r="C16" s="37">
        <f t="shared" ref="C16" si="5">C17+1000</f>
        <v>1000</v>
      </c>
      <c r="D16" s="23"/>
      <c r="E16" s="25" t="s">
        <v>336</v>
      </c>
      <c r="F16" s="34" t="s">
        <v>339</v>
      </c>
      <c r="G16" s="34"/>
      <c r="H16" s="43" t="s">
        <v>341</v>
      </c>
      <c r="I16" s="100"/>
      <c r="K16" s="93"/>
      <c r="L16" s="94"/>
      <c r="M16" s="94"/>
      <c r="N16" s="94"/>
      <c r="O16" s="95"/>
    </row>
    <row r="17" spans="2:15" ht="18.600000000000001" customHeight="1" thickBot="1">
      <c r="B17">
        <f t="shared" ca="1" si="1"/>
        <v>0.26596705515993879</v>
      </c>
      <c r="C17" s="39"/>
      <c r="D17" s="22">
        <v>8</v>
      </c>
      <c r="E17" s="26" t="s">
        <v>337</v>
      </c>
      <c r="F17" s="32" t="s">
        <v>338</v>
      </c>
      <c r="G17" s="32" t="s">
        <v>299</v>
      </c>
      <c r="H17" s="33" t="s">
        <v>340</v>
      </c>
      <c r="I17" s="100"/>
      <c r="J17" s="15"/>
      <c r="K17" s="93"/>
      <c r="L17" s="94"/>
      <c r="M17" s="94"/>
      <c r="N17" s="94"/>
      <c r="O17" s="95"/>
    </row>
    <row r="18" spans="2:15" ht="13.8" thickBot="1">
      <c r="C18" s="37">
        <f t="shared" ref="C18" si="6">C19+1000</f>
        <v>1000</v>
      </c>
      <c r="D18" s="23"/>
      <c r="E18" s="25" t="s">
        <v>334</v>
      </c>
      <c r="F18" s="34"/>
      <c r="G18" s="34" t="s">
        <v>344</v>
      </c>
      <c r="H18" s="43"/>
      <c r="I18" s="100"/>
      <c r="K18" s="93"/>
      <c r="L18" s="94"/>
      <c r="M18" s="94"/>
      <c r="N18" s="94"/>
      <c r="O18" s="95"/>
    </row>
    <row r="19" spans="2:15" ht="18.600000000000001" customHeight="1" thickBot="1">
      <c r="B19">
        <f t="shared" ca="1" si="1"/>
        <v>0.36383539161563916</v>
      </c>
      <c r="C19" s="39"/>
      <c r="D19" s="22">
        <v>9</v>
      </c>
      <c r="E19" s="26" t="s">
        <v>333</v>
      </c>
      <c r="F19" s="32" t="s">
        <v>342</v>
      </c>
      <c r="G19" s="32" t="s">
        <v>343</v>
      </c>
      <c r="H19" s="33" t="s">
        <v>345</v>
      </c>
      <c r="I19" s="100"/>
      <c r="K19" s="93"/>
      <c r="L19" s="94"/>
      <c r="M19" s="94"/>
      <c r="N19" s="94"/>
      <c r="O19" s="95"/>
    </row>
    <row r="20" spans="2:15" ht="13.8" thickBot="1">
      <c r="C20" s="37">
        <f t="shared" ref="C20" si="7">C21+1000</f>
        <v>1000</v>
      </c>
      <c r="D20" s="23"/>
      <c r="E20" s="25" t="s">
        <v>348</v>
      </c>
      <c r="F20" s="34" t="s">
        <v>351</v>
      </c>
      <c r="G20" s="34"/>
      <c r="H20" s="43"/>
      <c r="I20" s="100"/>
      <c r="K20" s="93"/>
      <c r="L20" s="94"/>
      <c r="M20" s="94"/>
      <c r="N20" s="94"/>
      <c r="O20" s="95"/>
    </row>
    <row r="21" spans="2:15" ht="18.600000000000001" customHeight="1" thickBot="1">
      <c r="B21">
        <f t="shared" ca="1" si="1"/>
        <v>0.7330204994493833</v>
      </c>
      <c r="C21" s="39"/>
      <c r="D21" s="66">
        <v>10</v>
      </c>
      <c r="E21" s="27" t="s">
        <v>349</v>
      </c>
      <c r="F21" s="35" t="s">
        <v>350</v>
      </c>
      <c r="G21" s="35" t="s">
        <v>352</v>
      </c>
      <c r="H21" s="36"/>
      <c r="I21" s="101"/>
      <c r="K21" s="93"/>
      <c r="L21" s="94"/>
      <c r="M21" s="94"/>
      <c r="N21" s="94"/>
      <c r="O21" s="95"/>
    </row>
    <row r="22" spans="2:15" ht="13.8" thickBot="1">
      <c r="C22" s="37">
        <f t="shared" ref="C22" si="8">C23+1000</f>
        <v>1000</v>
      </c>
      <c r="D22" s="17"/>
      <c r="E22" s="44" t="s">
        <v>346</v>
      </c>
      <c r="F22" s="45"/>
      <c r="G22" s="45" t="s">
        <v>351</v>
      </c>
      <c r="H22" s="43"/>
      <c r="I22" s="102" t="s">
        <v>845</v>
      </c>
      <c r="K22" s="93"/>
      <c r="L22" s="94"/>
      <c r="M22" s="94"/>
      <c r="N22" s="94"/>
      <c r="O22" s="95"/>
    </row>
    <row r="23" spans="2:15" ht="18.600000000000001" customHeight="1" thickBot="1">
      <c r="B23">
        <f t="shared" ca="1" si="1"/>
        <v>0.61913837972359631</v>
      </c>
      <c r="C23" s="39"/>
      <c r="D23" s="22">
        <v>11</v>
      </c>
      <c r="E23" s="26" t="s">
        <v>347</v>
      </c>
      <c r="F23" s="32" t="s">
        <v>299</v>
      </c>
      <c r="G23" s="32" t="s">
        <v>350</v>
      </c>
      <c r="H23" s="33" t="s">
        <v>353</v>
      </c>
      <c r="I23" s="103"/>
      <c r="K23" s="93"/>
      <c r="L23" s="94"/>
      <c r="M23" s="94"/>
      <c r="N23" s="94"/>
      <c r="O23" s="95"/>
    </row>
    <row r="24" spans="2:15" ht="13.8" thickBot="1">
      <c r="C24" s="37">
        <f t="shared" ref="C24" si="9">C25+1000</f>
        <v>1000</v>
      </c>
      <c r="D24" s="23"/>
      <c r="E24" s="25" t="s">
        <v>354</v>
      </c>
      <c r="F24" s="34"/>
      <c r="G24" s="34"/>
      <c r="H24" s="43"/>
      <c r="I24" s="103"/>
      <c r="K24" s="93"/>
      <c r="L24" s="94"/>
      <c r="M24" s="94"/>
      <c r="N24" s="94"/>
      <c r="O24" s="95"/>
    </row>
    <row r="25" spans="2:15" ht="18.600000000000001" customHeight="1" thickBot="1">
      <c r="B25">
        <f t="shared" ca="1" si="1"/>
        <v>4.5390662365353052E-2</v>
      </c>
      <c r="C25" s="39"/>
      <c r="D25" s="22">
        <v>12</v>
      </c>
      <c r="E25" s="26" t="s">
        <v>355</v>
      </c>
      <c r="F25" s="32" t="s">
        <v>327</v>
      </c>
      <c r="G25" s="32" t="s">
        <v>356</v>
      </c>
      <c r="H25" s="33"/>
      <c r="I25" s="103"/>
      <c r="K25" s="93"/>
      <c r="L25" s="94"/>
      <c r="M25" s="94"/>
      <c r="N25" s="94"/>
      <c r="O25" s="95"/>
    </row>
    <row r="26" spans="2:15" ht="13.8" thickBot="1">
      <c r="C26" s="37">
        <f t="shared" ref="C26" si="10">C27+1000</f>
        <v>1000</v>
      </c>
      <c r="D26" s="23"/>
      <c r="E26" s="25" t="s">
        <v>357</v>
      </c>
      <c r="F26" s="34" t="s">
        <v>360</v>
      </c>
      <c r="G26" s="34" t="s">
        <v>361</v>
      </c>
      <c r="H26" s="43"/>
      <c r="I26" s="103"/>
      <c r="K26" s="93"/>
      <c r="L26" s="94"/>
      <c r="M26" s="94"/>
      <c r="N26" s="94"/>
      <c r="O26" s="95"/>
    </row>
    <row r="27" spans="2:15" ht="18" customHeight="1" thickBot="1">
      <c r="B27">
        <f t="shared" ca="1" si="1"/>
        <v>0.14022485114042671</v>
      </c>
      <c r="C27" s="39"/>
      <c r="D27" s="22">
        <v>13</v>
      </c>
      <c r="E27" s="26" t="s">
        <v>358</v>
      </c>
      <c r="F27" s="32" t="s">
        <v>359</v>
      </c>
      <c r="G27" s="32" t="s">
        <v>362</v>
      </c>
      <c r="H27" s="33" t="s">
        <v>330</v>
      </c>
      <c r="I27" s="103"/>
      <c r="K27" s="93"/>
      <c r="L27" s="94"/>
      <c r="M27" s="94"/>
      <c r="N27" s="94"/>
      <c r="O27" s="95"/>
    </row>
    <row r="28" spans="2:15" ht="13.8" thickBot="1">
      <c r="C28" s="37">
        <f t="shared" ref="C28" si="11">C29+1000</f>
        <v>1000</v>
      </c>
      <c r="D28" s="23"/>
      <c r="E28" s="25" t="s">
        <v>363</v>
      </c>
      <c r="F28" s="34"/>
      <c r="G28" s="34" t="s">
        <v>366</v>
      </c>
      <c r="H28" s="43"/>
      <c r="I28" s="103"/>
      <c r="K28" s="93"/>
      <c r="L28" s="94"/>
      <c r="M28" s="94"/>
      <c r="N28" s="94"/>
      <c r="O28" s="95"/>
    </row>
    <row r="29" spans="2:15" ht="18" customHeight="1" thickBot="1">
      <c r="B29">
        <f t="shared" ca="1" si="1"/>
        <v>0.26696541896179482</v>
      </c>
      <c r="C29" s="39"/>
      <c r="D29" s="22">
        <v>14</v>
      </c>
      <c r="E29" s="26" t="s">
        <v>364</v>
      </c>
      <c r="F29" s="32" t="s">
        <v>299</v>
      </c>
      <c r="G29" s="32" t="s">
        <v>365</v>
      </c>
      <c r="H29" s="33"/>
      <c r="I29" s="103"/>
      <c r="K29" s="96"/>
      <c r="L29" s="97"/>
      <c r="M29" s="97"/>
      <c r="N29" s="97"/>
      <c r="O29" s="98"/>
    </row>
    <row r="30" spans="2:15" ht="13.8" thickBot="1">
      <c r="C30" s="37">
        <f t="shared" ref="C30" si="12">C31+1000</f>
        <v>1000</v>
      </c>
      <c r="D30" s="23"/>
      <c r="E30" s="25" t="s">
        <v>367</v>
      </c>
      <c r="F30" s="34" t="s">
        <v>370</v>
      </c>
      <c r="G30" s="34"/>
      <c r="H30" s="43"/>
      <c r="I30" s="103"/>
    </row>
    <row r="31" spans="2:15" ht="18" customHeight="1" thickBot="1">
      <c r="B31">
        <f t="shared" ca="1" si="1"/>
        <v>0.70489677612897039</v>
      </c>
      <c r="C31" s="39"/>
      <c r="D31" s="22">
        <v>15</v>
      </c>
      <c r="E31" s="26" t="s">
        <v>368</v>
      </c>
      <c r="F31" s="32" t="s">
        <v>369</v>
      </c>
      <c r="G31" s="32" t="s">
        <v>435</v>
      </c>
      <c r="H31" s="33"/>
      <c r="I31" s="103"/>
    </row>
    <row r="32" spans="2:15" ht="13.8" thickBot="1">
      <c r="C32" s="37">
        <f t="shared" ref="C32" si="13">C33+1000</f>
        <v>1000</v>
      </c>
      <c r="D32" s="23"/>
      <c r="E32" s="25" t="s">
        <v>371</v>
      </c>
      <c r="F32" s="34" t="s">
        <v>374</v>
      </c>
      <c r="G32" s="34"/>
      <c r="H32" s="43" t="s">
        <v>376</v>
      </c>
      <c r="I32" s="103"/>
    </row>
    <row r="33" spans="2:9" ht="18" customHeight="1" thickBot="1">
      <c r="B33">
        <f t="shared" ca="1" si="1"/>
        <v>0.55201377663584072</v>
      </c>
      <c r="C33" s="39"/>
      <c r="D33" s="22">
        <v>16</v>
      </c>
      <c r="E33" s="26" t="s">
        <v>372</v>
      </c>
      <c r="F33" s="32" t="s">
        <v>373</v>
      </c>
      <c r="G33" s="32" t="s">
        <v>299</v>
      </c>
      <c r="H33" s="33" t="s">
        <v>375</v>
      </c>
      <c r="I33" s="103"/>
    </row>
    <row r="34" spans="2:9" ht="13.8" thickBot="1">
      <c r="C34" s="37">
        <f t="shared" ref="C34" si="14">C35+1000</f>
        <v>1000</v>
      </c>
      <c r="D34" s="23"/>
      <c r="E34" s="25" t="s">
        <v>329</v>
      </c>
      <c r="F34" s="34" t="s">
        <v>378</v>
      </c>
      <c r="G34" s="34"/>
      <c r="H34" s="43"/>
      <c r="I34" s="103"/>
    </row>
    <row r="35" spans="2:9" ht="18" customHeight="1" thickBot="1">
      <c r="B35">
        <f t="shared" ca="1" si="1"/>
        <v>0.67484586863246687</v>
      </c>
      <c r="C35" s="39"/>
      <c r="D35" s="22">
        <v>17</v>
      </c>
      <c r="E35" s="26" t="s">
        <v>328</v>
      </c>
      <c r="F35" s="32" t="s">
        <v>377</v>
      </c>
      <c r="G35" s="32" t="s">
        <v>330</v>
      </c>
      <c r="H35" s="33"/>
      <c r="I35" s="103"/>
    </row>
    <row r="36" spans="2:9" ht="13.8" thickBot="1">
      <c r="C36" s="37">
        <f t="shared" ref="C36" si="15">C37+1000</f>
        <v>1000</v>
      </c>
      <c r="D36" s="23"/>
      <c r="E36" s="25" t="s">
        <v>351</v>
      </c>
      <c r="F36" s="34" t="s">
        <v>381</v>
      </c>
      <c r="G36" s="34"/>
      <c r="H36" s="43" t="s">
        <v>383</v>
      </c>
      <c r="I36" s="103"/>
    </row>
    <row r="37" spans="2:9" ht="18" customHeight="1" thickBot="1">
      <c r="B37">
        <f t="shared" ca="1" si="1"/>
        <v>7.9568974735999776E-2</v>
      </c>
      <c r="C37" s="39"/>
      <c r="D37" s="22">
        <v>18</v>
      </c>
      <c r="E37" s="26" t="s">
        <v>379</v>
      </c>
      <c r="F37" s="32" t="s">
        <v>380</v>
      </c>
      <c r="G37" s="32" t="s">
        <v>316</v>
      </c>
      <c r="H37" s="33" t="s">
        <v>382</v>
      </c>
      <c r="I37" s="103"/>
    </row>
    <row r="38" spans="2:9" ht="13.8" thickBot="1">
      <c r="C38" s="37">
        <f t="shared" ref="C38" si="16">C39+1000</f>
        <v>1000</v>
      </c>
      <c r="D38" s="23"/>
      <c r="E38" s="25" t="s">
        <v>363</v>
      </c>
      <c r="F38" s="34"/>
      <c r="G38" s="34" t="s">
        <v>385</v>
      </c>
      <c r="H38" s="43" t="s">
        <v>315</v>
      </c>
      <c r="I38" s="103"/>
    </row>
    <row r="39" spans="2:9" ht="18" customHeight="1" thickBot="1">
      <c r="B39">
        <f t="shared" ca="1" si="1"/>
        <v>0.75811656079030898</v>
      </c>
      <c r="C39" s="39"/>
      <c r="D39" s="22">
        <v>19</v>
      </c>
      <c r="E39" s="26" t="s">
        <v>364</v>
      </c>
      <c r="F39" s="32" t="s">
        <v>299</v>
      </c>
      <c r="G39" s="32" t="s">
        <v>384</v>
      </c>
      <c r="H39" s="33" t="s">
        <v>314</v>
      </c>
      <c r="I39" s="103"/>
    </row>
    <row r="40" spans="2:9" ht="13.8" thickBot="1">
      <c r="C40" s="37">
        <f t="shared" ref="C40" si="17">C41+1000</f>
        <v>1000</v>
      </c>
      <c r="D40" s="23"/>
      <c r="E40" s="25" t="s">
        <v>386</v>
      </c>
      <c r="F40" s="34" t="s">
        <v>389</v>
      </c>
      <c r="G40" s="34"/>
      <c r="H40" s="43" t="s">
        <v>434</v>
      </c>
      <c r="I40" s="103"/>
    </row>
    <row r="41" spans="2:9" ht="18" customHeight="1" thickBot="1">
      <c r="B41">
        <f t="shared" ca="1" si="1"/>
        <v>0.60757117845268249</v>
      </c>
      <c r="C41" s="39"/>
      <c r="D41" s="22">
        <v>20</v>
      </c>
      <c r="E41" s="26" t="s">
        <v>387</v>
      </c>
      <c r="F41" s="32" t="s">
        <v>388</v>
      </c>
      <c r="G41" s="32" t="s">
        <v>299</v>
      </c>
      <c r="H41" s="33" t="s">
        <v>390</v>
      </c>
      <c r="I41" s="103"/>
    </row>
    <row r="42" spans="2:9" ht="13.8" thickBot="1">
      <c r="C42" s="37">
        <f t="shared" ref="C42" si="18">C43+1000</f>
        <v>1000</v>
      </c>
      <c r="D42" s="23"/>
      <c r="E42" s="25" t="s">
        <v>447</v>
      </c>
      <c r="F42" s="34"/>
      <c r="G42" s="34" t="s">
        <v>394</v>
      </c>
      <c r="H42" s="43" t="s">
        <v>315</v>
      </c>
      <c r="I42" s="103"/>
    </row>
    <row r="43" spans="2:9" ht="18" customHeight="1" thickBot="1">
      <c r="B43">
        <f t="shared" ca="1" si="1"/>
        <v>0.98653014105349313</v>
      </c>
      <c r="C43" s="39"/>
      <c r="D43" s="22">
        <v>21</v>
      </c>
      <c r="E43" s="26" t="s">
        <v>448</v>
      </c>
      <c r="F43" s="32" t="s">
        <v>449</v>
      </c>
      <c r="G43" s="32" t="s">
        <v>359</v>
      </c>
      <c r="H43" s="33" t="s">
        <v>393</v>
      </c>
      <c r="I43" s="103"/>
    </row>
    <row r="44" spans="2:9" ht="13.8" thickBot="1">
      <c r="C44" s="37">
        <f t="shared" ref="C44" si="19">C45+1000</f>
        <v>1000</v>
      </c>
      <c r="D44" s="23"/>
      <c r="E44" s="25" t="s">
        <v>395</v>
      </c>
      <c r="F44" s="34"/>
      <c r="G44" s="34" t="s">
        <v>398</v>
      </c>
      <c r="H44" s="43"/>
      <c r="I44" s="103"/>
    </row>
    <row r="45" spans="2:9" ht="18" customHeight="1" thickBot="1">
      <c r="B45">
        <f t="shared" ca="1" si="1"/>
        <v>0.28047668946676063</v>
      </c>
      <c r="C45" s="39"/>
      <c r="D45" s="22">
        <v>22</v>
      </c>
      <c r="E45" s="26" t="s">
        <v>396</v>
      </c>
      <c r="F45" s="32" t="s">
        <v>310</v>
      </c>
      <c r="G45" s="32" t="s">
        <v>397</v>
      </c>
      <c r="H45" s="33" t="s">
        <v>330</v>
      </c>
      <c r="I45" s="103"/>
    </row>
    <row r="46" spans="2:9" ht="13.8" thickBot="1">
      <c r="C46" s="37">
        <f t="shared" ref="C46" si="20">C47+1000</f>
        <v>1000</v>
      </c>
      <c r="D46" s="23"/>
      <c r="E46" s="25" t="s">
        <v>389</v>
      </c>
      <c r="F46" s="34" t="s">
        <v>312</v>
      </c>
      <c r="G46" s="34"/>
      <c r="H46" s="43" t="s">
        <v>401</v>
      </c>
      <c r="I46" s="103"/>
    </row>
    <row r="47" spans="2:9" ht="18" customHeight="1" thickBot="1">
      <c r="B47">
        <f ca="1">RAND()</f>
        <v>0.91275476411023293</v>
      </c>
      <c r="C47" s="39"/>
      <c r="D47" s="22">
        <v>23</v>
      </c>
      <c r="E47" s="26" t="s">
        <v>382</v>
      </c>
      <c r="F47" s="32" t="s">
        <v>399</v>
      </c>
      <c r="G47" s="32" t="s">
        <v>299</v>
      </c>
      <c r="H47" s="33" t="s">
        <v>400</v>
      </c>
      <c r="I47" s="103"/>
    </row>
    <row r="48" spans="2:9" ht="13.8" thickBot="1">
      <c r="C48" s="37">
        <f t="shared" ref="C48" si="21">C49+1000</f>
        <v>1000</v>
      </c>
      <c r="D48" s="23"/>
      <c r="E48" s="25"/>
      <c r="F48" s="34"/>
      <c r="G48" s="34" t="s">
        <v>403</v>
      </c>
      <c r="H48" s="43"/>
      <c r="I48" s="103"/>
    </row>
    <row r="49" spans="2:9" ht="18" customHeight="1" thickBot="1">
      <c r="B49">
        <f t="shared" ref="B49:B111" ca="1" si="22">RAND()</f>
        <v>0.29667650532797996</v>
      </c>
      <c r="C49" s="39"/>
      <c r="D49" s="66">
        <v>24</v>
      </c>
      <c r="E49" s="27" t="s">
        <v>402</v>
      </c>
      <c r="F49" s="35" t="s">
        <v>299</v>
      </c>
      <c r="G49" s="35" t="s">
        <v>399</v>
      </c>
      <c r="H49" s="36"/>
      <c r="I49" s="104"/>
    </row>
    <row r="50" spans="2:9" ht="13.8" thickBot="1">
      <c r="C50" s="37">
        <f t="shared" ref="C50" si="23">C51+1000</f>
        <v>1000</v>
      </c>
      <c r="D50" s="17"/>
      <c r="E50" s="44" t="s">
        <v>404</v>
      </c>
      <c r="F50" s="45"/>
      <c r="G50" s="45"/>
      <c r="H50" s="43"/>
      <c r="I50" s="105" t="s">
        <v>846</v>
      </c>
    </row>
    <row r="51" spans="2:9" ht="18" customHeight="1" thickBot="1">
      <c r="B51">
        <f t="shared" ca="1" si="22"/>
        <v>0.49982651722540916</v>
      </c>
      <c r="C51" s="39"/>
      <c r="D51" s="22">
        <v>25</v>
      </c>
      <c r="E51" s="26" t="s">
        <v>405</v>
      </c>
      <c r="F51" s="32" t="s">
        <v>406</v>
      </c>
      <c r="G51" s="32" t="s">
        <v>407</v>
      </c>
      <c r="H51" s="33"/>
      <c r="I51" s="106"/>
    </row>
    <row r="52" spans="2:9" ht="13.8" thickBot="1">
      <c r="C52" s="37">
        <f t="shared" ref="C52" si="24">C53+1000</f>
        <v>1000</v>
      </c>
      <c r="D52" s="23"/>
      <c r="E52" s="25" t="s">
        <v>408</v>
      </c>
      <c r="F52" s="34"/>
      <c r="G52" s="34" t="s">
        <v>411</v>
      </c>
      <c r="H52" s="43"/>
      <c r="I52" s="106"/>
    </row>
    <row r="53" spans="2:9" ht="18" customHeight="1" thickBot="1">
      <c r="B53">
        <f t="shared" ca="1" si="22"/>
        <v>0.52047644760444611</v>
      </c>
      <c r="C53" s="39"/>
      <c r="D53" s="22">
        <v>26</v>
      </c>
      <c r="E53" s="26" t="s">
        <v>409</v>
      </c>
      <c r="F53" s="32" t="s">
        <v>342</v>
      </c>
      <c r="G53" s="32" t="s">
        <v>410</v>
      </c>
      <c r="H53" s="33" t="s">
        <v>330</v>
      </c>
      <c r="I53" s="106"/>
    </row>
    <row r="54" spans="2:9" ht="13.8" thickBot="1">
      <c r="C54" s="37">
        <f t="shared" ref="C54" si="25">C55+1000</f>
        <v>1000</v>
      </c>
      <c r="D54" s="23"/>
      <c r="E54" s="25" t="s">
        <v>363</v>
      </c>
      <c r="F54" s="34"/>
      <c r="G54" s="34" t="s">
        <v>414</v>
      </c>
      <c r="H54" s="43"/>
      <c r="I54" s="106"/>
    </row>
    <row r="55" spans="2:9" ht="18" customHeight="1" thickBot="1">
      <c r="B55">
        <f t="shared" ca="1" si="22"/>
        <v>6.3987846838020945E-2</v>
      </c>
      <c r="C55" s="39"/>
      <c r="D55" s="22">
        <v>27</v>
      </c>
      <c r="E55" s="26" t="s">
        <v>364</v>
      </c>
      <c r="F55" s="32" t="s">
        <v>412</v>
      </c>
      <c r="G55" s="32" t="s">
        <v>413</v>
      </c>
      <c r="H55" s="33" t="s">
        <v>330</v>
      </c>
      <c r="I55" s="106"/>
    </row>
    <row r="56" spans="2:9" ht="13.8" thickBot="1">
      <c r="C56" s="37">
        <f t="shared" ref="C56" si="26">C57+1000</f>
        <v>1000</v>
      </c>
      <c r="D56" s="23"/>
      <c r="E56" s="25"/>
      <c r="F56" s="34"/>
      <c r="G56" s="34" t="s">
        <v>417</v>
      </c>
      <c r="H56" s="43" t="s">
        <v>306</v>
      </c>
      <c r="I56" s="106"/>
    </row>
    <row r="57" spans="2:9" ht="18" customHeight="1" thickBot="1">
      <c r="B57">
        <f t="shared" ca="1" si="22"/>
        <v>0.95948794965134443</v>
      </c>
      <c r="C57" s="39"/>
      <c r="D57" s="22">
        <v>28</v>
      </c>
      <c r="E57" s="26" t="s">
        <v>415</v>
      </c>
      <c r="F57" s="32" t="s">
        <v>299</v>
      </c>
      <c r="G57" s="32" t="s">
        <v>416</v>
      </c>
      <c r="H57" s="33" t="s">
        <v>297</v>
      </c>
      <c r="I57" s="106"/>
    </row>
    <row r="58" spans="2:9" ht="13.8" thickBot="1">
      <c r="C58" s="37">
        <f t="shared" ref="C58" si="27">C59+1000</f>
        <v>1000</v>
      </c>
      <c r="D58" s="23"/>
      <c r="E58" s="25" t="s">
        <v>418</v>
      </c>
      <c r="F58" s="34" t="s">
        <v>419</v>
      </c>
      <c r="G58" s="34" t="s">
        <v>422</v>
      </c>
      <c r="H58" s="43"/>
      <c r="I58" s="106"/>
    </row>
    <row r="59" spans="2:9" ht="18" customHeight="1" thickBot="1">
      <c r="B59">
        <f t="shared" ca="1" si="22"/>
        <v>0.40755313722183573</v>
      </c>
      <c r="C59" s="39"/>
      <c r="D59" s="22">
        <v>29</v>
      </c>
      <c r="E59" s="26" t="s">
        <v>359</v>
      </c>
      <c r="F59" s="32" t="s">
        <v>420</v>
      </c>
      <c r="G59" s="32" t="s">
        <v>421</v>
      </c>
      <c r="H59" s="33"/>
      <c r="I59" s="106"/>
    </row>
    <row r="60" spans="2:9" ht="13.8" thickBot="1">
      <c r="C60" s="37">
        <f t="shared" ref="C60" si="28">C61+1000</f>
        <v>1000</v>
      </c>
      <c r="D60" s="23"/>
      <c r="E60" s="25" t="s">
        <v>423</v>
      </c>
      <c r="F60" s="34"/>
      <c r="G60" s="34"/>
      <c r="H60" s="43" t="s">
        <v>427</v>
      </c>
      <c r="I60" s="106"/>
    </row>
    <row r="61" spans="2:9" ht="18" customHeight="1" thickBot="1">
      <c r="B61">
        <f t="shared" ca="1" si="22"/>
        <v>3.5716879239703125E-2</v>
      </c>
      <c r="C61" s="39"/>
      <c r="D61" s="66">
        <v>30</v>
      </c>
      <c r="E61" s="27" t="s">
        <v>424</v>
      </c>
      <c r="F61" s="35" t="s">
        <v>425</v>
      </c>
      <c r="G61" s="35" t="s">
        <v>299</v>
      </c>
      <c r="H61" s="36" t="s">
        <v>426</v>
      </c>
      <c r="I61" s="107"/>
    </row>
    <row r="62" spans="2:9" ht="13.8" thickBot="1">
      <c r="C62" s="37">
        <f t="shared" ref="C62" si="29">C63+1000</f>
        <v>1000</v>
      </c>
      <c r="D62" s="17"/>
      <c r="E62" s="44" t="s">
        <v>428</v>
      </c>
      <c r="F62" s="45" t="s">
        <v>431</v>
      </c>
      <c r="G62" s="45"/>
      <c r="H62" s="43"/>
      <c r="I62" s="99" t="s">
        <v>847</v>
      </c>
    </row>
    <row r="63" spans="2:9" ht="18" customHeight="1" thickBot="1">
      <c r="B63">
        <f t="shared" ca="1" si="22"/>
        <v>0.44668176560972395</v>
      </c>
      <c r="C63" s="39"/>
      <c r="D63" s="22">
        <v>31</v>
      </c>
      <c r="E63" s="26" t="s">
        <v>429</v>
      </c>
      <c r="F63" s="32" t="s">
        <v>430</v>
      </c>
      <c r="G63" s="32" t="s">
        <v>432</v>
      </c>
      <c r="H63" s="33" t="s">
        <v>433</v>
      </c>
      <c r="I63" s="100"/>
    </row>
    <row r="64" spans="2:9" ht="13.8" thickBot="1">
      <c r="C64" s="37">
        <f t="shared" ref="C64" si="30">C65+1000</f>
        <v>1000</v>
      </c>
      <c r="D64" s="23"/>
      <c r="E64" s="25" t="s">
        <v>436</v>
      </c>
      <c r="F64" s="34"/>
      <c r="G64" s="34"/>
      <c r="H64" s="43" t="s">
        <v>441</v>
      </c>
      <c r="I64" s="100"/>
    </row>
    <row r="65" spans="2:9" ht="18" customHeight="1" thickBot="1">
      <c r="B65">
        <f t="shared" ca="1" si="22"/>
        <v>0.48802522427851891</v>
      </c>
      <c r="C65" s="39"/>
      <c r="D65" s="22">
        <v>32</v>
      </c>
      <c r="E65" s="26" t="s">
        <v>437</v>
      </c>
      <c r="F65" s="32" t="s">
        <v>438</v>
      </c>
      <c r="G65" s="32" t="s">
        <v>439</v>
      </c>
      <c r="H65" s="33" t="s">
        <v>440</v>
      </c>
      <c r="I65" s="100"/>
    </row>
    <row r="66" spans="2:9" ht="13.8" thickBot="1">
      <c r="C66" s="37">
        <f t="shared" ref="C66" si="31">C67+1000</f>
        <v>1000</v>
      </c>
      <c r="D66" s="23"/>
      <c r="E66" s="25" t="s">
        <v>442</v>
      </c>
      <c r="F66" s="34" t="s">
        <v>445</v>
      </c>
      <c r="G66" s="34"/>
      <c r="H66" s="43"/>
      <c r="I66" s="100"/>
    </row>
    <row r="67" spans="2:9" ht="18" customHeight="1" thickBot="1">
      <c r="B67">
        <f t="shared" ca="1" si="22"/>
        <v>4.9997340999449524E-2</v>
      </c>
      <c r="C67" s="39"/>
      <c r="D67" s="22">
        <v>33</v>
      </c>
      <c r="E67" s="26" t="s">
        <v>443</v>
      </c>
      <c r="F67" s="32" t="s">
        <v>444</v>
      </c>
      <c r="G67" s="32" t="s">
        <v>342</v>
      </c>
      <c r="H67" s="33" t="s">
        <v>446</v>
      </c>
      <c r="I67" s="100"/>
    </row>
    <row r="68" spans="2:9" ht="13.8" thickBot="1">
      <c r="C68" s="37">
        <f t="shared" ref="C68" si="32">C69+1000</f>
        <v>1000</v>
      </c>
      <c r="D68" s="23"/>
      <c r="E68" s="25" t="s">
        <v>391</v>
      </c>
      <c r="F68" s="34"/>
      <c r="G68" s="34" t="s">
        <v>451</v>
      </c>
      <c r="H68" s="43" t="s">
        <v>452</v>
      </c>
      <c r="I68" s="100"/>
    </row>
    <row r="69" spans="2:9" ht="18" customHeight="1" thickBot="1">
      <c r="B69">
        <f t="shared" ca="1" si="22"/>
        <v>0.60052682165185456</v>
      </c>
      <c r="C69" s="39"/>
      <c r="D69" s="22">
        <v>34</v>
      </c>
      <c r="E69" s="26" t="s">
        <v>392</v>
      </c>
      <c r="F69" s="32" t="s">
        <v>299</v>
      </c>
      <c r="G69" s="32" t="s">
        <v>450</v>
      </c>
      <c r="H69" s="33" t="s">
        <v>453</v>
      </c>
      <c r="I69" s="100"/>
    </row>
    <row r="70" spans="2:9" ht="13.8" thickBot="1">
      <c r="C70" s="37">
        <f t="shared" ref="C70" si="33">C71+1000</f>
        <v>1000</v>
      </c>
      <c r="D70" s="23"/>
      <c r="E70" s="25" t="s">
        <v>451</v>
      </c>
      <c r="F70" s="34"/>
      <c r="G70" s="34" t="s">
        <v>344</v>
      </c>
      <c r="H70" s="43"/>
      <c r="I70" s="100"/>
    </row>
    <row r="71" spans="2:9" ht="18" customHeight="1" thickBot="1">
      <c r="B71">
        <f t="shared" ca="1" si="22"/>
        <v>7.6995028991057035E-3</v>
      </c>
      <c r="C71" s="39"/>
      <c r="D71" s="22">
        <v>35</v>
      </c>
      <c r="E71" s="26" t="s">
        <v>454</v>
      </c>
      <c r="F71" s="32" t="s">
        <v>342</v>
      </c>
      <c r="G71" s="32" t="s">
        <v>455</v>
      </c>
      <c r="H71" s="33" t="s">
        <v>456</v>
      </c>
      <c r="I71" s="100"/>
    </row>
    <row r="72" spans="2:9" ht="13.8" thickBot="1">
      <c r="C72" s="37">
        <f t="shared" ref="C72" si="34">C73+1000</f>
        <v>1000</v>
      </c>
      <c r="D72" s="23"/>
      <c r="E72" s="25" t="s">
        <v>457</v>
      </c>
      <c r="F72" s="34"/>
      <c r="G72" s="34" t="s">
        <v>462</v>
      </c>
      <c r="H72" s="43"/>
      <c r="I72" s="100"/>
    </row>
    <row r="73" spans="2:9" ht="18" customHeight="1" thickBot="1">
      <c r="B73">
        <f t="shared" ca="1" si="22"/>
        <v>0.8860443308534337</v>
      </c>
      <c r="C73" s="39"/>
      <c r="D73" s="22">
        <v>36</v>
      </c>
      <c r="E73" s="26" t="s">
        <v>458</v>
      </c>
      <c r="F73" s="32" t="s">
        <v>459</v>
      </c>
      <c r="G73" s="32" t="s">
        <v>460</v>
      </c>
      <c r="H73" s="33" t="s">
        <v>461</v>
      </c>
      <c r="I73" s="100"/>
    </row>
    <row r="74" spans="2:9" ht="13.8" thickBot="1">
      <c r="C74" s="37">
        <f t="shared" ref="C74" si="35">C75+1000</f>
        <v>1000</v>
      </c>
      <c r="D74" s="23"/>
      <c r="E74" s="25" t="s">
        <v>463</v>
      </c>
      <c r="F74" s="34" t="s">
        <v>466</v>
      </c>
      <c r="G74" s="34"/>
      <c r="H74" s="43" t="s">
        <v>469</v>
      </c>
      <c r="I74" s="100"/>
    </row>
    <row r="75" spans="2:9" ht="18" customHeight="1" thickBot="1">
      <c r="B75">
        <f t="shared" ca="1" si="22"/>
        <v>0.10544132064624978</v>
      </c>
      <c r="C75" s="39"/>
      <c r="D75" s="22">
        <v>37</v>
      </c>
      <c r="E75" s="26" t="s">
        <v>464</v>
      </c>
      <c r="F75" s="32" t="s">
        <v>465</v>
      </c>
      <c r="G75" s="32" t="s">
        <v>467</v>
      </c>
      <c r="H75" s="33" t="s">
        <v>468</v>
      </c>
      <c r="I75" s="100"/>
    </row>
    <row r="76" spans="2:9" ht="13.8" thickBot="1">
      <c r="C76" s="37">
        <f t="shared" ref="C76" si="36">C77+1000</f>
        <v>1000</v>
      </c>
      <c r="D76" s="23"/>
      <c r="E76" s="25" t="s">
        <v>470</v>
      </c>
      <c r="F76" s="34"/>
      <c r="G76" s="34" t="s">
        <v>466</v>
      </c>
      <c r="H76" s="43" t="s">
        <v>474</v>
      </c>
      <c r="I76" s="100"/>
    </row>
    <row r="77" spans="2:9" ht="18" customHeight="1" thickBot="1">
      <c r="B77">
        <f t="shared" ca="1" si="22"/>
        <v>5.3608934489504212E-2</v>
      </c>
      <c r="C77" s="39"/>
      <c r="D77" s="22">
        <v>38</v>
      </c>
      <c r="E77" s="26" t="s">
        <v>471</v>
      </c>
      <c r="F77" s="32" t="s">
        <v>472</v>
      </c>
      <c r="G77" s="32" t="s">
        <v>473</v>
      </c>
      <c r="H77" s="33" t="s">
        <v>475</v>
      </c>
      <c r="I77" s="100"/>
    </row>
    <row r="78" spans="2:9" ht="13.8" thickBot="1">
      <c r="C78" s="37">
        <f t="shared" ref="C78" si="37">C79+1000</f>
        <v>1000</v>
      </c>
      <c r="D78" s="23"/>
      <c r="E78" s="25" t="s">
        <v>476</v>
      </c>
      <c r="F78" s="34"/>
      <c r="G78" s="34" t="s">
        <v>479</v>
      </c>
      <c r="H78" s="43"/>
      <c r="I78" s="100"/>
    </row>
    <row r="79" spans="2:9" ht="18" customHeight="1" thickBot="1">
      <c r="B79">
        <f t="shared" ca="1" si="22"/>
        <v>0.6761874476842451</v>
      </c>
      <c r="C79" s="39"/>
      <c r="D79" s="22">
        <v>39</v>
      </c>
      <c r="E79" s="26" t="s">
        <v>477</v>
      </c>
      <c r="F79" s="32" t="s">
        <v>327</v>
      </c>
      <c r="G79" s="32" t="s">
        <v>478</v>
      </c>
      <c r="H79" s="33" t="s">
        <v>480</v>
      </c>
      <c r="I79" s="100"/>
    </row>
    <row r="80" spans="2:9" ht="13.8" thickBot="1">
      <c r="C80" s="37">
        <f t="shared" ref="C80" si="38">C81+1000</f>
        <v>1000</v>
      </c>
      <c r="D80" s="23"/>
      <c r="E80" s="25"/>
      <c r="F80" s="34" t="s">
        <v>482</v>
      </c>
      <c r="G80" s="34"/>
      <c r="H80" s="43"/>
      <c r="I80" s="100"/>
    </row>
    <row r="81" spans="2:10" ht="18" customHeight="1" thickBot="1">
      <c r="B81">
        <f t="shared" ca="1" si="22"/>
        <v>0.41751246957398547</v>
      </c>
      <c r="C81" s="39"/>
      <c r="D81" s="22">
        <v>40</v>
      </c>
      <c r="E81" s="26" t="s">
        <v>439</v>
      </c>
      <c r="F81" s="32" t="s">
        <v>481</v>
      </c>
      <c r="G81" s="32" t="s">
        <v>483</v>
      </c>
      <c r="H81" s="33" t="s">
        <v>484</v>
      </c>
      <c r="I81" s="100"/>
    </row>
    <row r="82" spans="2:10" ht="13.8" thickBot="1">
      <c r="C82" s="37">
        <f t="shared" ref="C82" si="39">C83+1000</f>
        <v>1000</v>
      </c>
      <c r="D82" s="23"/>
      <c r="E82" s="25" t="s">
        <v>485</v>
      </c>
      <c r="F82" s="34"/>
      <c r="G82" s="34" t="s">
        <v>488</v>
      </c>
      <c r="H82" s="43"/>
      <c r="I82" s="100"/>
    </row>
    <row r="83" spans="2:10" ht="18" customHeight="1" thickBot="1">
      <c r="B83">
        <f t="shared" ca="1" si="22"/>
        <v>0.5070164008208381</v>
      </c>
      <c r="C83" s="39"/>
      <c r="D83" s="22">
        <v>41</v>
      </c>
      <c r="E83" s="26" t="s">
        <v>486</v>
      </c>
      <c r="F83" s="32" t="s">
        <v>299</v>
      </c>
      <c r="G83" s="32" t="s">
        <v>487</v>
      </c>
      <c r="H83" s="33"/>
      <c r="I83" s="100"/>
    </row>
    <row r="84" spans="2:10" ht="13.8" thickBot="1">
      <c r="C84" s="37">
        <f t="shared" ref="C84" si="40">C85+1000</f>
        <v>1000</v>
      </c>
      <c r="D84" s="23"/>
      <c r="E84" s="25" t="s">
        <v>489</v>
      </c>
      <c r="F84" s="34" t="s">
        <v>492</v>
      </c>
      <c r="G84" s="34"/>
      <c r="H84" s="43"/>
      <c r="I84" s="100"/>
    </row>
    <row r="85" spans="2:10" ht="18" customHeight="1" thickBot="1">
      <c r="B85">
        <f t="shared" ca="1" si="22"/>
        <v>0.59361748686479632</v>
      </c>
      <c r="C85" s="39"/>
      <c r="D85" s="22">
        <v>42</v>
      </c>
      <c r="E85" s="26" t="s">
        <v>490</v>
      </c>
      <c r="F85" s="32" t="s">
        <v>491</v>
      </c>
      <c r="G85" s="32" t="s">
        <v>299</v>
      </c>
      <c r="H85" s="33" t="s">
        <v>493</v>
      </c>
      <c r="I85" s="100"/>
    </row>
    <row r="86" spans="2:10" ht="13.8" thickBot="1">
      <c r="C86" s="37">
        <f t="shared" ref="C86" si="41">C87+1000</f>
        <v>1000</v>
      </c>
      <c r="D86" s="23"/>
      <c r="E86" s="25" t="s">
        <v>494</v>
      </c>
      <c r="F86" s="34" t="s">
        <v>497</v>
      </c>
      <c r="G86" s="34"/>
      <c r="H86" s="43"/>
      <c r="I86" s="100"/>
    </row>
    <row r="87" spans="2:10" ht="18" customHeight="1" thickBot="1">
      <c r="B87">
        <f t="shared" ca="1" si="22"/>
        <v>0.76225836605955233</v>
      </c>
      <c r="C87" s="39"/>
      <c r="D87" s="66">
        <v>43</v>
      </c>
      <c r="E87" s="27" t="s">
        <v>495</v>
      </c>
      <c r="F87" s="35" t="s">
        <v>496</v>
      </c>
      <c r="G87" s="35" t="s">
        <v>352</v>
      </c>
      <c r="H87" s="36"/>
      <c r="I87" s="101"/>
    </row>
    <row r="88" spans="2:10" ht="13.8" thickBot="1">
      <c r="C88" s="37">
        <f t="shared" ref="C88" si="42">C89+1000</f>
        <v>1000</v>
      </c>
      <c r="D88" s="17"/>
      <c r="E88" s="44" t="s">
        <v>498</v>
      </c>
      <c r="F88" s="45"/>
      <c r="G88" s="45" t="s">
        <v>501</v>
      </c>
      <c r="H88" s="43"/>
      <c r="I88" s="102" t="s">
        <v>848</v>
      </c>
    </row>
    <row r="89" spans="2:10" ht="18" customHeight="1" thickBot="1">
      <c r="B89">
        <f t="shared" ca="1" si="22"/>
        <v>0.54092747579299216</v>
      </c>
      <c r="C89" s="39"/>
      <c r="D89" s="22">
        <v>44</v>
      </c>
      <c r="E89" s="26" t="s">
        <v>499</v>
      </c>
      <c r="F89" s="32" t="s">
        <v>500</v>
      </c>
      <c r="G89" s="32" t="s">
        <v>340</v>
      </c>
      <c r="H89" s="33"/>
      <c r="I89" s="103"/>
    </row>
    <row r="90" spans="2:10" ht="13.8" thickBot="1">
      <c r="C90" s="37">
        <f t="shared" ref="C90" si="43">C91+1000</f>
        <v>1000</v>
      </c>
      <c r="D90" s="23"/>
      <c r="E90" s="25" t="s">
        <v>502</v>
      </c>
      <c r="F90" s="34"/>
      <c r="G90" s="34" t="s">
        <v>457</v>
      </c>
      <c r="H90" s="43"/>
      <c r="I90" s="103"/>
      <c r="J90" s="29"/>
    </row>
    <row r="91" spans="2:10" ht="18" customHeight="1" thickBot="1">
      <c r="B91">
        <f t="shared" ca="1" si="22"/>
        <v>0.33686238300082327</v>
      </c>
      <c r="C91" s="39"/>
      <c r="D91" s="22">
        <v>45</v>
      </c>
      <c r="E91" s="26" t="s">
        <v>503</v>
      </c>
      <c r="F91" s="32" t="s">
        <v>504</v>
      </c>
      <c r="G91" s="32" t="s">
        <v>505</v>
      </c>
      <c r="H91" s="33" t="s">
        <v>506</v>
      </c>
      <c r="I91" s="103"/>
      <c r="J91" s="28"/>
    </row>
    <row r="92" spans="2:10" ht="13.8" thickBot="1">
      <c r="C92" s="37">
        <f t="shared" ref="C92" si="44">C93+1000</f>
        <v>1000</v>
      </c>
      <c r="D92" s="23"/>
      <c r="E92" s="25" t="s">
        <v>507</v>
      </c>
      <c r="F92" s="34"/>
      <c r="G92" s="34" t="s">
        <v>511</v>
      </c>
      <c r="H92" s="43" t="s">
        <v>512</v>
      </c>
      <c r="I92" s="103"/>
    </row>
    <row r="93" spans="2:10" ht="18" customHeight="1" thickBot="1">
      <c r="B93">
        <f t="shared" ca="1" si="22"/>
        <v>5.1101420701451183E-2</v>
      </c>
      <c r="C93" s="39"/>
      <c r="D93" s="22">
        <v>46</v>
      </c>
      <c r="E93" s="26" t="s">
        <v>508</v>
      </c>
      <c r="F93" s="32" t="s">
        <v>509</v>
      </c>
      <c r="G93" s="32" t="s">
        <v>510</v>
      </c>
      <c r="H93" s="33" t="s">
        <v>513</v>
      </c>
      <c r="I93" s="103"/>
    </row>
    <row r="94" spans="2:10" ht="13.8" thickBot="1">
      <c r="C94" s="37">
        <f t="shared" ref="C94" si="45">C95+1000</f>
        <v>1000</v>
      </c>
      <c r="D94" s="23"/>
      <c r="E94" s="25" t="s">
        <v>514</v>
      </c>
      <c r="F94" s="34" t="s">
        <v>517</v>
      </c>
      <c r="G94" s="34"/>
      <c r="H94" s="43"/>
      <c r="I94" s="103"/>
    </row>
    <row r="95" spans="2:10" ht="18" customHeight="1" thickBot="1">
      <c r="B95">
        <f t="shared" ca="1" si="22"/>
        <v>3.7681696215234761E-2</v>
      </c>
      <c r="C95" s="39"/>
      <c r="D95" s="22">
        <v>47</v>
      </c>
      <c r="E95" s="26" t="s">
        <v>515</v>
      </c>
      <c r="F95" s="32" t="s">
        <v>516</v>
      </c>
      <c r="G95" s="32" t="s">
        <v>518</v>
      </c>
      <c r="H95" s="33" t="s">
        <v>519</v>
      </c>
      <c r="I95" s="103"/>
    </row>
    <row r="96" spans="2:10" ht="13.8" thickBot="1">
      <c r="C96" s="37">
        <f t="shared" ref="C96" si="46">C97+1000</f>
        <v>1000</v>
      </c>
      <c r="D96" s="23"/>
      <c r="E96" s="25" t="s">
        <v>520</v>
      </c>
      <c r="F96" s="34" t="s">
        <v>523</v>
      </c>
      <c r="G96" s="34" t="s">
        <v>524</v>
      </c>
      <c r="H96" s="43"/>
      <c r="I96" s="103"/>
    </row>
    <row r="97" spans="2:14" ht="18" customHeight="1" thickBot="1">
      <c r="B97">
        <f t="shared" ca="1" si="22"/>
        <v>0.3440980650392963</v>
      </c>
      <c r="C97" s="39"/>
      <c r="D97" s="22">
        <v>48</v>
      </c>
      <c r="E97" s="26" t="s">
        <v>521</v>
      </c>
      <c r="F97" s="32" t="s">
        <v>522</v>
      </c>
      <c r="G97" s="32" t="s">
        <v>382</v>
      </c>
      <c r="H97" s="33"/>
      <c r="I97" s="103"/>
    </row>
    <row r="98" spans="2:14" ht="13.8" thickBot="1">
      <c r="C98" s="37">
        <f t="shared" ref="C98" si="47">C99+1000</f>
        <v>1000</v>
      </c>
      <c r="D98" s="23"/>
      <c r="E98" s="25" t="s">
        <v>525</v>
      </c>
      <c r="F98" s="34"/>
      <c r="G98" s="34" t="s">
        <v>529</v>
      </c>
      <c r="H98" s="43"/>
      <c r="I98" s="103"/>
    </row>
    <row r="99" spans="2:14" ht="18" customHeight="1" thickBot="1">
      <c r="B99">
        <f t="shared" ca="1" si="22"/>
        <v>0.78530103227716475</v>
      </c>
      <c r="C99" s="39"/>
      <c r="D99" s="22">
        <v>49</v>
      </c>
      <c r="E99" s="26" t="s">
        <v>526</v>
      </c>
      <c r="F99" s="32" t="s">
        <v>527</v>
      </c>
      <c r="G99" s="32" t="s">
        <v>528</v>
      </c>
      <c r="H99" s="33"/>
      <c r="I99" s="103"/>
    </row>
    <row r="100" spans="2:14" ht="13.8" thickBot="1">
      <c r="C100" s="37">
        <f t="shared" ref="C100" si="48">C101+1000</f>
        <v>1000</v>
      </c>
      <c r="D100" s="23"/>
      <c r="E100" s="25" t="s">
        <v>530</v>
      </c>
      <c r="F100" s="34"/>
      <c r="G100" s="34" t="s">
        <v>534</v>
      </c>
      <c r="H100" s="43"/>
      <c r="I100" s="103"/>
    </row>
    <row r="101" spans="2:14" ht="18" customHeight="1" thickBot="1">
      <c r="B101">
        <f t="shared" ca="1" si="22"/>
        <v>0.65867696335367509</v>
      </c>
      <c r="C101" s="39"/>
      <c r="D101" s="22">
        <v>50</v>
      </c>
      <c r="E101" s="26" t="s">
        <v>531</v>
      </c>
      <c r="F101" s="32" t="s">
        <v>532</v>
      </c>
      <c r="G101" s="32" t="s">
        <v>533</v>
      </c>
      <c r="H101" s="33"/>
      <c r="I101" s="103"/>
    </row>
    <row r="102" spans="2:14" ht="13.8" thickBot="1">
      <c r="C102" s="37">
        <f t="shared" ref="C102" si="49">C103+1000</f>
        <v>1000</v>
      </c>
      <c r="D102" s="23"/>
      <c r="E102" s="25" t="s">
        <v>535</v>
      </c>
      <c r="F102" s="34" t="s">
        <v>538</v>
      </c>
      <c r="G102" s="34"/>
      <c r="H102" s="43"/>
      <c r="I102" s="103"/>
    </row>
    <row r="103" spans="2:14" ht="18" customHeight="1" thickBot="1">
      <c r="B103">
        <f t="shared" ca="1" si="22"/>
        <v>0.32460931804511217</v>
      </c>
      <c r="C103" s="39"/>
      <c r="D103" s="22">
        <v>51</v>
      </c>
      <c r="E103" s="26" t="s">
        <v>536</v>
      </c>
      <c r="F103" s="32" t="s">
        <v>537</v>
      </c>
      <c r="G103" s="32" t="s">
        <v>539</v>
      </c>
      <c r="H103" s="33"/>
      <c r="I103" s="103"/>
    </row>
    <row r="104" spans="2:14" ht="13.8" thickBot="1">
      <c r="C104" s="37">
        <f t="shared" ref="C104" si="50">C105+1000</f>
        <v>1000</v>
      </c>
      <c r="D104" s="23"/>
      <c r="E104" s="25" t="s">
        <v>540</v>
      </c>
      <c r="F104" s="34" t="s">
        <v>543</v>
      </c>
      <c r="G104" s="34"/>
      <c r="H104" s="43" t="s">
        <v>544</v>
      </c>
      <c r="I104" s="103"/>
    </row>
    <row r="105" spans="2:14" ht="18" customHeight="1" thickBot="1">
      <c r="B105">
        <f t="shared" ca="1" si="22"/>
        <v>0.70546753897079906</v>
      </c>
      <c r="C105" s="39"/>
      <c r="D105" s="22">
        <v>52</v>
      </c>
      <c r="E105" s="26" t="s">
        <v>541</v>
      </c>
      <c r="F105" s="32" t="s">
        <v>542</v>
      </c>
      <c r="G105" s="32" t="s">
        <v>483</v>
      </c>
      <c r="H105" s="33" t="s">
        <v>364</v>
      </c>
      <c r="I105" s="103"/>
    </row>
    <row r="106" spans="2:14" ht="13.8" thickBot="1">
      <c r="C106" s="37">
        <f t="shared" ref="C106" si="51">C107+1000</f>
        <v>1000</v>
      </c>
      <c r="D106" s="23"/>
      <c r="E106" s="25" t="s">
        <v>545</v>
      </c>
      <c r="F106" s="34"/>
      <c r="G106" s="34" t="s">
        <v>549</v>
      </c>
      <c r="H106" s="43" t="s">
        <v>550</v>
      </c>
      <c r="I106" s="103"/>
    </row>
    <row r="107" spans="2:14" ht="18" customHeight="1" thickBot="1">
      <c r="B107">
        <f t="shared" ca="1" si="22"/>
        <v>0.82165885397430838</v>
      </c>
      <c r="C107" s="39"/>
      <c r="D107" s="22">
        <v>53</v>
      </c>
      <c r="E107" s="26" t="s">
        <v>546</v>
      </c>
      <c r="F107" s="32" t="s">
        <v>547</v>
      </c>
      <c r="G107" s="32" t="s">
        <v>548</v>
      </c>
      <c r="H107" s="33" t="s">
        <v>475</v>
      </c>
      <c r="I107" s="103"/>
    </row>
    <row r="108" spans="2:14" ht="13.8" thickBot="1">
      <c r="C108" s="37">
        <f t="shared" ref="C108:C158" si="52">C109+1000</f>
        <v>1000</v>
      </c>
      <c r="D108" s="23"/>
      <c r="E108" s="25"/>
      <c r="F108" s="34"/>
      <c r="G108" s="34" t="s">
        <v>553</v>
      </c>
      <c r="H108" s="43"/>
      <c r="I108" s="103"/>
      <c r="K108" s="13"/>
      <c r="L108" s="13"/>
      <c r="M108" s="13"/>
      <c r="N108" s="13"/>
    </row>
    <row r="109" spans="2:14" ht="18" customHeight="1" thickBot="1">
      <c r="B109">
        <f t="shared" ca="1" si="22"/>
        <v>0.36424486751902441</v>
      </c>
      <c r="C109" s="39"/>
      <c r="D109" s="66">
        <v>54</v>
      </c>
      <c r="E109" s="27" t="s">
        <v>551</v>
      </c>
      <c r="F109" s="35" t="s">
        <v>552</v>
      </c>
      <c r="G109" s="35" t="s">
        <v>364</v>
      </c>
      <c r="H109" s="36"/>
      <c r="I109" s="104"/>
      <c r="K109" s="14"/>
      <c r="L109" s="15"/>
      <c r="M109" s="15"/>
      <c r="N109" s="15"/>
    </row>
    <row r="110" spans="2:14" ht="16.8" thickBot="1">
      <c r="C110" s="37">
        <f t="shared" si="52"/>
        <v>1000</v>
      </c>
      <c r="D110" s="17"/>
      <c r="E110" s="44" t="s">
        <v>554</v>
      </c>
      <c r="F110" s="45"/>
      <c r="G110" s="45" t="s">
        <v>557</v>
      </c>
      <c r="H110" s="43"/>
      <c r="I110" s="105" t="s">
        <v>849</v>
      </c>
      <c r="K110" s="13"/>
      <c r="L110" s="13"/>
      <c r="M110" s="13"/>
      <c r="N110" s="15"/>
    </row>
    <row r="111" spans="2:14" ht="18" customHeight="1" thickBot="1">
      <c r="B111">
        <f t="shared" ca="1" si="22"/>
        <v>0.71771965262217574</v>
      </c>
      <c r="C111" s="39"/>
      <c r="D111" s="22">
        <v>55</v>
      </c>
      <c r="E111" s="26" t="s">
        <v>555</v>
      </c>
      <c r="F111" s="32" t="s">
        <v>556</v>
      </c>
      <c r="G111" s="32" t="s">
        <v>308</v>
      </c>
      <c r="H111" s="33"/>
      <c r="I111" s="106"/>
      <c r="K111" s="14"/>
      <c r="L111" s="15"/>
      <c r="M111" s="15"/>
      <c r="N111" s="15"/>
    </row>
    <row r="112" spans="2:14" ht="11.4" customHeight="1" thickBot="1">
      <c r="C112" s="37">
        <f t="shared" si="52"/>
        <v>1000</v>
      </c>
      <c r="D112" s="23"/>
      <c r="E112" s="44" t="s">
        <v>558</v>
      </c>
      <c r="F112" s="45"/>
      <c r="G112" s="45" t="s">
        <v>561</v>
      </c>
      <c r="H112" s="43"/>
      <c r="I112" s="106"/>
    </row>
    <row r="113" spans="2:9" ht="16.8" thickBot="1">
      <c r="B113">
        <f t="shared" ref="B113:B147" ca="1" si="53">RAND()</f>
        <v>0.82831944069171526</v>
      </c>
      <c r="C113" s="39"/>
      <c r="D113" s="22">
        <v>56</v>
      </c>
      <c r="E113" s="26" t="s">
        <v>559</v>
      </c>
      <c r="F113" s="32" t="s">
        <v>518</v>
      </c>
      <c r="G113" s="32" t="s">
        <v>560</v>
      </c>
      <c r="H113" s="33" t="s">
        <v>562</v>
      </c>
      <c r="I113" s="106"/>
    </row>
    <row r="114" spans="2:9" ht="13.8" thickBot="1">
      <c r="C114" s="37">
        <f t="shared" si="52"/>
        <v>1000</v>
      </c>
      <c r="D114" s="23"/>
      <c r="E114" s="44" t="s">
        <v>563</v>
      </c>
      <c r="F114" s="45" t="s">
        <v>566</v>
      </c>
      <c r="G114" s="45" t="s">
        <v>567</v>
      </c>
      <c r="H114" s="43"/>
      <c r="I114" s="106"/>
    </row>
    <row r="115" spans="2:9" ht="16.8" thickBot="1">
      <c r="B115">
        <f t="shared" ca="1" si="53"/>
        <v>0.13359099383236561</v>
      </c>
      <c r="C115" s="39"/>
      <c r="D115" s="22">
        <v>57</v>
      </c>
      <c r="E115" s="26" t="s">
        <v>564</v>
      </c>
      <c r="F115" s="32" t="s">
        <v>565</v>
      </c>
      <c r="G115" s="32" t="s">
        <v>568</v>
      </c>
      <c r="H115" s="33"/>
      <c r="I115" s="106"/>
    </row>
    <row r="116" spans="2:9" ht="13.8" thickBot="1">
      <c r="C116" s="37">
        <f t="shared" si="52"/>
        <v>1000</v>
      </c>
      <c r="D116" s="23"/>
      <c r="E116" s="44" t="s">
        <v>569</v>
      </c>
      <c r="F116" s="45"/>
      <c r="G116" s="45" t="s">
        <v>572</v>
      </c>
      <c r="H116" s="43"/>
      <c r="I116" s="106"/>
    </row>
    <row r="117" spans="2:9" ht="16.8" thickBot="1">
      <c r="B117">
        <f t="shared" ca="1" si="53"/>
        <v>0.90045959747572069</v>
      </c>
      <c r="C117" s="39"/>
      <c r="D117" s="22">
        <v>58</v>
      </c>
      <c r="E117" s="26" t="s">
        <v>570</v>
      </c>
      <c r="F117" s="32" t="s">
        <v>571</v>
      </c>
      <c r="G117" s="32" t="s">
        <v>573</v>
      </c>
      <c r="H117" s="33" t="s">
        <v>574</v>
      </c>
      <c r="I117" s="106"/>
    </row>
    <row r="118" spans="2:9" ht="13.8" thickBot="1">
      <c r="C118" s="37">
        <f t="shared" si="52"/>
        <v>1000</v>
      </c>
      <c r="D118" s="23"/>
      <c r="E118" s="44" t="s">
        <v>575</v>
      </c>
      <c r="F118" s="45"/>
      <c r="G118" s="45"/>
      <c r="H118" s="43" t="s">
        <v>578</v>
      </c>
      <c r="I118" s="106"/>
    </row>
    <row r="119" spans="2:9" ht="16.8" thickBot="1">
      <c r="B119">
        <f t="shared" ca="1" si="53"/>
        <v>0.76416748169743531</v>
      </c>
      <c r="C119" s="39"/>
      <c r="D119" s="22">
        <v>59</v>
      </c>
      <c r="E119" s="26" t="s">
        <v>576</v>
      </c>
      <c r="F119" s="32" t="s">
        <v>577</v>
      </c>
      <c r="G119" s="32" t="s">
        <v>299</v>
      </c>
      <c r="H119" s="33" t="s">
        <v>304</v>
      </c>
      <c r="I119" s="106"/>
    </row>
    <row r="120" spans="2:9" ht="13.8" thickBot="1">
      <c r="C120" s="37">
        <f t="shared" si="52"/>
        <v>1000</v>
      </c>
      <c r="D120" s="23"/>
      <c r="E120" s="44"/>
      <c r="F120" s="45" t="s">
        <v>580</v>
      </c>
      <c r="G120" s="45"/>
      <c r="H120" s="43"/>
      <c r="I120" s="106"/>
    </row>
    <row r="121" spans="2:9" ht="16.8" thickBot="1">
      <c r="B121">
        <f t="shared" ca="1" si="53"/>
        <v>0.59889363508232873</v>
      </c>
      <c r="C121" s="39"/>
      <c r="D121" s="22">
        <v>60</v>
      </c>
      <c r="E121" s="26" t="s">
        <v>579</v>
      </c>
      <c r="F121" s="32" t="s">
        <v>581</v>
      </c>
      <c r="G121" s="32"/>
      <c r="H121" s="33"/>
      <c r="I121" s="106"/>
    </row>
    <row r="122" spans="2:9" ht="13.8" thickBot="1">
      <c r="C122" s="37">
        <f t="shared" si="52"/>
        <v>1000</v>
      </c>
      <c r="D122" s="23"/>
      <c r="E122" s="44" t="s">
        <v>582</v>
      </c>
      <c r="F122" s="45" t="s">
        <v>585</v>
      </c>
      <c r="G122" s="45" t="s">
        <v>553</v>
      </c>
      <c r="H122" s="43"/>
      <c r="I122" s="106"/>
    </row>
    <row r="123" spans="2:9" ht="16.8" thickBot="1">
      <c r="B123">
        <f t="shared" ca="1" si="53"/>
        <v>0.31961465979499104</v>
      </c>
      <c r="C123" s="39"/>
      <c r="D123" s="22">
        <v>61</v>
      </c>
      <c r="E123" s="26" t="s">
        <v>583</v>
      </c>
      <c r="F123" s="32" t="s">
        <v>584</v>
      </c>
      <c r="G123" s="32" t="s">
        <v>586</v>
      </c>
      <c r="H123" s="33"/>
      <c r="I123" s="106"/>
    </row>
    <row r="124" spans="2:9" ht="13.8" thickBot="1">
      <c r="C124" s="37">
        <f t="shared" si="52"/>
        <v>1000</v>
      </c>
      <c r="D124" s="23"/>
      <c r="E124" s="44" t="s">
        <v>587</v>
      </c>
      <c r="F124" s="45"/>
      <c r="G124" s="45" t="s">
        <v>590</v>
      </c>
      <c r="H124" s="43"/>
      <c r="I124" s="106"/>
    </row>
    <row r="125" spans="2:9" ht="16.8" thickBot="1">
      <c r="B125">
        <f t="shared" ca="1" si="53"/>
        <v>0.78918574355920246</v>
      </c>
      <c r="C125" s="39"/>
      <c r="D125" s="22">
        <v>62</v>
      </c>
      <c r="E125" s="26" t="s">
        <v>588</v>
      </c>
      <c r="F125" s="32" t="s">
        <v>589</v>
      </c>
      <c r="G125" s="32" t="s">
        <v>458</v>
      </c>
      <c r="H125" s="33" t="s">
        <v>591</v>
      </c>
      <c r="I125" s="106"/>
    </row>
    <row r="126" spans="2:9" ht="13.8" thickBot="1">
      <c r="C126" s="37">
        <f t="shared" si="52"/>
        <v>1000</v>
      </c>
      <c r="D126" s="23"/>
      <c r="E126" s="44" t="s">
        <v>592</v>
      </c>
      <c r="F126" s="45" t="s">
        <v>594</v>
      </c>
      <c r="G126" s="45" t="s">
        <v>595</v>
      </c>
      <c r="H126" s="43" t="s">
        <v>597</v>
      </c>
      <c r="I126" s="106"/>
    </row>
    <row r="127" spans="2:9" ht="16.8" thickBot="1">
      <c r="B127">
        <f t="shared" ca="1" si="53"/>
        <v>0.98967866586565922</v>
      </c>
      <c r="C127" s="39"/>
      <c r="D127" s="22">
        <v>63</v>
      </c>
      <c r="E127" s="26" t="s">
        <v>593</v>
      </c>
      <c r="F127" s="32" t="s">
        <v>564</v>
      </c>
      <c r="G127" s="32" t="s">
        <v>473</v>
      </c>
      <c r="H127" s="33" t="s">
        <v>596</v>
      </c>
      <c r="I127" s="106"/>
    </row>
    <row r="128" spans="2:9" ht="13.8" thickBot="1">
      <c r="C128" s="37">
        <f t="shared" si="52"/>
        <v>1000</v>
      </c>
      <c r="D128" s="23"/>
      <c r="E128" s="44" t="s">
        <v>598</v>
      </c>
      <c r="F128" s="45" t="s">
        <v>599</v>
      </c>
      <c r="G128" s="45" t="s">
        <v>600</v>
      </c>
      <c r="H128" s="43"/>
      <c r="I128" s="106"/>
    </row>
    <row r="129" spans="2:9" ht="16.8" thickBot="1">
      <c r="B129">
        <f t="shared" ca="1" si="53"/>
        <v>0.41509029402010622</v>
      </c>
      <c r="C129" s="39"/>
      <c r="D129" s="22">
        <v>64</v>
      </c>
      <c r="E129" s="26" t="s">
        <v>536</v>
      </c>
      <c r="F129" s="32" t="s">
        <v>464</v>
      </c>
      <c r="G129" s="32" t="s">
        <v>465</v>
      </c>
      <c r="H129" s="33"/>
      <c r="I129" s="106"/>
    </row>
    <row r="130" spans="2:9" ht="13.8" thickBot="1">
      <c r="C130" s="37">
        <f t="shared" si="52"/>
        <v>1000</v>
      </c>
      <c r="D130" s="23"/>
      <c r="E130" s="44" t="s">
        <v>604</v>
      </c>
      <c r="F130" s="45"/>
      <c r="G130" s="45" t="s">
        <v>602</v>
      </c>
      <c r="H130" s="43"/>
      <c r="I130" s="106"/>
    </row>
    <row r="131" spans="2:9" ht="16.8" thickBot="1">
      <c r="B131">
        <f t="shared" ca="1" si="53"/>
        <v>0.20736627596603363</v>
      </c>
      <c r="C131" s="39"/>
      <c r="D131" s="22">
        <v>65</v>
      </c>
      <c r="E131" s="26" t="s">
        <v>605</v>
      </c>
      <c r="F131" s="32" t="s">
        <v>606</v>
      </c>
      <c r="G131" s="32" t="s">
        <v>601</v>
      </c>
      <c r="H131" s="33" t="s">
        <v>603</v>
      </c>
      <c r="I131" s="106"/>
    </row>
    <row r="132" spans="2:9" ht="13.8" thickBot="1">
      <c r="C132" s="37">
        <f t="shared" si="52"/>
        <v>1000</v>
      </c>
      <c r="D132" s="23"/>
      <c r="E132" s="44" t="s">
        <v>608</v>
      </c>
      <c r="F132" s="45" t="s">
        <v>609</v>
      </c>
      <c r="G132" s="45"/>
      <c r="H132" s="43"/>
      <c r="I132" s="106"/>
    </row>
    <row r="133" spans="2:9" ht="16.8" thickBot="1">
      <c r="B133">
        <f t="shared" ca="1" si="53"/>
        <v>0.68334938298608694</v>
      </c>
      <c r="C133" s="39"/>
      <c r="D133" s="66">
        <v>66</v>
      </c>
      <c r="E133" s="27" t="s">
        <v>607</v>
      </c>
      <c r="F133" s="35" t="s">
        <v>610</v>
      </c>
      <c r="G133" s="35" t="s">
        <v>611</v>
      </c>
      <c r="H133" s="36" t="s">
        <v>612</v>
      </c>
      <c r="I133" s="107"/>
    </row>
    <row r="134" spans="2:9" ht="13.8" thickBot="1">
      <c r="C134" s="37">
        <f t="shared" si="52"/>
        <v>1000</v>
      </c>
      <c r="D134" s="17"/>
      <c r="E134" s="44" t="s">
        <v>613</v>
      </c>
      <c r="F134" s="45"/>
      <c r="G134" s="45" t="s">
        <v>617</v>
      </c>
      <c r="H134" s="43"/>
      <c r="I134" s="99" t="s">
        <v>850</v>
      </c>
    </row>
    <row r="135" spans="2:9" ht="16.8" thickBot="1">
      <c r="B135">
        <f t="shared" ca="1" si="53"/>
        <v>0.34503353416367455</v>
      </c>
      <c r="C135" s="39"/>
      <c r="D135" s="22">
        <v>67</v>
      </c>
      <c r="E135" s="26" t="s">
        <v>614</v>
      </c>
      <c r="F135" s="32" t="s">
        <v>615</v>
      </c>
      <c r="G135" s="32" t="s">
        <v>616</v>
      </c>
      <c r="H135" s="33"/>
      <c r="I135" s="100"/>
    </row>
    <row r="136" spans="2:9" ht="13.8" thickBot="1">
      <c r="C136" s="37">
        <f t="shared" si="52"/>
        <v>1000</v>
      </c>
      <c r="D136" s="23"/>
      <c r="E136" s="44" t="s">
        <v>618</v>
      </c>
      <c r="F136" s="45"/>
      <c r="G136" s="45" t="s">
        <v>622</v>
      </c>
      <c r="H136" s="43"/>
      <c r="I136" s="100"/>
    </row>
    <row r="137" spans="2:9" ht="16.8" thickBot="1">
      <c r="B137">
        <f t="shared" ca="1" si="53"/>
        <v>0.36300870316120026</v>
      </c>
      <c r="C137" s="39"/>
      <c r="D137" s="22">
        <v>68</v>
      </c>
      <c r="E137" s="26" t="s">
        <v>619</v>
      </c>
      <c r="F137" s="32" t="s">
        <v>620</v>
      </c>
      <c r="G137" s="32" t="s">
        <v>621</v>
      </c>
      <c r="H137" s="33"/>
      <c r="I137" s="100"/>
    </row>
    <row r="138" spans="2:9" ht="13.8" thickBot="1">
      <c r="C138" s="37">
        <f t="shared" si="52"/>
        <v>1000</v>
      </c>
      <c r="D138" s="23"/>
      <c r="E138" s="44" t="s">
        <v>623</v>
      </c>
      <c r="F138" s="45" t="s">
        <v>625</v>
      </c>
      <c r="G138" s="45" t="s">
        <v>626</v>
      </c>
      <c r="H138" s="43"/>
      <c r="I138" s="100"/>
    </row>
    <row r="139" spans="2:9" ht="16.8" thickBot="1">
      <c r="B139">
        <f t="shared" ca="1" si="53"/>
        <v>0.33961150160716136</v>
      </c>
      <c r="C139" s="39"/>
      <c r="D139" s="22">
        <v>69</v>
      </c>
      <c r="E139" s="26" t="s">
        <v>593</v>
      </c>
      <c r="F139" s="32" t="s">
        <v>624</v>
      </c>
      <c r="G139" s="32" t="s">
        <v>627</v>
      </c>
      <c r="H139" s="33"/>
      <c r="I139" s="100"/>
    </row>
    <row r="140" spans="2:9" ht="13.8" thickBot="1">
      <c r="C140" s="37">
        <f t="shared" si="52"/>
        <v>1000</v>
      </c>
      <c r="D140" s="23"/>
      <c r="E140" s="44" t="s">
        <v>628</v>
      </c>
      <c r="F140" s="45"/>
      <c r="G140" s="45" t="s">
        <v>632</v>
      </c>
      <c r="H140" s="43"/>
      <c r="I140" s="100"/>
    </row>
    <row r="141" spans="2:9" ht="16.8" thickBot="1">
      <c r="B141">
        <f t="shared" ca="1" si="53"/>
        <v>0.85857841296691639</v>
      </c>
      <c r="C141" s="39"/>
      <c r="D141" s="22">
        <v>70</v>
      </c>
      <c r="E141" s="26" t="s">
        <v>629</v>
      </c>
      <c r="F141" s="32" t="s">
        <v>630</v>
      </c>
      <c r="G141" s="32" t="s">
        <v>631</v>
      </c>
      <c r="H141" s="33" t="s">
        <v>633</v>
      </c>
      <c r="I141" s="100"/>
    </row>
    <row r="142" spans="2:9" ht="13.8" thickBot="1">
      <c r="C142" s="37">
        <f t="shared" si="52"/>
        <v>1000</v>
      </c>
      <c r="D142" s="23"/>
      <c r="E142" s="44" t="s">
        <v>634</v>
      </c>
      <c r="F142" s="45" t="s">
        <v>626</v>
      </c>
      <c r="G142" s="45"/>
      <c r="H142" s="43"/>
      <c r="I142" s="100"/>
    </row>
    <row r="143" spans="2:9" ht="16.8" thickBot="1">
      <c r="B143">
        <f t="shared" ca="1" si="53"/>
        <v>0.42059228397747606</v>
      </c>
      <c r="C143" s="39"/>
      <c r="D143" s="22">
        <v>71</v>
      </c>
      <c r="E143" s="26" t="s">
        <v>635</v>
      </c>
      <c r="F143" s="32" t="s">
        <v>627</v>
      </c>
      <c r="G143" s="32" t="s">
        <v>636</v>
      </c>
      <c r="H143" s="33" t="s">
        <v>637</v>
      </c>
      <c r="I143" s="100"/>
    </row>
    <row r="144" spans="2:9" ht="13.8" thickBot="1">
      <c r="C144" s="37">
        <f t="shared" si="52"/>
        <v>1000</v>
      </c>
      <c r="D144" s="23"/>
      <c r="E144" s="44" t="s">
        <v>638</v>
      </c>
      <c r="F144" s="45" t="s">
        <v>640</v>
      </c>
      <c r="G144" s="45"/>
      <c r="H144" s="43" t="s">
        <v>641</v>
      </c>
      <c r="I144" s="100"/>
    </row>
    <row r="145" spans="2:9" ht="16.8" thickBot="1">
      <c r="B145">
        <f t="shared" ca="1" si="53"/>
        <v>0.2533310966025234</v>
      </c>
      <c r="C145" s="39"/>
      <c r="D145" s="22">
        <v>72</v>
      </c>
      <c r="E145" s="26" t="s">
        <v>639</v>
      </c>
      <c r="F145" s="32" t="s">
        <v>373</v>
      </c>
      <c r="G145" s="32" t="s">
        <v>615</v>
      </c>
      <c r="H145" s="33" t="s">
        <v>477</v>
      </c>
      <c r="I145" s="100"/>
    </row>
    <row r="146" spans="2:9" ht="13.8" thickBot="1">
      <c r="C146" s="37">
        <f t="shared" si="52"/>
        <v>1000</v>
      </c>
      <c r="D146" s="23"/>
      <c r="E146" s="44" t="s">
        <v>642</v>
      </c>
      <c r="F146" s="45"/>
      <c r="G146" s="45"/>
      <c r="H146" s="43"/>
      <c r="I146" s="100"/>
    </row>
    <row r="147" spans="2:9" ht="16.8" thickBot="1">
      <c r="B147">
        <f t="shared" ca="1" si="53"/>
        <v>0.61298542946253864</v>
      </c>
      <c r="C147" s="39"/>
      <c r="D147" s="17">
        <v>73</v>
      </c>
      <c r="E147" s="26" t="s">
        <v>643</v>
      </c>
      <c r="F147" s="32" t="s">
        <v>342</v>
      </c>
      <c r="G147" s="32" t="s">
        <v>644</v>
      </c>
      <c r="H147" s="33"/>
      <c r="I147" s="100"/>
    </row>
    <row r="148" spans="2:9" ht="13.8" thickBot="1">
      <c r="C148" s="37">
        <f t="shared" si="52"/>
        <v>1000</v>
      </c>
      <c r="D148" s="23"/>
      <c r="E148" s="44" t="s">
        <v>645</v>
      </c>
      <c r="F148" s="45"/>
      <c r="G148" s="45" t="s">
        <v>648</v>
      </c>
      <c r="H148" s="43" t="s">
        <v>417</v>
      </c>
      <c r="I148" s="100"/>
    </row>
    <row r="149" spans="2:9" ht="16.8" thickBot="1">
      <c r="C149" s="39"/>
      <c r="D149" s="17">
        <v>74</v>
      </c>
      <c r="E149" s="26" t="s">
        <v>646</v>
      </c>
      <c r="F149" s="32" t="s">
        <v>500</v>
      </c>
      <c r="G149" s="32" t="s">
        <v>647</v>
      </c>
      <c r="H149" s="33" t="s">
        <v>649</v>
      </c>
      <c r="I149" s="100"/>
    </row>
    <row r="150" spans="2:9" ht="13.8" thickBot="1">
      <c r="C150" s="37">
        <f t="shared" si="52"/>
        <v>1000</v>
      </c>
      <c r="D150" s="23"/>
      <c r="E150" s="44" t="s">
        <v>650</v>
      </c>
      <c r="F150" s="45"/>
      <c r="G150" s="45" t="s">
        <v>653</v>
      </c>
      <c r="H150" s="43" t="s">
        <v>302</v>
      </c>
      <c r="I150" s="100"/>
    </row>
    <row r="151" spans="2:9" ht="16.8" thickBot="1">
      <c r="C151" s="39"/>
      <c r="D151" s="17">
        <v>75</v>
      </c>
      <c r="E151" s="26" t="s">
        <v>651</v>
      </c>
      <c r="F151" s="32" t="s">
        <v>299</v>
      </c>
      <c r="G151" s="32" t="s">
        <v>652</v>
      </c>
      <c r="H151" s="33" t="s">
        <v>303</v>
      </c>
      <c r="I151" s="100"/>
    </row>
    <row r="152" spans="2:9" ht="13.8" thickBot="1">
      <c r="C152" s="37">
        <f t="shared" si="52"/>
        <v>1000</v>
      </c>
      <c r="D152" s="23"/>
      <c r="E152" s="44"/>
      <c r="F152" s="45"/>
      <c r="G152" s="45" t="s">
        <v>656</v>
      </c>
      <c r="H152" s="43"/>
      <c r="I152" s="100"/>
    </row>
    <row r="153" spans="2:9" ht="16.8" thickBot="1">
      <c r="C153" s="39"/>
      <c r="D153" s="17">
        <v>76</v>
      </c>
      <c r="E153" s="26" t="s">
        <v>654</v>
      </c>
      <c r="F153" s="32" t="s">
        <v>310</v>
      </c>
      <c r="G153" s="32" t="s">
        <v>655</v>
      </c>
      <c r="H153" s="33" t="s">
        <v>480</v>
      </c>
      <c r="I153" s="100"/>
    </row>
    <row r="154" spans="2:9" ht="13.8" thickBot="1">
      <c r="C154" s="37">
        <f t="shared" si="52"/>
        <v>1000</v>
      </c>
      <c r="D154" s="23"/>
      <c r="E154" s="44" t="s">
        <v>657</v>
      </c>
      <c r="F154" s="45"/>
      <c r="G154" s="45"/>
      <c r="H154" s="43"/>
      <c r="I154" s="100"/>
    </row>
    <row r="155" spans="2:9" ht="16.8" thickBot="1">
      <c r="C155" s="39"/>
      <c r="D155" s="17">
        <v>77</v>
      </c>
      <c r="E155" s="26" t="s">
        <v>649</v>
      </c>
      <c r="F155" s="32" t="s">
        <v>658</v>
      </c>
      <c r="G155" s="32" t="s">
        <v>659</v>
      </c>
      <c r="H155" s="33"/>
      <c r="I155" s="100"/>
    </row>
    <row r="156" spans="2:9" ht="13.8" thickBot="1">
      <c r="C156" s="37">
        <f t="shared" si="52"/>
        <v>1000</v>
      </c>
      <c r="D156" s="23"/>
      <c r="E156" s="44" t="s">
        <v>660</v>
      </c>
      <c r="F156" s="45" t="s">
        <v>662</v>
      </c>
      <c r="G156" s="45"/>
      <c r="H156" s="43" t="s">
        <v>419</v>
      </c>
      <c r="I156" s="100"/>
    </row>
    <row r="157" spans="2:9" ht="16.8" thickBot="1">
      <c r="C157" s="39"/>
      <c r="D157" s="17">
        <v>78</v>
      </c>
      <c r="E157" s="26" t="s">
        <v>661</v>
      </c>
      <c r="F157" s="32" t="s">
        <v>586</v>
      </c>
      <c r="G157" s="32" t="s">
        <v>299</v>
      </c>
      <c r="H157" s="33" t="s">
        <v>420</v>
      </c>
      <c r="I157" s="100"/>
    </row>
    <row r="158" spans="2:9" ht="13.8" thickBot="1">
      <c r="C158" s="37">
        <f t="shared" si="52"/>
        <v>1000</v>
      </c>
      <c r="D158" s="23"/>
      <c r="E158" s="44" t="s">
        <v>663</v>
      </c>
      <c r="F158" s="45" t="s">
        <v>370</v>
      </c>
      <c r="G158" s="45"/>
      <c r="H158" s="43"/>
      <c r="I158" s="100"/>
    </row>
    <row r="159" spans="2:9" ht="16.8" thickBot="1">
      <c r="C159" s="39"/>
      <c r="D159" s="67">
        <v>79</v>
      </c>
      <c r="E159" s="27" t="s">
        <v>664</v>
      </c>
      <c r="F159" s="35" t="s">
        <v>369</v>
      </c>
      <c r="G159" s="35" t="s">
        <v>435</v>
      </c>
      <c r="H159" s="36"/>
      <c r="I159" s="101"/>
    </row>
  </sheetData>
  <sheetProtection sheet="1" objects="1" scenarios="1" selectLockedCells="1"/>
  <mergeCells count="9">
    <mergeCell ref="K2:O9"/>
    <mergeCell ref="I88:I109"/>
    <mergeCell ref="I110:I133"/>
    <mergeCell ref="I134:I159"/>
    <mergeCell ref="I2:I21"/>
    <mergeCell ref="I22:I49"/>
    <mergeCell ref="I50:I61"/>
    <mergeCell ref="I62:I87"/>
    <mergeCell ref="K11:O2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B1:N201"/>
  <sheetViews>
    <sheetView workbookViewId="0">
      <selection activeCell="E2" sqref="E2"/>
    </sheetView>
  </sheetViews>
  <sheetFormatPr defaultRowHeight="13.2"/>
  <cols>
    <col min="1" max="1" width="2.109375" customWidth="1"/>
    <col min="2" max="2" width="11.109375" customWidth="1"/>
    <col min="3" max="3" width="5.21875" customWidth="1"/>
    <col min="4" max="4" width="3.88671875" customWidth="1"/>
  </cols>
  <sheetData>
    <row r="1" spans="2:11" ht="13.8" thickBot="1">
      <c r="C1" s="2"/>
      <c r="D1" s="18"/>
      <c r="E1" s="21">
        <v>1</v>
      </c>
      <c r="F1" s="19">
        <v>2</v>
      </c>
      <c r="G1" s="19">
        <v>3</v>
      </c>
      <c r="H1" s="20">
        <v>4</v>
      </c>
      <c r="I1" s="1"/>
      <c r="J1" s="1"/>
    </row>
    <row r="2" spans="2:11">
      <c r="C2" s="2">
        <f ca="1">C3+1000</f>
        <v>1022</v>
      </c>
      <c r="D2" s="16"/>
      <c r="E2" s="24" t="s">
        <v>804</v>
      </c>
      <c r="F2" s="30"/>
      <c r="G2" s="30" t="s">
        <v>667</v>
      </c>
      <c r="H2" s="31"/>
      <c r="I2" s="12"/>
    </row>
    <row r="3" spans="2:11" ht="18.600000000000001" customHeight="1">
      <c r="B3">
        <f ca="1">RAND()</f>
        <v>0.45177023188015542</v>
      </c>
      <c r="C3" s="2">
        <f ca="1">RANK(B3,$B$3:$B$201)</f>
        <v>22</v>
      </c>
      <c r="D3" s="22">
        <v>1</v>
      </c>
      <c r="E3" s="26" t="s">
        <v>732</v>
      </c>
      <c r="F3" s="32" t="s">
        <v>665</v>
      </c>
      <c r="G3" s="32" t="s">
        <v>666</v>
      </c>
      <c r="H3" s="33" t="s">
        <v>761</v>
      </c>
    </row>
    <row r="4" spans="2:11">
      <c r="C4" s="2">
        <f t="shared" ref="C4" ca="1" si="0">C5+1000</f>
        <v>1010</v>
      </c>
      <c r="D4" s="23"/>
      <c r="E4" s="25"/>
      <c r="F4" s="34" t="s">
        <v>671</v>
      </c>
      <c r="G4" s="34"/>
      <c r="H4" s="43"/>
      <c r="I4" s="12"/>
    </row>
    <row r="5" spans="2:11" ht="18.600000000000001" customHeight="1">
      <c r="B5">
        <f t="shared" ref="B5:B45" ca="1" si="1">RAND()</f>
        <v>0.84872145884464745</v>
      </c>
      <c r="C5" s="2">
        <f t="shared" ref="C5" ca="1" si="2">RANK(B5,$B$3:$B$201)</f>
        <v>10</v>
      </c>
      <c r="D5" s="22">
        <v>2</v>
      </c>
      <c r="E5" s="26" t="s">
        <v>668</v>
      </c>
      <c r="F5" s="32" t="s">
        <v>669</v>
      </c>
      <c r="G5" s="32" t="s">
        <v>670</v>
      </c>
      <c r="H5" s="33"/>
    </row>
    <row r="6" spans="2:11" ht="16.2">
      <c r="C6" s="2">
        <f t="shared" ref="C6" ca="1" si="3">C7+1000</f>
        <v>1001</v>
      </c>
      <c r="D6" s="23"/>
      <c r="E6" s="25" t="s">
        <v>672</v>
      </c>
      <c r="F6" s="34" t="s">
        <v>675</v>
      </c>
      <c r="G6" s="34"/>
      <c r="H6" s="43"/>
      <c r="I6" s="14"/>
      <c r="J6" s="15"/>
      <c r="K6" s="15"/>
    </row>
    <row r="7" spans="2:11" ht="18.600000000000001" customHeight="1">
      <c r="B7">
        <f t="shared" ca="1" si="1"/>
        <v>0.99952692836266843</v>
      </c>
      <c r="C7" s="2">
        <f t="shared" ref="C7" ca="1" si="4">RANK(B7,$B$3:$B$201)</f>
        <v>1</v>
      </c>
      <c r="D7" s="22">
        <v>3</v>
      </c>
      <c r="E7" s="26" t="s">
        <v>673</v>
      </c>
      <c r="F7" s="32" t="s">
        <v>674</v>
      </c>
      <c r="G7" s="32" t="s">
        <v>676</v>
      </c>
      <c r="H7" s="33"/>
    </row>
    <row r="8" spans="2:11">
      <c r="C8" s="2">
        <f t="shared" ref="C8" ca="1" si="5">C9+1000</f>
        <v>1030</v>
      </c>
      <c r="D8" s="23"/>
      <c r="E8" s="25" t="s">
        <v>677</v>
      </c>
      <c r="F8" s="34"/>
      <c r="G8" s="34" t="s">
        <v>682</v>
      </c>
      <c r="H8" s="43" t="s">
        <v>683</v>
      </c>
      <c r="I8" s="12"/>
    </row>
    <row r="9" spans="2:11" ht="18.600000000000001" customHeight="1">
      <c r="B9">
        <f t="shared" ca="1" si="1"/>
        <v>0.27122455243119703</v>
      </c>
      <c r="C9" s="2">
        <f t="shared" ref="C9" ca="1" si="6">RANK(B9,$B$3:$B$201)</f>
        <v>30</v>
      </c>
      <c r="D9" s="22">
        <v>4</v>
      </c>
      <c r="E9" s="26" t="s">
        <v>678</v>
      </c>
      <c r="F9" s="32" t="s">
        <v>679</v>
      </c>
      <c r="G9" s="32" t="s">
        <v>681</v>
      </c>
      <c r="H9" s="33" t="s">
        <v>564</v>
      </c>
    </row>
    <row r="10" spans="2:11">
      <c r="C10" s="2">
        <f t="shared" ref="C10" ca="1" si="7">C11+1000</f>
        <v>1005</v>
      </c>
      <c r="D10" s="23"/>
      <c r="E10" s="25" t="s">
        <v>419</v>
      </c>
      <c r="F10" s="34" t="s">
        <v>428</v>
      </c>
      <c r="G10" s="34"/>
      <c r="H10" s="43" t="s">
        <v>685</v>
      </c>
      <c r="I10" s="12"/>
    </row>
    <row r="11" spans="2:11" ht="18.600000000000001" customHeight="1">
      <c r="B11">
        <f t="shared" ca="1" si="1"/>
        <v>0.91278932027689663</v>
      </c>
      <c r="C11" s="2">
        <f t="shared" ref="C11" ca="1" si="8">RANK(B11,$B$3:$B$201)</f>
        <v>5</v>
      </c>
      <c r="D11" s="22">
        <v>5</v>
      </c>
      <c r="E11" s="26" t="s">
        <v>420</v>
      </c>
      <c r="F11" s="32" t="s">
        <v>343</v>
      </c>
      <c r="G11" s="32" t="s">
        <v>299</v>
      </c>
      <c r="H11" s="33" t="s">
        <v>680</v>
      </c>
    </row>
    <row r="12" spans="2:11">
      <c r="C12" s="2">
        <f t="shared" ref="C12" ca="1" si="9">C13+1000</f>
        <v>1023</v>
      </c>
      <c r="D12" s="23"/>
      <c r="E12" s="25" t="s">
        <v>391</v>
      </c>
      <c r="F12" s="34"/>
      <c r="G12" s="34" t="s">
        <v>351</v>
      </c>
      <c r="H12" s="43"/>
      <c r="I12" s="12"/>
    </row>
    <row r="13" spans="2:11" ht="18.600000000000001" customHeight="1">
      <c r="B13">
        <f t="shared" ca="1" si="1"/>
        <v>0.44586868009206926</v>
      </c>
      <c r="C13" s="2">
        <f t="shared" ref="C13" ca="1" si="10">RANK(B13,$B$3:$B$201)</f>
        <v>23</v>
      </c>
      <c r="D13" s="22">
        <v>6</v>
      </c>
      <c r="E13" s="26" t="s">
        <v>392</v>
      </c>
      <c r="F13" s="32" t="s">
        <v>299</v>
      </c>
      <c r="G13" s="32" t="s">
        <v>684</v>
      </c>
      <c r="H13" s="33" t="s">
        <v>566</v>
      </c>
    </row>
    <row r="14" spans="2:11">
      <c r="C14" s="2">
        <f t="shared" ref="C14" ca="1" si="11">C15+1000</f>
        <v>1007</v>
      </c>
      <c r="D14" s="23"/>
      <c r="E14" s="25" t="s">
        <v>686</v>
      </c>
      <c r="F14" s="34"/>
      <c r="G14" s="34" t="s">
        <v>690</v>
      </c>
      <c r="H14" s="43"/>
      <c r="I14" s="12"/>
    </row>
    <row r="15" spans="2:11" ht="18.600000000000001" customHeight="1">
      <c r="B15">
        <f t="shared" ca="1" si="1"/>
        <v>0.87472727175067877</v>
      </c>
      <c r="C15" s="2">
        <f t="shared" ref="C15" ca="1" si="12">RANK(B15,$B$3:$B$201)</f>
        <v>7</v>
      </c>
      <c r="D15" s="22">
        <v>7</v>
      </c>
      <c r="E15" s="26" t="s">
        <v>687</v>
      </c>
      <c r="F15" s="32" t="s">
        <v>688</v>
      </c>
      <c r="G15" s="32" t="s">
        <v>689</v>
      </c>
      <c r="H15" s="33"/>
    </row>
    <row r="16" spans="2:11">
      <c r="C16" s="2">
        <f t="shared" ref="C16" ca="1" si="13">C17+1000</f>
        <v>1033</v>
      </c>
      <c r="D16" s="23"/>
      <c r="E16" s="25" t="s">
        <v>691</v>
      </c>
      <c r="F16" s="34"/>
      <c r="G16" s="34" t="s">
        <v>694</v>
      </c>
      <c r="H16" s="43"/>
      <c r="I16" s="12"/>
    </row>
    <row r="17" spans="2:10" ht="18.600000000000001" customHeight="1">
      <c r="B17">
        <f t="shared" ca="1" si="1"/>
        <v>0.23513616155812544</v>
      </c>
      <c r="C17" s="2">
        <f t="shared" ref="C17" ca="1" si="14">RANK(B17,$B$3:$B$201)</f>
        <v>33</v>
      </c>
      <c r="D17" s="22">
        <v>8</v>
      </c>
      <c r="E17" s="26" t="s">
        <v>692</v>
      </c>
      <c r="F17" s="32" t="s">
        <v>693</v>
      </c>
      <c r="G17" s="32" t="s">
        <v>643</v>
      </c>
      <c r="H17" s="33" t="s">
        <v>695</v>
      </c>
      <c r="J17" s="15"/>
    </row>
    <row r="18" spans="2:10">
      <c r="C18" s="2">
        <f t="shared" ref="C18" ca="1" si="15">C19+1000</f>
        <v>1019</v>
      </c>
      <c r="D18" s="23"/>
      <c r="E18" s="25" t="s">
        <v>312</v>
      </c>
      <c r="F18" s="34" t="s">
        <v>696</v>
      </c>
      <c r="G18" s="34"/>
      <c r="H18" s="43" t="s">
        <v>698</v>
      </c>
      <c r="I18" s="12"/>
    </row>
    <row r="19" spans="2:10" ht="18.600000000000001" customHeight="1">
      <c r="B19">
        <f t="shared" ca="1" si="1"/>
        <v>0.60556136969978536</v>
      </c>
      <c r="C19" s="2">
        <f t="shared" ref="C19" ca="1" si="16">RANK(B19,$B$3:$B$201)</f>
        <v>19</v>
      </c>
      <c r="D19" s="22">
        <v>9</v>
      </c>
      <c r="E19" s="26" t="s">
        <v>313</v>
      </c>
      <c r="F19" s="32" t="s">
        <v>314</v>
      </c>
      <c r="G19" s="32" t="s">
        <v>316</v>
      </c>
      <c r="H19" s="33" t="s">
        <v>697</v>
      </c>
    </row>
    <row r="20" spans="2:10">
      <c r="C20" s="2">
        <f t="shared" ref="C20" ca="1" si="17">C21+1000</f>
        <v>1039</v>
      </c>
      <c r="D20" s="23"/>
      <c r="E20" s="25" t="s">
        <v>699</v>
      </c>
      <c r="F20" s="34"/>
      <c r="G20" s="34" t="s">
        <v>318</v>
      </c>
      <c r="H20" s="43"/>
      <c r="I20" s="12"/>
    </row>
    <row r="21" spans="2:10" ht="18.600000000000001" customHeight="1">
      <c r="B21">
        <f t="shared" ca="1" si="1"/>
        <v>0.12027788983119114</v>
      </c>
      <c r="C21" s="2">
        <f t="shared" ref="C21" ca="1" si="18">RANK(B21,$B$3:$B$201)</f>
        <v>39</v>
      </c>
      <c r="D21" s="22">
        <v>10</v>
      </c>
      <c r="E21" s="26" t="s">
        <v>700</v>
      </c>
      <c r="F21" s="32" t="s">
        <v>299</v>
      </c>
      <c r="G21" s="32" t="s">
        <v>317</v>
      </c>
      <c r="H21" s="33"/>
    </row>
    <row r="22" spans="2:10">
      <c r="C22" s="2">
        <f t="shared" ref="C22" ca="1" si="19">C23+1000</f>
        <v>1026</v>
      </c>
      <c r="D22" s="23"/>
      <c r="E22" s="25" t="s">
        <v>701</v>
      </c>
      <c r="F22" s="34" t="s">
        <v>703</v>
      </c>
      <c r="G22" s="34"/>
      <c r="H22" s="43"/>
      <c r="I22" s="12"/>
    </row>
    <row r="23" spans="2:10" ht="18.600000000000001" customHeight="1">
      <c r="B23">
        <f t="shared" ca="1" si="1"/>
        <v>0.40935317548440897</v>
      </c>
      <c r="C23" s="2">
        <f t="shared" ref="C23" ca="1" si="20">RANK(B23,$B$3:$B$201)</f>
        <v>26</v>
      </c>
      <c r="D23" s="22">
        <v>11</v>
      </c>
      <c r="E23" s="26" t="s">
        <v>416</v>
      </c>
      <c r="F23" s="32" t="s">
        <v>702</v>
      </c>
      <c r="G23" s="32" t="s">
        <v>704</v>
      </c>
      <c r="H23" s="33" t="s">
        <v>705</v>
      </c>
    </row>
    <row r="24" spans="2:10">
      <c r="C24" s="2">
        <f t="shared" ref="C24" ca="1" si="21">C25+1000</f>
        <v>1011</v>
      </c>
      <c r="D24" s="23"/>
      <c r="E24" s="25" t="s">
        <v>706</v>
      </c>
      <c r="F24" s="34" t="s">
        <v>708</v>
      </c>
      <c r="G24" s="34" t="s">
        <v>709</v>
      </c>
      <c r="H24" s="43"/>
      <c r="I24" s="12"/>
    </row>
    <row r="25" spans="2:10" ht="18.600000000000001" customHeight="1">
      <c r="B25">
        <f t="shared" ca="1" si="1"/>
        <v>0.83074895825336603</v>
      </c>
      <c r="C25" s="2">
        <f t="shared" ref="C25" ca="1" si="22">RANK(B25,$B$3:$B$201)</f>
        <v>11</v>
      </c>
      <c r="D25" s="22">
        <v>12</v>
      </c>
      <c r="E25" s="26" t="s">
        <v>707</v>
      </c>
      <c r="F25" s="32" t="s">
        <v>303</v>
      </c>
      <c r="G25" s="32" t="s">
        <v>365</v>
      </c>
      <c r="H25" s="33"/>
    </row>
    <row r="26" spans="2:10">
      <c r="C26" s="2">
        <f t="shared" ref="C26" ca="1" si="23">C27+1000</f>
        <v>1008</v>
      </c>
      <c r="D26" s="23"/>
      <c r="E26" s="25" t="s">
        <v>422</v>
      </c>
      <c r="F26" s="34" t="s">
        <v>711</v>
      </c>
      <c r="G26" s="34" t="s">
        <v>386</v>
      </c>
      <c r="H26" s="43" t="s">
        <v>713</v>
      </c>
      <c r="I26" s="12"/>
    </row>
    <row r="27" spans="2:10" ht="18" customHeight="1">
      <c r="B27">
        <f t="shared" ca="1" si="1"/>
        <v>0.86325879172295561</v>
      </c>
      <c r="C27" s="2">
        <f t="shared" ref="C27" ca="1" si="24">RANK(B27,$B$3:$B$201)</f>
        <v>8</v>
      </c>
      <c r="D27" s="22">
        <v>13</v>
      </c>
      <c r="E27" s="26" t="s">
        <v>707</v>
      </c>
      <c r="F27" s="32" t="s">
        <v>710</v>
      </c>
      <c r="G27" s="32" t="s">
        <v>387</v>
      </c>
      <c r="H27" s="33" t="s">
        <v>712</v>
      </c>
    </row>
    <row r="28" spans="2:10">
      <c r="C28" s="2">
        <f t="shared" ref="C28" ca="1" si="25">C29+1000</f>
        <v>1006</v>
      </c>
      <c r="D28" s="23"/>
      <c r="E28" s="25" t="s">
        <v>714</v>
      </c>
      <c r="F28" s="34" t="s">
        <v>717</v>
      </c>
      <c r="G28" s="34"/>
      <c r="H28" s="43" t="s">
        <v>718</v>
      </c>
      <c r="I28" s="12"/>
    </row>
    <row r="29" spans="2:10" ht="18" customHeight="1">
      <c r="B29">
        <f t="shared" ca="1" si="1"/>
        <v>0.90643339877952589</v>
      </c>
      <c r="C29" s="2">
        <f t="shared" ref="C29" ca="1" si="26">RANK(B29,$B$3:$B$201)</f>
        <v>6</v>
      </c>
      <c r="D29" s="22">
        <v>14</v>
      </c>
      <c r="E29" s="26" t="s">
        <v>715</v>
      </c>
      <c r="F29" s="32" t="s">
        <v>716</v>
      </c>
      <c r="G29" s="32" t="s">
        <v>704</v>
      </c>
      <c r="H29" s="33" t="s">
        <v>420</v>
      </c>
    </row>
    <row r="30" spans="2:10">
      <c r="C30" s="2">
        <f t="shared" ref="C30" ca="1" si="27">C31+1000</f>
        <v>1032</v>
      </c>
      <c r="D30" s="23"/>
      <c r="E30" s="25" t="s">
        <v>719</v>
      </c>
      <c r="F30" s="34"/>
      <c r="G30" s="34" t="s">
        <v>722</v>
      </c>
      <c r="H30" s="43"/>
      <c r="I30" s="12"/>
    </row>
    <row r="31" spans="2:10" ht="18" customHeight="1">
      <c r="B31">
        <f t="shared" ca="1" si="1"/>
        <v>0.25645531341398775</v>
      </c>
      <c r="C31" s="2">
        <f t="shared" ref="C31" ca="1" si="28">RANK(B31,$B$3:$B$201)</f>
        <v>32</v>
      </c>
      <c r="D31" s="22">
        <v>15</v>
      </c>
      <c r="E31" s="26" t="s">
        <v>720</v>
      </c>
      <c r="F31" s="32" t="s">
        <v>721</v>
      </c>
      <c r="G31" s="32" t="s">
        <v>568</v>
      </c>
      <c r="H31" s="33"/>
    </row>
    <row r="32" spans="2:10">
      <c r="C32" s="2">
        <f t="shared" ref="C32" ca="1" si="29">C33+1000</f>
        <v>1014</v>
      </c>
      <c r="D32" s="23"/>
      <c r="E32" s="25" t="s">
        <v>723</v>
      </c>
      <c r="F32" s="34" t="s">
        <v>726</v>
      </c>
      <c r="G32" s="34"/>
      <c r="H32" s="43" t="s">
        <v>728</v>
      </c>
      <c r="I32" s="12"/>
    </row>
    <row r="33" spans="2:9" ht="18" customHeight="1">
      <c r="B33">
        <f t="shared" ca="1" si="1"/>
        <v>0.7499454039357949</v>
      </c>
      <c r="C33" s="2">
        <f t="shared" ref="C33" ca="1" si="30">RANK(B33,$B$3:$B$201)</f>
        <v>14</v>
      </c>
      <c r="D33" s="22">
        <v>16</v>
      </c>
      <c r="E33" s="26" t="s">
        <v>724</v>
      </c>
      <c r="F33" s="32" t="s">
        <v>725</v>
      </c>
      <c r="G33" s="32" t="s">
        <v>721</v>
      </c>
      <c r="H33" s="33" t="s">
        <v>727</v>
      </c>
    </row>
    <row r="34" spans="2:9">
      <c r="C34" s="2">
        <f t="shared" ref="C34" ca="1" si="31">C35+1000</f>
        <v>1037</v>
      </c>
      <c r="D34" s="23"/>
      <c r="E34" s="25" t="s">
        <v>729</v>
      </c>
      <c r="F34" s="34"/>
      <c r="G34" s="34" t="s">
        <v>730</v>
      </c>
      <c r="H34" s="43"/>
      <c r="I34" s="12"/>
    </row>
    <row r="35" spans="2:9" ht="18" customHeight="1">
      <c r="B35">
        <f t="shared" ca="1" si="1"/>
        <v>0.17778071913118354</v>
      </c>
      <c r="C35" s="2">
        <f t="shared" ref="C35" ca="1" si="32">RANK(B35,$B$3:$B$201)</f>
        <v>37</v>
      </c>
      <c r="D35" s="22">
        <v>17</v>
      </c>
      <c r="E35" s="26" t="s">
        <v>326</v>
      </c>
      <c r="F35" s="32" t="s">
        <v>436</v>
      </c>
      <c r="G35" s="32" t="s">
        <v>454</v>
      </c>
      <c r="H35" s="33"/>
    </row>
    <row r="36" spans="2:9">
      <c r="C36" s="2">
        <f t="shared" ref="C36" ca="1" si="33">C37+1000</f>
        <v>1028</v>
      </c>
      <c r="D36" s="23"/>
      <c r="E36" s="25" t="s">
        <v>731</v>
      </c>
      <c r="F36" s="34" t="s">
        <v>734</v>
      </c>
      <c r="G36" s="34"/>
      <c r="H36" s="43"/>
      <c r="I36" s="12"/>
    </row>
    <row r="37" spans="2:9" ht="18" customHeight="1">
      <c r="B37">
        <f t="shared" ca="1" si="1"/>
        <v>0.35450571470801806</v>
      </c>
      <c r="C37" s="2">
        <f t="shared" ref="C37" ca="1" si="34">RANK(B37,$B$3:$B$201)</f>
        <v>28</v>
      </c>
      <c r="D37" s="22">
        <v>18</v>
      </c>
      <c r="E37" s="26" t="s">
        <v>732</v>
      </c>
      <c r="F37" s="32" t="s">
        <v>733</v>
      </c>
      <c r="G37" s="32" t="s">
        <v>735</v>
      </c>
      <c r="H37" s="33" t="s">
        <v>736</v>
      </c>
    </row>
    <row r="38" spans="2:9">
      <c r="C38" s="2">
        <f t="shared" ref="C38" ca="1" si="35">C39+1000</f>
        <v>1018</v>
      </c>
      <c r="D38" s="23"/>
      <c r="E38" s="25" t="s">
        <v>737</v>
      </c>
      <c r="F38" s="34"/>
      <c r="G38" s="34" t="s">
        <v>739</v>
      </c>
      <c r="H38" s="43"/>
      <c r="I38" s="12"/>
    </row>
    <row r="39" spans="2:9" ht="18" customHeight="1">
      <c r="B39">
        <f t="shared" ca="1" si="1"/>
        <v>0.6740325490097735</v>
      </c>
      <c r="C39" s="2">
        <f t="shared" ref="C39" ca="1" si="36">RANK(B39,$B$3:$B$201)</f>
        <v>18</v>
      </c>
      <c r="D39" s="22">
        <v>19</v>
      </c>
      <c r="E39" s="26" t="s">
        <v>619</v>
      </c>
      <c r="F39" s="32" t="s">
        <v>721</v>
      </c>
      <c r="G39" s="32" t="s">
        <v>738</v>
      </c>
      <c r="H39" s="33"/>
    </row>
    <row r="40" spans="2:9">
      <c r="C40" s="2">
        <f t="shared" ref="C40" ca="1" si="37">C41+1000</f>
        <v>1043</v>
      </c>
      <c r="D40" s="23"/>
      <c r="E40" s="25" t="s">
        <v>741</v>
      </c>
      <c r="F40" s="34" t="s">
        <v>744</v>
      </c>
      <c r="G40" s="34"/>
      <c r="H40" s="43"/>
      <c r="I40" s="12"/>
    </row>
    <row r="41" spans="2:9" ht="18" customHeight="1">
      <c r="B41">
        <f t="shared" ca="1" si="1"/>
        <v>5.6925409571824015E-2</v>
      </c>
      <c r="C41" s="2">
        <f t="shared" ref="C41" ca="1" si="38">RANK(B41,$B$3:$B$201)</f>
        <v>43</v>
      </c>
      <c r="D41" s="22">
        <v>20</v>
      </c>
      <c r="E41" s="26" t="s">
        <v>738</v>
      </c>
      <c r="F41" s="32" t="s">
        <v>745</v>
      </c>
      <c r="G41" s="32" t="s">
        <v>310</v>
      </c>
      <c r="H41" s="33" t="s">
        <v>746</v>
      </c>
    </row>
    <row r="42" spans="2:9">
      <c r="C42" s="2">
        <f t="shared" ref="C42" ca="1" si="39">C43+1000</f>
        <v>1029</v>
      </c>
      <c r="D42" s="23"/>
      <c r="E42" s="25" t="s">
        <v>742</v>
      </c>
      <c r="F42" s="34"/>
      <c r="G42" s="34"/>
      <c r="H42" s="43"/>
      <c r="I42" s="12"/>
    </row>
    <row r="43" spans="2:9" ht="18" customHeight="1">
      <c r="B43">
        <f t="shared" ca="1" si="1"/>
        <v>0.34020865145214418</v>
      </c>
      <c r="C43" s="2">
        <f t="shared" ref="C43" ca="1" si="40">RANK(B43,$B$3:$B$201)</f>
        <v>29</v>
      </c>
      <c r="D43" s="22">
        <v>21</v>
      </c>
      <c r="E43" s="26" t="s">
        <v>743</v>
      </c>
      <c r="F43" s="32" t="s">
        <v>854</v>
      </c>
      <c r="G43" s="32" t="s">
        <v>747</v>
      </c>
      <c r="H43" s="33"/>
    </row>
    <row r="44" spans="2:9">
      <c r="C44" s="2">
        <f t="shared" ref="C44" ca="1" si="41">C45+1000</f>
        <v>1015</v>
      </c>
      <c r="D44" s="23"/>
      <c r="E44" s="25" t="s">
        <v>748</v>
      </c>
      <c r="F44" s="34"/>
      <c r="G44" s="34" t="s">
        <v>751</v>
      </c>
      <c r="H44" s="43"/>
      <c r="I44" s="12"/>
    </row>
    <row r="45" spans="2:9" ht="18" customHeight="1">
      <c r="B45">
        <f t="shared" ca="1" si="1"/>
        <v>0.74000297334421572</v>
      </c>
      <c r="C45" s="2">
        <f t="shared" ref="C45" ca="1" si="42">RANK(B45,$B$3:$B$201)</f>
        <v>15</v>
      </c>
      <c r="D45" s="22">
        <v>22</v>
      </c>
      <c r="E45" s="26" t="s">
        <v>749</v>
      </c>
      <c r="F45" s="32" t="s">
        <v>750</v>
      </c>
      <c r="G45" s="32" t="s">
        <v>738</v>
      </c>
      <c r="H45" s="33"/>
    </row>
    <row r="46" spans="2:9">
      <c r="C46" s="2">
        <f t="shared" ref="C46" ca="1" si="43">C47+1000</f>
        <v>1041</v>
      </c>
      <c r="D46" s="23"/>
      <c r="E46" s="25" t="s">
        <v>485</v>
      </c>
      <c r="F46" s="34"/>
      <c r="G46" s="34" t="s">
        <v>645</v>
      </c>
      <c r="H46" s="43" t="s">
        <v>753</v>
      </c>
      <c r="I46" s="12"/>
    </row>
    <row r="47" spans="2:9" ht="18" customHeight="1">
      <c r="B47">
        <f ca="1">RAND()</f>
        <v>8.0896156540510966E-2</v>
      </c>
      <c r="C47" s="2">
        <f t="shared" ref="C47" ca="1" si="44">RANK(B47,$B$3:$B$201)</f>
        <v>41</v>
      </c>
      <c r="D47" s="22">
        <v>23</v>
      </c>
      <c r="E47" s="26" t="s">
        <v>486</v>
      </c>
      <c r="F47" s="32" t="s">
        <v>299</v>
      </c>
      <c r="G47" s="32" t="s">
        <v>752</v>
      </c>
      <c r="H47" s="33" t="s">
        <v>754</v>
      </c>
    </row>
    <row r="48" spans="2:9">
      <c r="C48" s="2">
        <f t="shared" ref="C48" ca="1" si="45">C49+1000</f>
        <v>1024</v>
      </c>
      <c r="D48" s="23"/>
      <c r="E48" s="25" t="s">
        <v>361</v>
      </c>
      <c r="F48" s="34"/>
      <c r="G48" s="34" t="s">
        <v>756</v>
      </c>
      <c r="H48" s="43"/>
      <c r="I48" s="12"/>
    </row>
    <row r="49" spans="2:9" ht="18" customHeight="1">
      <c r="B49">
        <f t="shared" ref="B49:B89" ca="1" si="46">RAND()</f>
        <v>0.42329027873818337</v>
      </c>
      <c r="C49" s="2">
        <f t="shared" ref="C49" ca="1" si="47">RANK(B49,$B$3:$B$201)</f>
        <v>24</v>
      </c>
      <c r="D49" s="22">
        <v>24</v>
      </c>
      <c r="E49" s="26" t="s">
        <v>755</v>
      </c>
      <c r="F49" s="32" t="s">
        <v>438</v>
      </c>
      <c r="G49" s="32" t="s">
        <v>528</v>
      </c>
      <c r="H49" s="33"/>
    </row>
    <row r="50" spans="2:9">
      <c r="C50" s="2">
        <f t="shared" ref="C50" ca="1" si="48">C51+1000</f>
        <v>1035</v>
      </c>
      <c r="D50" s="23"/>
      <c r="E50" s="25" t="s">
        <v>757</v>
      </c>
      <c r="F50" s="34"/>
      <c r="G50" s="34" t="s">
        <v>760</v>
      </c>
      <c r="H50" s="43"/>
      <c r="I50" s="12"/>
    </row>
    <row r="51" spans="2:9" ht="18" customHeight="1">
      <c r="B51">
        <f t="shared" ca="1" si="46"/>
        <v>0.22223464603516252</v>
      </c>
      <c r="C51" s="2">
        <f t="shared" ref="C51" ca="1" si="49">RANK(B51,$B$3:$B$201)</f>
        <v>35</v>
      </c>
      <c r="D51" s="22">
        <v>25</v>
      </c>
      <c r="E51" s="26" t="s">
        <v>503</v>
      </c>
      <c r="F51" s="32" t="s">
        <v>758</v>
      </c>
      <c r="G51" s="32" t="s">
        <v>759</v>
      </c>
      <c r="H51" s="33" t="s">
        <v>761</v>
      </c>
    </row>
    <row r="52" spans="2:9">
      <c r="C52" s="2">
        <f t="shared" ref="C52" ca="1" si="50">C53+1000</f>
        <v>1016</v>
      </c>
      <c r="D52" s="23"/>
      <c r="E52" s="25" t="s">
        <v>762</v>
      </c>
      <c r="F52" s="34"/>
      <c r="G52" s="34" t="s">
        <v>766</v>
      </c>
      <c r="H52" s="43"/>
      <c r="I52" s="12"/>
    </row>
    <row r="53" spans="2:9" ht="18" customHeight="1">
      <c r="B53">
        <f t="shared" ca="1" si="46"/>
        <v>0.68575016235936592</v>
      </c>
      <c r="C53" s="2">
        <f t="shared" ref="C53" ca="1" si="51">RANK(B53,$B$3:$B$201)</f>
        <v>16</v>
      </c>
      <c r="D53" s="22">
        <v>26</v>
      </c>
      <c r="E53" s="26" t="s">
        <v>763</v>
      </c>
      <c r="F53" s="32" t="s">
        <v>764</v>
      </c>
      <c r="G53" s="32" t="s">
        <v>765</v>
      </c>
      <c r="H53" s="33"/>
    </row>
    <row r="54" spans="2:9">
      <c r="C54" s="2">
        <f t="shared" ref="C54" ca="1" si="52">C55+1000</f>
        <v>1025</v>
      </c>
      <c r="D54" s="23"/>
      <c r="E54" s="25" t="s">
        <v>767</v>
      </c>
      <c r="F54" s="34"/>
      <c r="G54" s="34" t="s">
        <v>769</v>
      </c>
      <c r="H54" s="43"/>
      <c r="I54" s="12"/>
    </row>
    <row r="55" spans="2:9" ht="18" customHeight="1">
      <c r="B55">
        <f t="shared" ca="1" si="46"/>
        <v>0.40940793563004096</v>
      </c>
      <c r="C55" s="2">
        <f t="shared" ref="C55" ca="1" si="53">RANK(B55,$B$3:$B$201)</f>
        <v>25</v>
      </c>
      <c r="D55" s="22">
        <v>27</v>
      </c>
      <c r="E55" s="26" t="s">
        <v>768</v>
      </c>
      <c r="F55" s="32" t="s">
        <v>721</v>
      </c>
      <c r="G55" s="32" t="s">
        <v>487</v>
      </c>
      <c r="H55" s="33"/>
    </row>
    <row r="56" spans="2:9">
      <c r="C56" s="2">
        <f t="shared" ref="C56" ca="1" si="54">C57+1000</f>
        <v>1034</v>
      </c>
      <c r="D56" s="23"/>
      <c r="E56" s="25" t="s">
        <v>770</v>
      </c>
      <c r="F56" s="34"/>
      <c r="G56" s="34"/>
      <c r="H56" s="43"/>
      <c r="I56" s="12"/>
    </row>
    <row r="57" spans="2:9" ht="18" customHeight="1">
      <c r="B57">
        <f t="shared" ca="1" si="46"/>
        <v>0.2265769945838203</v>
      </c>
      <c r="C57" s="2">
        <f t="shared" ref="C57" ca="1" si="55">RANK(B57,$B$3:$B$201)</f>
        <v>34</v>
      </c>
      <c r="D57" s="22">
        <v>28</v>
      </c>
      <c r="E57" s="26" t="s">
        <v>771</v>
      </c>
      <c r="F57" s="32" t="s">
        <v>772</v>
      </c>
      <c r="G57" s="32" t="s">
        <v>327</v>
      </c>
      <c r="H57" s="33" t="s">
        <v>773</v>
      </c>
    </row>
    <row r="58" spans="2:9">
      <c r="C58" s="2">
        <f t="shared" ref="C58" ca="1" si="56">C59+1000</f>
        <v>1002</v>
      </c>
      <c r="D58" s="23"/>
      <c r="E58" s="25" t="s">
        <v>774</v>
      </c>
      <c r="F58" s="34"/>
      <c r="G58" s="34" t="s">
        <v>776</v>
      </c>
      <c r="H58" s="43" t="s">
        <v>777</v>
      </c>
      <c r="I58" s="12"/>
    </row>
    <row r="59" spans="2:9" ht="18" customHeight="1">
      <c r="B59">
        <f t="shared" ca="1" si="46"/>
        <v>0.96714057011487686</v>
      </c>
      <c r="C59" s="2">
        <f t="shared" ref="C59" ca="1" si="57">RANK(B59,$B$3:$B$201)</f>
        <v>2</v>
      </c>
      <c r="D59" s="22">
        <v>29</v>
      </c>
      <c r="E59" s="26" t="s">
        <v>508</v>
      </c>
      <c r="F59" s="32" t="s">
        <v>721</v>
      </c>
      <c r="G59" s="32" t="s">
        <v>775</v>
      </c>
      <c r="H59" s="33" t="s">
        <v>513</v>
      </c>
    </row>
    <row r="60" spans="2:9">
      <c r="C60" s="2">
        <f t="shared" ref="C60" ca="1" si="58">C61+1000</f>
        <v>1004</v>
      </c>
      <c r="D60" s="23"/>
      <c r="E60" s="25" t="s">
        <v>714</v>
      </c>
      <c r="F60" s="34" t="s">
        <v>779</v>
      </c>
      <c r="G60" s="34" t="s">
        <v>740</v>
      </c>
      <c r="H60" s="43"/>
      <c r="I60" s="12"/>
    </row>
    <row r="61" spans="2:9" ht="18" customHeight="1">
      <c r="B61">
        <f t="shared" ca="1" si="46"/>
        <v>0.94471331242538648</v>
      </c>
      <c r="C61" s="2">
        <f t="shared" ref="C61" ca="1" si="59">RANK(B61,$B$3:$B$201)</f>
        <v>4</v>
      </c>
      <c r="D61" s="22">
        <v>30</v>
      </c>
      <c r="E61" s="26" t="s">
        <v>387</v>
      </c>
      <c r="F61" s="32" t="s">
        <v>778</v>
      </c>
      <c r="G61" s="32" t="s">
        <v>780</v>
      </c>
      <c r="H61" s="33"/>
    </row>
    <row r="62" spans="2:9">
      <c r="C62" s="2">
        <f t="shared" ref="C62" ca="1" si="60">C63+1000</f>
        <v>1031</v>
      </c>
      <c r="D62" s="23"/>
      <c r="E62" s="25"/>
      <c r="F62" s="34" t="s">
        <v>786</v>
      </c>
      <c r="G62" s="34" t="s">
        <v>787</v>
      </c>
      <c r="H62" s="43"/>
      <c r="I62" s="12"/>
    </row>
    <row r="63" spans="2:9" ht="18" customHeight="1">
      <c r="B63">
        <f t="shared" ca="1" si="46"/>
        <v>0.26791395859534128</v>
      </c>
      <c r="C63" s="2">
        <f t="shared" ref="C63" ca="1" si="61">RANK(B63,$B$3:$B$201)</f>
        <v>31</v>
      </c>
      <c r="D63" s="22">
        <v>31</v>
      </c>
      <c r="E63" s="26" t="s">
        <v>784</v>
      </c>
      <c r="F63" s="32" t="s">
        <v>785</v>
      </c>
      <c r="G63" s="32" t="s">
        <v>783</v>
      </c>
      <c r="H63" s="33"/>
    </row>
    <row r="64" spans="2:9">
      <c r="C64" s="2">
        <f t="shared" ref="C64" ca="1" si="62">C65+1000</f>
        <v>1042</v>
      </c>
      <c r="D64" s="23"/>
      <c r="E64" s="25" t="s">
        <v>788</v>
      </c>
      <c r="F64" s="34"/>
      <c r="G64" s="34" t="s">
        <v>792</v>
      </c>
      <c r="H64" s="43"/>
      <c r="I64" s="12"/>
    </row>
    <row r="65" spans="2:9" ht="18" customHeight="1">
      <c r="B65">
        <f t="shared" ca="1" si="46"/>
        <v>6.9334702780157298E-2</v>
      </c>
      <c r="C65" s="2">
        <f t="shared" ref="C65" ca="1" si="63">RANK(B65,$B$3:$B$201)</f>
        <v>42</v>
      </c>
      <c r="D65" s="22">
        <v>32</v>
      </c>
      <c r="E65" s="26" t="s">
        <v>789</v>
      </c>
      <c r="F65" s="32" t="s">
        <v>790</v>
      </c>
      <c r="G65" s="32" t="s">
        <v>791</v>
      </c>
      <c r="H65" s="33" t="s">
        <v>793</v>
      </c>
    </row>
    <row r="66" spans="2:9">
      <c r="C66" s="2">
        <f t="shared" ref="C66" ca="1" si="64">C67+1000</f>
        <v>1013</v>
      </c>
      <c r="D66" s="23"/>
      <c r="E66" s="25" t="s">
        <v>800</v>
      </c>
      <c r="F66" s="34" t="s">
        <v>802</v>
      </c>
      <c r="G66" s="34"/>
      <c r="H66" s="43" t="s">
        <v>803</v>
      </c>
      <c r="I66" s="12"/>
    </row>
    <row r="67" spans="2:9" ht="18" customHeight="1">
      <c r="B67">
        <f t="shared" ca="1" si="46"/>
        <v>0.75207897155488712</v>
      </c>
      <c r="C67" s="2">
        <f t="shared" ref="C67" ca="1" si="65">RANK(B67,$B$3:$B$201)</f>
        <v>13</v>
      </c>
      <c r="D67" s="22">
        <v>33</v>
      </c>
      <c r="E67" s="26" t="s">
        <v>794</v>
      </c>
      <c r="F67" s="32" t="s">
        <v>801</v>
      </c>
      <c r="G67" s="32" t="s">
        <v>704</v>
      </c>
      <c r="H67" s="33" t="s">
        <v>689</v>
      </c>
    </row>
    <row r="68" spans="2:9">
      <c r="C68" s="2">
        <f t="shared" ref="C68" ca="1" si="66">C69+1000</f>
        <v>1017</v>
      </c>
      <c r="D68" s="23"/>
      <c r="E68" s="25" t="s">
        <v>796</v>
      </c>
      <c r="F68" s="34"/>
      <c r="G68" s="34" t="s">
        <v>798</v>
      </c>
      <c r="H68" s="43"/>
      <c r="I68" s="12"/>
    </row>
    <row r="69" spans="2:9" ht="18" customHeight="1">
      <c r="B69">
        <f t="shared" ca="1" si="46"/>
        <v>0.67856388000384438</v>
      </c>
      <c r="C69" s="2">
        <f t="shared" ref="C69" ca="1" si="67">RANK(B69,$B$3:$B$201)</f>
        <v>17</v>
      </c>
      <c r="D69" s="22">
        <v>34</v>
      </c>
      <c r="E69" s="26" t="s">
        <v>749</v>
      </c>
      <c r="F69" s="32" t="s">
        <v>758</v>
      </c>
      <c r="G69" s="32" t="s">
        <v>797</v>
      </c>
      <c r="H69" s="33" t="s">
        <v>799</v>
      </c>
    </row>
    <row r="70" spans="2:9">
      <c r="C70" s="2">
        <f t="shared" ref="C70" ca="1" si="68">C71+1000</f>
        <v>1009</v>
      </c>
      <c r="D70" s="23"/>
      <c r="E70" s="25" t="s">
        <v>714</v>
      </c>
      <c r="F70" s="34" t="s">
        <v>786</v>
      </c>
      <c r="G70" s="34"/>
      <c r="H70" s="43" t="s">
        <v>739</v>
      </c>
      <c r="I70" s="12"/>
    </row>
    <row r="71" spans="2:9" ht="18" customHeight="1">
      <c r="B71">
        <f t="shared" ca="1" si="46"/>
        <v>0.86012027579094064</v>
      </c>
      <c r="C71" s="2">
        <f t="shared" ref="C71" ca="1" si="69">RANK(B71,$B$3:$B$201)</f>
        <v>9</v>
      </c>
      <c r="D71" s="22">
        <v>35</v>
      </c>
      <c r="E71" s="26" t="s">
        <v>387</v>
      </c>
      <c r="F71" s="32" t="s">
        <v>400</v>
      </c>
      <c r="G71" s="32" t="s">
        <v>704</v>
      </c>
      <c r="H71" s="33" t="s">
        <v>738</v>
      </c>
    </row>
    <row r="72" spans="2:9">
      <c r="C72" s="2">
        <f t="shared" ref="C72" ca="1" si="70">C73+1000</f>
        <v>1027</v>
      </c>
      <c r="D72" s="23"/>
      <c r="E72" s="25" t="s">
        <v>805</v>
      </c>
      <c r="F72" s="34"/>
      <c r="G72" s="34" t="s">
        <v>806</v>
      </c>
      <c r="H72" s="43"/>
      <c r="I72" s="12"/>
    </row>
    <row r="73" spans="2:9" ht="18" customHeight="1">
      <c r="B73">
        <f t="shared" ca="1" si="46"/>
        <v>0.37004045494856386</v>
      </c>
      <c r="C73" s="2">
        <f t="shared" ref="C73" ca="1" si="71">RANK(B73,$B$3:$B$201)</f>
        <v>27</v>
      </c>
      <c r="D73" s="22">
        <v>36</v>
      </c>
      <c r="E73" s="26" t="s">
        <v>666</v>
      </c>
      <c r="F73" s="32" t="s">
        <v>790</v>
      </c>
      <c r="G73" s="32" t="s">
        <v>317</v>
      </c>
      <c r="H73" s="33"/>
    </row>
    <row r="74" spans="2:9">
      <c r="C74" s="2">
        <f t="shared" ref="C74" ca="1" si="72">C75+1000</f>
        <v>1040</v>
      </c>
      <c r="D74" s="23"/>
      <c r="E74" s="25" t="s">
        <v>766</v>
      </c>
      <c r="F74" s="34" t="s">
        <v>807</v>
      </c>
      <c r="G74" s="34"/>
      <c r="H74" s="43"/>
      <c r="I74" s="12"/>
    </row>
    <row r="75" spans="2:9" ht="18" customHeight="1">
      <c r="B75">
        <f t="shared" ca="1" si="46"/>
        <v>9.6960077624048235E-2</v>
      </c>
      <c r="C75" s="2">
        <f t="shared" ref="C75" ca="1" si="73">RANK(B75,$B$3:$B$201)</f>
        <v>40</v>
      </c>
      <c r="D75" s="22">
        <v>37</v>
      </c>
      <c r="E75" s="26" t="s">
        <v>765</v>
      </c>
      <c r="F75" s="32" t="s">
        <v>365</v>
      </c>
      <c r="G75" s="32" t="s">
        <v>735</v>
      </c>
      <c r="H75" s="33" t="s">
        <v>808</v>
      </c>
    </row>
    <row r="76" spans="2:9">
      <c r="C76" s="2">
        <f t="shared" ref="C76" ca="1" si="74">C77+1000</f>
        <v>1012</v>
      </c>
      <c r="D76" s="23"/>
      <c r="E76" s="25" t="s">
        <v>809</v>
      </c>
      <c r="F76" s="34" t="s">
        <v>810</v>
      </c>
      <c r="G76" s="34"/>
      <c r="H76" s="43"/>
      <c r="I76" s="12"/>
    </row>
    <row r="77" spans="2:9" ht="18" customHeight="1">
      <c r="B77">
        <f t="shared" ca="1" si="46"/>
        <v>0.77395793389945822</v>
      </c>
      <c r="C77" s="2">
        <f t="shared" ref="C77" ca="1" si="75">RANK(B77,$B$3:$B$201)</f>
        <v>12</v>
      </c>
      <c r="D77" s="22">
        <v>38</v>
      </c>
      <c r="E77" s="26" t="s">
        <v>692</v>
      </c>
      <c r="F77" s="32" t="s">
        <v>700</v>
      </c>
      <c r="G77" s="32" t="s">
        <v>811</v>
      </c>
      <c r="H77" s="33"/>
    </row>
    <row r="78" spans="2:9">
      <c r="C78" s="2">
        <f t="shared" ref="C78" ca="1" si="76">C79+1000</f>
        <v>1044</v>
      </c>
      <c r="D78" s="23"/>
      <c r="E78" s="25" t="s">
        <v>812</v>
      </c>
      <c r="F78" s="34"/>
      <c r="G78" s="34" t="s">
        <v>815</v>
      </c>
      <c r="H78" s="43" t="s">
        <v>816</v>
      </c>
      <c r="I78" s="12"/>
    </row>
    <row r="79" spans="2:9" ht="18" customHeight="1">
      <c r="B79">
        <f t="shared" ca="1" si="46"/>
        <v>3.6397472366800021E-2</v>
      </c>
      <c r="C79" s="2">
        <f t="shared" ref="C79" ca="1" si="77">RANK(B79,$B$3:$B$201)</f>
        <v>44</v>
      </c>
      <c r="D79" s="22">
        <v>39</v>
      </c>
      <c r="E79" s="26" t="s">
        <v>813</v>
      </c>
      <c r="F79" s="32" t="s">
        <v>814</v>
      </c>
      <c r="G79" s="32" t="s">
        <v>364</v>
      </c>
      <c r="H79" s="33" t="s">
        <v>817</v>
      </c>
    </row>
    <row r="80" spans="2:9">
      <c r="C80" s="2">
        <f t="shared" ref="C80" ca="1" si="78">C81+1000</f>
        <v>1021</v>
      </c>
      <c r="D80" s="23"/>
      <c r="E80" s="25"/>
      <c r="F80" s="34"/>
      <c r="G80" s="34" t="s">
        <v>819</v>
      </c>
      <c r="H80" s="43" t="s">
        <v>726</v>
      </c>
      <c r="I80" s="12"/>
    </row>
    <row r="81" spans="2:10" ht="18" customHeight="1">
      <c r="B81">
        <f t="shared" ca="1" si="46"/>
        <v>0.48053386154538269</v>
      </c>
      <c r="C81" s="2">
        <f t="shared" ref="C81" ca="1" si="79">RANK(B81,$B$3:$B$201)</f>
        <v>21</v>
      </c>
      <c r="D81" s="22">
        <v>40</v>
      </c>
      <c r="E81" s="26" t="s">
        <v>818</v>
      </c>
      <c r="F81" s="32" t="s">
        <v>704</v>
      </c>
      <c r="G81" s="32" t="s">
        <v>732</v>
      </c>
      <c r="H81" s="33" t="s">
        <v>725</v>
      </c>
    </row>
    <row r="82" spans="2:10">
      <c r="C82" s="2">
        <f t="shared" ref="C82" ca="1" si="80">C83+1000</f>
        <v>1020</v>
      </c>
      <c r="D82" s="23"/>
      <c r="E82" s="25" t="s">
        <v>820</v>
      </c>
      <c r="F82" s="34"/>
      <c r="G82" s="34" t="s">
        <v>821</v>
      </c>
      <c r="H82" s="43"/>
      <c r="I82" s="12"/>
    </row>
    <row r="83" spans="2:10" ht="18" customHeight="1">
      <c r="B83">
        <f t="shared" ca="1" si="46"/>
        <v>0.58797909235537915</v>
      </c>
      <c r="C83" s="2">
        <f t="shared" ref="C83" ca="1" si="81">RANK(B83,$B$3:$B$201)</f>
        <v>20</v>
      </c>
      <c r="D83" s="22">
        <v>41</v>
      </c>
      <c r="E83" s="26" t="s">
        <v>303</v>
      </c>
      <c r="F83" s="32" t="s">
        <v>704</v>
      </c>
      <c r="G83" s="32" t="s">
        <v>720</v>
      </c>
      <c r="H83" s="33" t="s">
        <v>782</v>
      </c>
    </row>
    <row r="84" spans="2:10">
      <c r="C84" s="2">
        <f t="shared" ref="C84" ca="1" si="82">C85+1000</f>
        <v>1036</v>
      </c>
      <c r="D84" s="23"/>
      <c r="E84" s="25" t="s">
        <v>418</v>
      </c>
      <c r="F84" s="34" t="s">
        <v>824</v>
      </c>
      <c r="G84" s="34" t="s">
        <v>786</v>
      </c>
      <c r="H84" s="43"/>
      <c r="I84" s="12"/>
    </row>
    <row r="85" spans="2:10" ht="18" customHeight="1">
      <c r="B85">
        <f t="shared" ca="1" si="46"/>
        <v>0.18006550729559867</v>
      </c>
      <c r="C85" s="2">
        <f t="shared" ref="C85" ca="1" si="83">RANK(B85,$B$3:$B$201)</f>
        <v>36</v>
      </c>
      <c r="D85" s="22">
        <v>42</v>
      </c>
      <c r="E85" s="26" t="s">
        <v>822</v>
      </c>
      <c r="F85" s="32" t="s">
        <v>823</v>
      </c>
      <c r="G85" s="32" t="s">
        <v>400</v>
      </c>
      <c r="H85" s="33"/>
    </row>
    <row r="86" spans="2:10">
      <c r="C86" s="2">
        <f t="shared" ref="C86" ca="1" si="84">C87+1000</f>
        <v>1038</v>
      </c>
      <c r="D86" s="23"/>
      <c r="E86" s="25" t="s">
        <v>825</v>
      </c>
      <c r="F86" s="34"/>
      <c r="G86" s="34" t="s">
        <v>828</v>
      </c>
      <c r="H86" s="43"/>
      <c r="I86" s="12"/>
    </row>
    <row r="87" spans="2:10" ht="18" customHeight="1">
      <c r="B87">
        <f t="shared" ca="1" si="46"/>
        <v>0.1267088057669733</v>
      </c>
      <c r="C87" s="2">
        <f t="shared" ref="C87" ca="1" si="85">RANK(B87,$B$3:$B$201)</f>
        <v>38</v>
      </c>
      <c r="D87" s="22">
        <v>43</v>
      </c>
      <c r="E87" s="26" t="s">
        <v>826</v>
      </c>
      <c r="F87" s="32" t="s">
        <v>827</v>
      </c>
      <c r="G87" s="32" t="s">
        <v>755</v>
      </c>
      <c r="H87" s="33" t="s">
        <v>721</v>
      </c>
      <c r="I87" s="17"/>
    </row>
    <row r="88" spans="2:10">
      <c r="C88" s="2">
        <f t="shared" ref="C88" ca="1" si="86">C89+1000</f>
        <v>1003</v>
      </c>
      <c r="D88" s="23"/>
      <c r="E88" s="25" t="s">
        <v>829</v>
      </c>
      <c r="F88" s="34" t="s">
        <v>795</v>
      </c>
      <c r="G88" s="34"/>
      <c r="H88" s="43"/>
      <c r="I88" s="28"/>
    </row>
    <row r="89" spans="2:10" ht="18" customHeight="1">
      <c r="B89">
        <f t="shared" ca="1" si="46"/>
        <v>0.94681640081804319</v>
      </c>
      <c r="C89" s="2">
        <f t="shared" ref="C89" ca="1" si="87">RANK(B89,$B$3:$B$201)</f>
        <v>3</v>
      </c>
      <c r="D89" s="22">
        <v>44</v>
      </c>
      <c r="E89" s="26" t="s">
        <v>781</v>
      </c>
      <c r="F89" s="32" t="s">
        <v>830</v>
      </c>
      <c r="G89" s="32" t="s">
        <v>831</v>
      </c>
      <c r="H89" s="33" t="s">
        <v>832</v>
      </c>
    </row>
    <row r="90" spans="2:10">
      <c r="C90" s="2" t="e">
        <f t="shared" ref="C90" ca="1" si="88">C91+1000</f>
        <v>#N/A</v>
      </c>
      <c r="D90" s="23"/>
      <c r="E90" s="25"/>
      <c r="F90" s="34"/>
      <c r="G90" s="34"/>
      <c r="H90" s="43"/>
      <c r="I90" s="12"/>
      <c r="J90" s="29"/>
    </row>
    <row r="91" spans="2:10" ht="18" customHeight="1">
      <c r="C91" s="2" t="e">
        <f t="shared" ref="C91" ca="1" si="89">RANK(B91,$B$3:$B$201)</f>
        <v>#N/A</v>
      </c>
      <c r="D91" s="22">
        <v>45</v>
      </c>
      <c r="E91" s="26"/>
      <c r="F91" s="32"/>
      <c r="G91" s="32"/>
      <c r="H91" s="33"/>
      <c r="J91" s="28"/>
    </row>
    <row r="92" spans="2:10">
      <c r="C92" s="2" t="e">
        <f t="shared" ref="C92" ca="1" si="90">C93+1000</f>
        <v>#N/A</v>
      </c>
      <c r="D92" s="23"/>
      <c r="E92" s="25"/>
      <c r="F92" s="34"/>
      <c r="G92" s="34"/>
      <c r="H92" s="43"/>
      <c r="I92" s="12"/>
    </row>
    <row r="93" spans="2:10" ht="18" customHeight="1">
      <c r="C93" s="2" t="e">
        <f t="shared" ref="C93" ca="1" si="91">RANK(B93,$B$3:$B$201)</f>
        <v>#N/A</v>
      </c>
      <c r="D93" s="22">
        <v>46</v>
      </c>
      <c r="E93" s="26"/>
      <c r="F93" s="32"/>
      <c r="G93" s="32"/>
      <c r="H93" s="33"/>
    </row>
    <row r="94" spans="2:10">
      <c r="C94" s="2" t="e">
        <f t="shared" ref="C94" ca="1" si="92">C95+1000</f>
        <v>#N/A</v>
      </c>
      <c r="D94" s="23"/>
      <c r="E94" s="25"/>
      <c r="F94" s="34"/>
      <c r="G94" s="34"/>
      <c r="H94" s="43"/>
      <c r="I94" s="12"/>
    </row>
    <row r="95" spans="2:10" ht="18" customHeight="1">
      <c r="C95" s="2" t="e">
        <f t="shared" ref="C95" ca="1" si="93">RANK(B95,$B$3:$B$201)</f>
        <v>#N/A</v>
      </c>
      <c r="D95" s="22">
        <v>47</v>
      </c>
      <c r="E95" s="26"/>
      <c r="F95" s="32"/>
      <c r="G95" s="32"/>
      <c r="H95" s="33"/>
    </row>
    <row r="96" spans="2:10">
      <c r="C96" s="2" t="e">
        <f t="shared" ref="C96" ca="1" si="94">C97+1000</f>
        <v>#N/A</v>
      </c>
      <c r="D96" s="23"/>
      <c r="E96" s="25"/>
      <c r="F96" s="34"/>
      <c r="G96" s="34"/>
      <c r="H96" s="43"/>
      <c r="I96" s="12"/>
    </row>
    <row r="97" spans="3:14" ht="18" customHeight="1">
      <c r="C97" s="2" t="e">
        <f t="shared" ref="C97" ca="1" si="95">RANK(B97,$B$3:$B$201)</f>
        <v>#N/A</v>
      </c>
      <c r="D97" s="22">
        <v>48</v>
      </c>
      <c r="E97" s="26"/>
      <c r="F97" s="32"/>
      <c r="G97" s="32"/>
      <c r="H97" s="33"/>
    </row>
    <row r="98" spans="3:14">
      <c r="C98" s="2" t="e">
        <f t="shared" ref="C98" ca="1" si="96">C99+1000</f>
        <v>#N/A</v>
      </c>
      <c r="D98" s="23"/>
      <c r="E98" s="25"/>
      <c r="F98" s="34"/>
      <c r="G98" s="34"/>
      <c r="H98" s="43"/>
      <c r="I98" s="12"/>
    </row>
    <row r="99" spans="3:14" ht="18" customHeight="1">
      <c r="C99" s="2" t="e">
        <f t="shared" ref="C99" ca="1" si="97">RANK(B99,$B$3:$B$201)</f>
        <v>#N/A</v>
      </c>
      <c r="D99" s="22">
        <v>49</v>
      </c>
      <c r="E99" s="26"/>
      <c r="F99" s="32"/>
      <c r="G99" s="32"/>
      <c r="H99" s="33"/>
    </row>
    <row r="100" spans="3:14">
      <c r="C100" s="2" t="e">
        <f t="shared" ref="C100" ca="1" si="98">C101+1000</f>
        <v>#N/A</v>
      </c>
      <c r="D100" s="23"/>
      <c r="E100" s="25"/>
      <c r="F100" s="34"/>
      <c r="G100" s="34"/>
      <c r="H100" s="43"/>
      <c r="I100" s="12"/>
    </row>
    <row r="101" spans="3:14" ht="18" customHeight="1">
      <c r="C101" s="2" t="e">
        <f t="shared" ref="C101" ca="1" si="99">RANK(B101,$B$3:$B$201)</f>
        <v>#N/A</v>
      </c>
      <c r="D101" s="22">
        <v>50</v>
      </c>
      <c r="E101" s="26"/>
      <c r="F101" s="32"/>
      <c r="G101" s="32"/>
      <c r="H101" s="33"/>
    </row>
    <row r="102" spans="3:14">
      <c r="C102" s="2" t="e">
        <f t="shared" ref="C102" ca="1" si="100">C103+1000</f>
        <v>#N/A</v>
      </c>
      <c r="D102" s="23"/>
      <c r="E102" s="25"/>
      <c r="F102" s="34"/>
      <c r="G102" s="34"/>
      <c r="H102" s="43"/>
      <c r="I102" s="12"/>
    </row>
    <row r="103" spans="3:14" ht="18" customHeight="1">
      <c r="C103" s="2" t="e">
        <f t="shared" ref="C103" ca="1" si="101">RANK(B103,$B$3:$B$201)</f>
        <v>#N/A</v>
      </c>
      <c r="D103" s="22">
        <v>51</v>
      </c>
      <c r="E103" s="26"/>
      <c r="F103" s="32"/>
      <c r="G103" s="32"/>
      <c r="H103" s="33"/>
    </row>
    <row r="104" spans="3:14">
      <c r="C104" s="2" t="e">
        <f t="shared" ref="C104" ca="1" si="102">C105+1000</f>
        <v>#N/A</v>
      </c>
      <c r="D104" s="23"/>
      <c r="E104" s="25"/>
      <c r="F104" s="34"/>
      <c r="G104" s="34"/>
      <c r="H104" s="43"/>
      <c r="I104" s="12"/>
    </row>
    <row r="105" spans="3:14" ht="18" customHeight="1">
      <c r="C105" s="2" t="e">
        <f t="shared" ref="C105" ca="1" si="103">RANK(B105,$B$3:$B$201)</f>
        <v>#N/A</v>
      </c>
      <c r="D105" s="22">
        <v>52</v>
      </c>
      <c r="E105" s="26"/>
      <c r="F105" s="32"/>
      <c r="G105" s="32"/>
      <c r="H105" s="33"/>
    </row>
    <row r="106" spans="3:14">
      <c r="C106" s="2" t="e">
        <f t="shared" ref="C106" ca="1" si="104">C107+1000</f>
        <v>#N/A</v>
      </c>
      <c r="D106" s="23"/>
      <c r="E106" s="25"/>
      <c r="F106" s="34"/>
      <c r="G106" s="34"/>
      <c r="H106" s="43"/>
      <c r="I106" s="12"/>
    </row>
    <row r="107" spans="3:14" ht="18" customHeight="1">
      <c r="C107" s="2" t="e">
        <f t="shared" ref="C107" ca="1" si="105">RANK(B107,$B$3:$B$201)</f>
        <v>#N/A</v>
      </c>
      <c r="D107" s="22">
        <v>53</v>
      </c>
      <c r="E107" s="26"/>
      <c r="F107" s="32"/>
      <c r="G107" s="32"/>
      <c r="H107" s="33"/>
    </row>
    <row r="108" spans="3:14">
      <c r="C108" s="2" t="e">
        <f t="shared" ref="C108" ca="1" si="106">C109+1000</f>
        <v>#N/A</v>
      </c>
      <c r="D108" s="23"/>
      <c r="E108" s="25"/>
      <c r="F108" s="34"/>
      <c r="G108" s="34"/>
      <c r="H108" s="43"/>
      <c r="I108" s="12"/>
      <c r="K108" s="13"/>
      <c r="L108" s="13"/>
      <c r="M108" s="13"/>
      <c r="N108" s="13"/>
    </row>
    <row r="109" spans="3:14" ht="18" customHeight="1">
      <c r="C109" s="2" t="e">
        <f t="shared" ref="C109" ca="1" si="107">RANK(B109,$B$3:$B$201)</f>
        <v>#N/A</v>
      </c>
      <c r="D109" s="22">
        <v>54</v>
      </c>
      <c r="E109" s="26"/>
      <c r="F109" s="32"/>
      <c r="G109" s="32"/>
      <c r="H109" s="33"/>
      <c r="K109" s="14"/>
      <c r="L109" s="15"/>
      <c r="M109" s="15"/>
      <c r="N109" s="15"/>
    </row>
    <row r="110" spans="3:14" ht="16.2">
      <c r="C110" s="2" t="e">
        <f t="shared" ref="C110" ca="1" si="108">C111+1000</f>
        <v>#N/A</v>
      </c>
      <c r="D110" s="17"/>
      <c r="E110" s="25"/>
      <c r="F110" s="34"/>
      <c r="G110" s="34"/>
      <c r="H110" s="43"/>
      <c r="I110" s="12"/>
      <c r="K110" s="13"/>
      <c r="L110" s="13"/>
      <c r="M110" s="13"/>
      <c r="N110" s="15"/>
    </row>
    <row r="111" spans="3:14" ht="18" customHeight="1">
      <c r="C111" s="2" t="e">
        <f t="shared" ref="C111" ca="1" si="109">RANK(B111,$B$3:$B$201)</f>
        <v>#N/A</v>
      </c>
      <c r="D111" s="22">
        <v>55</v>
      </c>
      <c r="E111" s="26"/>
      <c r="F111" s="32"/>
      <c r="G111" s="32"/>
      <c r="H111" s="33"/>
      <c r="K111" s="14"/>
      <c r="L111" s="15"/>
      <c r="M111" s="15"/>
      <c r="N111" s="15"/>
    </row>
    <row r="112" spans="3:14" ht="16.2">
      <c r="C112" s="2" t="e">
        <f t="shared" ref="C112" ca="1" si="110">C113+1000</f>
        <v>#N/A</v>
      </c>
      <c r="D112" s="17"/>
      <c r="E112" s="44"/>
      <c r="F112" s="45"/>
      <c r="G112" s="45"/>
      <c r="H112" s="43"/>
      <c r="K112" s="13"/>
      <c r="L112" s="13"/>
      <c r="M112" s="13"/>
      <c r="N112" s="15"/>
    </row>
    <row r="113" spans="3:14" ht="16.2">
      <c r="C113" s="2" t="e">
        <f t="shared" ref="C113" ca="1" si="111">RANK(B113,$B$3:$B$201)</f>
        <v>#N/A</v>
      </c>
      <c r="D113" s="22">
        <v>56</v>
      </c>
      <c r="E113" s="26"/>
      <c r="F113" s="32"/>
      <c r="G113" s="32"/>
      <c r="H113" s="33"/>
      <c r="K113" s="14"/>
      <c r="L113" s="15"/>
      <c r="M113" s="15"/>
      <c r="N113" s="15"/>
    </row>
    <row r="114" spans="3:14" ht="16.2">
      <c r="C114" s="2" t="e">
        <f t="shared" ref="C114" ca="1" si="112">C115+1000</f>
        <v>#N/A</v>
      </c>
      <c r="D114" s="17"/>
      <c r="E114" s="44"/>
      <c r="F114" s="45"/>
      <c r="G114" s="45"/>
      <c r="H114" s="43"/>
      <c r="K114" s="13"/>
      <c r="L114" s="13"/>
      <c r="M114" s="13"/>
      <c r="N114" s="15"/>
    </row>
    <row r="115" spans="3:14" ht="16.2">
      <c r="C115" s="2" t="e">
        <f t="shared" ref="C115" ca="1" si="113">RANK(B115,$B$3:$B$201)</f>
        <v>#N/A</v>
      </c>
      <c r="D115" s="22">
        <v>57</v>
      </c>
      <c r="E115" s="26"/>
      <c r="F115" s="32"/>
      <c r="G115" s="32"/>
      <c r="H115" s="33"/>
      <c r="K115" s="14"/>
      <c r="L115" s="15"/>
      <c r="M115" s="15"/>
      <c r="N115" s="15"/>
    </row>
    <row r="116" spans="3:14" ht="16.2">
      <c r="C116" s="2" t="e">
        <f t="shared" ref="C116" ca="1" si="114">C117+1000</f>
        <v>#N/A</v>
      </c>
      <c r="D116" s="17"/>
      <c r="E116" s="44"/>
      <c r="F116" s="45"/>
      <c r="G116" s="45"/>
      <c r="H116" s="43"/>
      <c r="K116" s="13"/>
      <c r="L116" s="13"/>
      <c r="M116" s="13"/>
      <c r="N116" s="15"/>
    </row>
    <row r="117" spans="3:14" ht="16.2">
      <c r="C117" s="2" t="e">
        <f t="shared" ref="C117" ca="1" si="115">RANK(B117,$B$3:$B$201)</f>
        <v>#N/A</v>
      </c>
      <c r="D117" s="22">
        <v>58</v>
      </c>
      <c r="E117" s="26"/>
      <c r="F117" s="32"/>
      <c r="G117" s="32"/>
      <c r="H117" s="33"/>
      <c r="K117" s="14"/>
      <c r="L117" s="15"/>
      <c r="M117" s="15"/>
      <c r="N117" s="15"/>
    </row>
    <row r="118" spans="3:14" ht="16.2">
      <c r="C118" s="2" t="e">
        <f t="shared" ref="C118" ca="1" si="116">C119+1000</f>
        <v>#N/A</v>
      </c>
      <c r="D118" s="17"/>
      <c r="E118" s="44"/>
      <c r="F118" s="45"/>
      <c r="G118" s="45"/>
      <c r="H118" s="43"/>
      <c r="K118" s="13"/>
      <c r="L118" s="13"/>
      <c r="M118" s="13"/>
      <c r="N118" s="15"/>
    </row>
    <row r="119" spans="3:14" ht="16.2">
      <c r="C119" s="2" t="e">
        <f t="shared" ref="C119" ca="1" si="117">RANK(B119,$B$3:$B$201)</f>
        <v>#N/A</v>
      </c>
      <c r="D119" s="22">
        <v>59</v>
      </c>
      <c r="E119" s="26"/>
      <c r="F119" s="32"/>
      <c r="G119" s="32"/>
      <c r="H119" s="33"/>
      <c r="K119" s="14"/>
      <c r="L119" s="15"/>
      <c r="M119" s="15"/>
      <c r="N119" s="15"/>
    </row>
    <row r="120" spans="3:14" ht="16.2">
      <c r="C120" s="2" t="e">
        <f t="shared" ref="C120" ca="1" si="118">C121+1000</f>
        <v>#N/A</v>
      </c>
      <c r="D120" s="17"/>
      <c r="E120" s="44"/>
      <c r="F120" s="45"/>
      <c r="G120" s="45"/>
      <c r="H120" s="43"/>
      <c r="K120" s="13"/>
      <c r="L120" s="13"/>
      <c r="M120" s="13"/>
      <c r="N120" s="15"/>
    </row>
    <row r="121" spans="3:14" ht="16.2">
      <c r="C121" s="2" t="e">
        <f t="shared" ref="C121" ca="1" si="119">RANK(B121,$B$3:$B$201)</f>
        <v>#N/A</v>
      </c>
      <c r="D121" s="22">
        <v>60</v>
      </c>
      <c r="E121" s="26"/>
      <c r="F121" s="32"/>
      <c r="G121" s="32"/>
      <c r="H121" s="33"/>
      <c r="K121" s="14"/>
      <c r="L121" s="15"/>
      <c r="M121" s="15"/>
      <c r="N121" s="15"/>
    </row>
    <row r="122" spans="3:14" ht="16.2">
      <c r="C122" s="2" t="e">
        <f t="shared" ref="C122" ca="1" si="120">C123+1000</f>
        <v>#N/A</v>
      </c>
      <c r="D122" s="17"/>
      <c r="E122" s="44"/>
      <c r="F122" s="45"/>
      <c r="G122" s="45"/>
      <c r="H122" s="43"/>
      <c r="K122" s="13"/>
      <c r="L122" s="13"/>
      <c r="M122" s="13"/>
      <c r="N122" s="15"/>
    </row>
    <row r="123" spans="3:14" ht="16.2">
      <c r="C123" s="2" t="e">
        <f t="shared" ref="C123" ca="1" si="121">RANK(B123,$B$3:$B$201)</f>
        <v>#N/A</v>
      </c>
      <c r="D123" s="22">
        <v>61</v>
      </c>
      <c r="E123" s="26"/>
      <c r="F123" s="32"/>
      <c r="G123" s="32"/>
      <c r="H123" s="33"/>
      <c r="K123" s="14"/>
      <c r="L123" s="15"/>
      <c r="M123" s="15"/>
      <c r="N123" s="15"/>
    </row>
    <row r="124" spans="3:14" ht="16.2">
      <c r="C124" s="2" t="e">
        <f t="shared" ref="C124" ca="1" si="122">C125+1000</f>
        <v>#N/A</v>
      </c>
      <c r="D124" s="17"/>
      <c r="E124" s="44"/>
      <c r="F124" s="45"/>
      <c r="G124" s="45"/>
      <c r="H124" s="43"/>
      <c r="K124" s="13"/>
      <c r="L124" s="13"/>
      <c r="M124" s="13"/>
      <c r="N124" s="15"/>
    </row>
    <row r="125" spans="3:14" ht="16.2">
      <c r="C125" s="2" t="e">
        <f t="shared" ref="C125" ca="1" si="123">RANK(B125,$B$3:$B$201)</f>
        <v>#N/A</v>
      </c>
      <c r="D125" s="22">
        <v>62</v>
      </c>
      <c r="E125" s="26"/>
      <c r="F125" s="32"/>
      <c r="G125" s="32"/>
      <c r="H125" s="33"/>
      <c r="K125" s="14"/>
      <c r="L125" s="15"/>
      <c r="M125" s="15"/>
      <c r="N125" s="15"/>
    </row>
    <row r="126" spans="3:14" ht="16.2">
      <c r="C126" s="2" t="e">
        <f t="shared" ref="C126" ca="1" si="124">C127+1000</f>
        <v>#N/A</v>
      </c>
      <c r="D126" s="17"/>
      <c r="E126" s="44"/>
      <c r="F126" s="45"/>
      <c r="G126" s="45"/>
      <c r="H126" s="43"/>
      <c r="K126" s="13"/>
      <c r="L126" s="13"/>
      <c r="M126" s="13"/>
      <c r="N126" s="15"/>
    </row>
    <row r="127" spans="3:14" ht="16.2">
      <c r="C127" s="2" t="e">
        <f t="shared" ref="C127" ca="1" si="125">RANK(B127,$B$3:$B$201)</f>
        <v>#N/A</v>
      </c>
      <c r="D127" s="22">
        <v>63</v>
      </c>
      <c r="E127" s="26"/>
      <c r="F127" s="32"/>
      <c r="G127" s="32"/>
      <c r="H127" s="33"/>
      <c r="K127" s="14"/>
      <c r="L127" s="15"/>
      <c r="M127" s="15"/>
      <c r="N127" s="15"/>
    </row>
    <row r="128" spans="3:14" ht="16.2">
      <c r="C128" s="2" t="e">
        <f t="shared" ref="C128" ca="1" si="126">C129+1000</f>
        <v>#N/A</v>
      </c>
      <c r="D128" s="17"/>
      <c r="E128" s="44"/>
      <c r="F128" s="45"/>
      <c r="G128" s="45"/>
      <c r="H128" s="43"/>
      <c r="K128" s="13"/>
      <c r="L128" s="13"/>
      <c r="M128" s="13"/>
      <c r="N128" s="15"/>
    </row>
    <row r="129" spans="3:14" ht="16.2">
      <c r="C129" s="2" t="e">
        <f t="shared" ref="C129" ca="1" si="127">RANK(B129,$B$3:$B$201)</f>
        <v>#N/A</v>
      </c>
      <c r="D129" s="22">
        <v>64</v>
      </c>
      <c r="E129" s="26"/>
      <c r="F129" s="32"/>
      <c r="G129" s="32"/>
      <c r="H129" s="33"/>
      <c r="K129" s="14"/>
      <c r="L129" s="15"/>
      <c r="M129" s="15"/>
      <c r="N129" s="15"/>
    </row>
    <row r="130" spans="3:14" ht="16.2">
      <c r="C130" s="2" t="e">
        <f t="shared" ref="C130" ca="1" si="128">C131+1000</f>
        <v>#N/A</v>
      </c>
      <c r="D130" s="17"/>
      <c r="E130" s="44"/>
      <c r="F130" s="45"/>
      <c r="G130" s="45"/>
      <c r="H130" s="43"/>
      <c r="K130" s="13"/>
      <c r="L130" s="13"/>
      <c r="M130" s="13"/>
      <c r="N130" s="15"/>
    </row>
    <row r="131" spans="3:14" ht="16.2">
      <c r="C131" s="2" t="e">
        <f t="shared" ref="C131" ca="1" si="129">RANK(B131,$B$3:$B$201)</f>
        <v>#N/A</v>
      </c>
      <c r="D131" s="22">
        <v>65</v>
      </c>
      <c r="E131" s="26"/>
      <c r="F131" s="32"/>
      <c r="G131" s="32"/>
      <c r="H131" s="33"/>
      <c r="K131" s="14"/>
      <c r="L131" s="15"/>
      <c r="M131" s="15"/>
      <c r="N131" s="15"/>
    </row>
    <row r="132" spans="3:14">
      <c r="C132" s="2" t="e">
        <f t="shared" ref="C132" ca="1" si="130">C133+1000</f>
        <v>#N/A</v>
      </c>
      <c r="D132" s="17"/>
      <c r="E132" s="44"/>
      <c r="F132" s="45"/>
      <c r="G132" s="45"/>
      <c r="H132" s="43"/>
    </row>
    <row r="133" spans="3:14" ht="16.2">
      <c r="C133" s="2" t="e">
        <f t="shared" ref="C133" ca="1" si="131">RANK(B133,$B$3:$B$201)</f>
        <v>#N/A</v>
      </c>
      <c r="D133" s="22">
        <v>66</v>
      </c>
      <c r="E133" s="26"/>
      <c r="F133" s="32"/>
      <c r="G133" s="32"/>
      <c r="H133" s="33"/>
    </row>
    <row r="134" spans="3:14">
      <c r="C134" s="2" t="e">
        <f t="shared" ref="C134" ca="1" si="132">C135+1000</f>
        <v>#N/A</v>
      </c>
      <c r="D134" s="17"/>
      <c r="E134" s="44"/>
      <c r="F134" s="45"/>
      <c r="G134" s="45"/>
      <c r="H134" s="43"/>
    </row>
    <row r="135" spans="3:14" ht="16.2">
      <c r="C135" s="2" t="e">
        <f t="shared" ref="C135" ca="1" si="133">RANK(B135,$B$3:$B$201)</f>
        <v>#N/A</v>
      </c>
      <c r="D135" s="22">
        <v>67</v>
      </c>
      <c r="E135" s="26"/>
      <c r="F135" s="32"/>
      <c r="G135" s="32"/>
      <c r="H135" s="33"/>
    </row>
    <row r="136" spans="3:14">
      <c r="C136" s="2" t="e">
        <f t="shared" ref="C136" ca="1" si="134">C137+1000</f>
        <v>#N/A</v>
      </c>
      <c r="D136" s="17"/>
      <c r="E136" s="44"/>
      <c r="F136" s="45"/>
      <c r="G136" s="45"/>
      <c r="H136" s="43"/>
    </row>
    <row r="137" spans="3:14" ht="16.2">
      <c r="C137" s="2" t="e">
        <f t="shared" ref="C137" ca="1" si="135">RANK(B137,$B$3:$B$201)</f>
        <v>#N/A</v>
      </c>
      <c r="D137" s="22">
        <v>68</v>
      </c>
      <c r="E137" s="26"/>
      <c r="F137" s="32"/>
      <c r="G137" s="32"/>
      <c r="H137" s="33"/>
    </row>
    <row r="138" spans="3:14">
      <c r="C138" s="2" t="e">
        <f t="shared" ref="C138" ca="1" si="136">C139+1000</f>
        <v>#N/A</v>
      </c>
      <c r="D138" s="17"/>
      <c r="E138" s="44"/>
      <c r="F138" s="45"/>
      <c r="G138" s="45"/>
      <c r="H138" s="43"/>
    </row>
    <row r="139" spans="3:14" ht="16.2">
      <c r="C139" s="2" t="e">
        <f t="shared" ref="C139" ca="1" si="137">RANK(B139,$B$3:$B$201)</f>
        <v>#N/A</v>
      </c>
      <c r="D139" s="22">
        <v>69</v>
      </c>
      <c r="E139" s="26"/>
      <c r="F139" s="32"/>
      <c r="G139" s="32"/>
      <c r="H139" s="33"/>
    </row>
    <row r="140" spans="3:14">
      <c r="C140" s="2" t="e">
        <f t="shared" ref="C140" ca="1" si="138">C141+1000</f>
        <v>#N/A</v>
      </c>
      <c r="D140" s="17"/>
      <c r="E140" s="44"/>
      <c r="F140" s="45"/>
      <c r="G140" s="45"/>
      <c r="H140" s="43"/>
    </row>
    <row r="141" spans="3:14" ht="16.2">
      <c r="C141" s="2" t="e">
        <f t="shared" ref="C141" ca="1" si="139">RANK(B141,$B$3:$B$201)</f>
        <v>#N/A</v>
      </c>
      <c r="D141" s="22">
        <v>70</v>
      </c>
      <c r="E141" s="26"/>
      <c r="F141" s="32"/>
      <c r="G141" s="32"/>
      <c r="H141" s="33"/>
    </row>
    <row r="142" spans="3:14">
      <c r="C142" s="2" t="e">
        <f t="shared" ref="C142" ca="1" si="140">C143+1000</f>
        <v>#N/A</v>
      </c>
      <c r="D142" s="17"/>
      <c r="E142" s="44"/>
      <c r="F142" s="45"/>
      <c r="G142" s="45"/>
      <c r="H142" s="43"/>
    </row>
    <row r="143" spans="3:14" ht="16.2">
      <c r="C143" s="2" t="e">
        <f t="shared" ref="C143" ca="1" si="141">RANK(B143,$B$3:$B$201)</f>
        <v>#N/A</v>
      </c>
      <c r="D143" s="22">
        <v>71</v>
      </c>
      <c r="E143" s="26"/>
      <c r="F143" s="32"/>
      <c r="G143" s="32"/>
      <c r="H143" s="33"/>
    </row>
    <row r="144" spans="3:14">
      <c r="C144" s="2" t="e">
        <f t="shared" ref="C144" ca="1" si="142">C145+1000</f>
        <v>#N/A</v>
      </c>
      <c r="D144" s="17"/>
      <c r="E144" s="44"/>
      <c r="F144" s="45"/>
      <c r="G144" s="45"/>
      <c r="H144" s="43"/>
    </row>
    <row r="145" spans="3:8" ht="16.2">
      <c r="C145" s="2" t="e">
        <f t="shared" ref="C145" ca="1" si="143">RANK(B145,$B$3:$B$201)</f>
        <v>#N/A</v>
      </c>
      <c r="D145" s="22">
        <v>72</v>
      </c>
      <c r="E145" s="26"/>
      <c r="F145" s="32"/>
      <c r="G145" s="32"/>
      <c r="H145" s="33"/>
    </row>
    <row r="146" spans="3:8">
      <c r="C146" s="2" t="e">
        <f t="shared" ref="C146" ca="1" si="144">C147+1000</f>
        <v>#N/A</v>
      </c>
      <c r="D146" s="17"/>
      <c r="E146" s="44"/>
      <c r="F146" s="45"/>
      <c r="G146" s="45"/>
      <c r="H146" s="43"/>
    </row>
    <row r="147" spans="3:8" ht="16.2">
      <c r="C147" s="2" t="e">
        <f t="shared" ref="C147" ca="1" si="145">RANK(B147,$B$3:$B$201)</f>
        <v>#N/A</v>
      </c>
      <c r="D147" s="22">
        <v>73</v>
      </c>
      <c r="E147" s="26"/>
      <c r="F147" s="32"/>
      <c r="G147" s="32"/>
      <c r="H147" s="33"/>
    </row>
    <row r="148" spans="3:8">
      <c r="C148" s="2" t="e">
        <f t="shared" ref="C148" ca="1" si="146">C149+1000</f>
        <v>#N/A</v>
      </c>
      <c r="D148" s="17"/>
      <c r="E148" s="44"/>
      <c r="F148" s="45"/>
      <c r="G148" s="45"/>
      <c r="H148" s="43"/>
    </row>
    <row r="149" spans="3:8" ht="16.2">
      <c r="C149" s="2" t="e">
        <f t="shared" ref="C149" ca="1" si="147">RANK(B149,$B$3:$B$201)</f>
        <v>#N/A</v>
      </c>
      <c r="D149" s="22">
        <v>74</v>
      </c>
      <c r="E149" s="26"/>
      <c r="F149" s="32"/>
      <c r="G149" s="32"/>
      <c r="H149" s="33"/>
    </row>
    <row r="150" spans="3:8">
      <c r="C150" s="2" t="e">
        <f t="shared" ref="C150" ca="1" si="148">C151+1000</f>
        <v>#N/A</v>
      </c>
      <c r="D150" s="17"/>
      <c r="E150" s="44"/>
      <c r="F150" s="45"/>
      <c r="G150" s="45"/>
      <c r="H150" s="43"/>
    </row>
    <row r="151" spans="3:8" ht="16.2">
      <c r="C151" s="2" t="e">
        <f t="shared" ref="C151" ca="1" si="149">RANK(B151,$B$3:$B$201)</f>
        <v>#N/A</v>
      </c>
      <c r="D151" s="22">
        <v>75</v>
      </c>
      <c r="E151" s="26"/>
      <c r="F151" s="32"/>
      <c r="G151" s="32"/>
      <c r="H151" s="33"/>
    </row>
    <row r="152" spans="3:8">
      <c r="C152" s="2" t="e">
        <f t="shared" ref="C152" ca="1" si="150">C153+1000</f>
        <v>#N/A</v>
      </c>
      <c r="D152" s="17"/>
      <c r="E152" s="44"/>
      <c r="F152" s="45"/>
      <c r="G152" s="45"/>
      <c r="H152" s="43"/>
    </row>
    <row r="153" spans="3:8" ht="16.2">
      <c r="C153" s="2" t="e">
        <f t="shared" ref="C153" ca="1" si="151">RANK(B153,$B$3:$B$201)</f>
        <v>#N/A</v>
      </c>
      <c r="D153" s="22">
        <v>76</v>
      </c>
      <c r="E153" s="26"/>
      <c r="F153" s="32"/>
      <c r="G153" s="32"/>
      <c r="H153" s="33"/>
    </row>
    <row r="154" spans="3:8">
      <c r="C154" s="2" t="e">
        <f t="shared" ref="C154" ca="1" si="152">C155+1000</f>
        <v>#N/A</v>
      </c>
      <c r="D154" s="17"/>
      <c r="E154" s="44"/>
      <c r="F154" s="45"/>
      <c r="G154" s="45"/>
      <c r="H154" s="43"/>
    </row>
    <row r="155" spans="3:8" ht="16.2">
      <c r="C155" s="2" t="e">
        <f t="shared" ref="C155" ca="1" si="153">RANK(B155,$B$3:$B$201)</f>
        <v>#N/A</v>
      </c>
      <c r="D155" s="22">
        <v>77</v>
      </c>
      <c r="E155" s="26"/>
      <c r="F155" s="32"/>
      <c r="G155" s="32"/>
      <c r="H155" s="33"/>
    </row>
    <row r="156" spans="3:8">
      <c r="C156" s="2" t="e">
        <f t="shared" ref="C156" ca="1" si="154">C157+1000</f>
        <v>#N/A</v>
      </c>
      <c r="D156" s="17"/>
      <c r="E156" s="44"/>
      <c r="F156" s="45"/>
      <c r="G156" s="45"/>
      <c r="H156" s="43"/>
    </row>
    <row r="157" spans="3:8" ht="16.2">
      <c r="C157" s="2" t="e">
        <f t="shared" ref="C157" ca="1" si="155">RANK(B157,$B$3:$B$201)</f>
        <v>#N/A</v>
      </c>
      <c r="D157" s="22">
        <v>78</v>
      </c>
      <c r="E157" s="26"/>
      <c r="F157" s="32"/>
      <c r="G157" s="32"/>
      <c r="H157" s="33"/>
    </row>
    <row r="158" spans="3:8">
      <c r="C158" s="2" t="e">
        <f t="shared" ref="C158" ca="1" si="156">C159+1000</f>
        <v>#N/A</v>
      </c>
      <c r="D158" s="17"/>
      <c r="E158" s="44"/>
      <c r="F158" s="45"/>
      <c r="G158" s="45"/>
      <c r="H158" s="43"/>
    </row>
    <row r="159" spans="3:8" ht="16.2">
      <c r="C159" s="2" t="e">
        <f t="shared" ref="C159" ca="1" si="157">RANK(B159,$B$3:$B$201)</f>
        <v>#N/A</v>
      </c>
      <c r="D159" s="22">
        <v>79</v>
      </c>
      <c r="E159" s="26"/>
      <c r="F159" s="32"/>
      <c r="G159" s="32"/>
      <c r="H159" s="33"/>
    </row>
    <row r="160" spans="3:8">
      <c r="C160" s="2" t="e">
        <f t="shared" ref="C160" ca="1" si="158">C161+1000</f>
        <v>#N/A</v>
      </c>
      <c r="D160" s="17"/>
      <c r="E160" s="44"/>
      <c r="F160" s="45"/>
      <c r="G160" s="45"/>
      <c r="H160" s="43"/>
    </row>
    <row r="161" spans="3:8" ht="16.2">
      <c r="C161" s="2" t="e">
        <f t="shared" ref="C161" ca="1" si="159">RANK(B161,$B$3:$B$201)</f>
        <v>#N/A</v>
      </c>
      <c r="D161" s="22">
        <v>80</v>
      </c>
      <c r="E161" s="26"/>
      <c r="F161" s="32"/>
      <c r="G161" s="32"/>
      <c r="H161" s="33"/>
    </row>
    <row r="162" spans="3:8">
      <c r="C162" s="2" t="e">
        <f t="shared" ref="C162" ca="1" si="160">C163+1000</f>
        <v>#N/A</v>
      </c>
      <c r="D162" s="17"/>
      <c r="E162" s="44"/>
      <c r="F162" s="45"/>
      <c r="G162" s="45"/>
      <c r="H162" s="43"/>
    </row>
    <row r="163" spans="3:8" ht="16.2">
      <c r="C163" s="2" t="e">
        <f t="shared" ref="C163" ca="1" si="161">RANK(B163,$B$3:$B$201)</f>
        <v>#N/A</v>
      </c>
      <c r="D163" s="22">
        <v>81</v>
      </c>
      <c r="E163" s="26"/>
      <c r="F163" s="32"/>
      <c r="G163" s="32"/>
      <c r="H163" s="33"/>
    </row>
    <row r="164" spans="3:8">
      <c r="C164" s="2" t="e">
        <f t="shared" ref="C164" ca="1" si="162">C165+1000</f>
        <v>#N/A</v>
      </c>
      <c r="D164" s="17"/>
      <c r="E164" s="44"/>
      <c r="F164" s="45"/>
      <c r="G164" s="45"/>
      <c r="H164" s="43"/>
    </row>
    <row r="165" spans="3:8" ht="16.2">
      <c r="C165" s="2" t="e">
        <f t="shared" ref="C165" ca="1" si="163">RANK(B165,$B$3:$B$201)</f>
        <v>#N/A</v>
      </c>
      <c r="D165" s="22">
        <v>82</v>
      </c>
      <c r="E165" s="26"/>
      <c r="F165" s="32"/>
      <c r="G165" s="32"/>
      <c r="H165" s="33"/>
    </row>
    <row r="166" spans="3:8">
      <c r="C166" s="2" t="e">
        <f t="shared" ref="C166" ca="1" si="164">C167+1000</f>
        <v>#N/A</v>
      </c>
      <c r="D166" s="17"/>
      <c r="E166" s="44"/>
      <c r="F166" s="45"/>
      <c r="G166" s="45"/>
      <c r="H166" s="43"/>
    </row>
    <row r="167" spans="3:8" ht="16.2">
      <c r="C167" s="2" t="e">
        <f t="shared" ref="C167" ca="1" si="165">RANK(B167,$B$3:$B$201)</f>
        <v>#N/A</v>
      </c>
      <c r="D167" s="22">
        <v>83</v>
      </c>
      <c r="E167" s="26"/>
      <c r="F167" s="32"/>
      <c r="G167" s="32"/>
      <c r="H167" s="33"/>
    </row>
    <row r="168" spans="3:8">
      <c r="C168" s="2" t="e">
        <f t="shared" ref="C168" ca="1" si="166">C169+1000</f>
        <v>#N/A</v>
      </c>
      <c r="D168" s="17"/>
      <c r="E168" s="44"/>
      <c r="F168" s="45"/>
      <c r="G168" s="45"/>
      <c r="H168" s="43"/>
    </row>
    <row r="169" spans="3:8" ht="16.2">
      <c r="C169" s="2" t="e">
        <f t="shared" ref="C169" ca="1" si="167">RANK(B169,$B$3:$B$201)</f>
        <v>#N/A</v>
      </c>
      <c r="D169" s="22">
        <v>84</v>
      </c>
      <c r="E169" s="26"/>
      <c r="F169" s="32"/>
      <c r="G169" s="32"/>
      <c r="H169" s="33"/>
    </row>
    <row r="170" spans="3:8">
      <c r="C170" s="2" t="e">
        <f t="shared" ref="C170" ca="1" si="168">C171+1000</f>
        <v>#N/A</v>
      </c>
      <c r="D170" s="17"/>
      <c r="E170" s="44"/>
      <c r="F170" s="45"/>
      <c r="G170" s="45"/>
      <c r="H170" s="43"/>
    </row>
    <row r="171" spans="3:8" ht="16.2">
      <c r="C171" s="2" t="e">
        <f t="shared" ref="C171" ca="1" si="169">RANK(B171,$B$3:$B$201)</f>
        <v>#N/A</v>
      </c>
      <c r="D171" s="22">
        <v>85</v>
      </c>
      <c r="E171" s="26"/>
      <c r="F171" s="32"/>
      <c r="G171" s="32"/>
      <c r="H171" s="33"/>
    </row>
    <row r="172" spans="3:8">
      <c r="C172" s="2" t="e">
        <f t="shared" ref="C172" ca="1" si="170">C173+1000</f>
        <v>#N/A</v>
      </c>
      <c r="D172" s="17"/>
      <c r="E172" s="44"/>
      <c r="F172" s="45"/>
      <c r="G172" s="45"/>
      <c r="H172" s="43"/>
    </row>
    <row r="173" spans="3:8" ht="16.2">
      <c r="C173" s="2" t="e">
        <f t="shared" ref="C173" ca="1" si="171">RANK(B173,$B$3:$B$201)</f>
        <v>#N/A</v>
      </c>
      <c r="D173" s="22">
        <v>86</v>
      </c>
      <c r="E173" s="26"/>
      <c r="F173" s="32"/>
      <c r="G173" s="32"/>
      <c r="H173" s="33"/>
    </row>
    <row r="174" spans="3:8">
      <c r="C174" s="2" t="e">
        <f t="shared" ref="C174" ca="1" si="172">C175+1000</f>
        <v>#N/A</v>
      </c>
      <c r="D174" s="17"/>
      <c r="E174" s="44"/>
      <c r="F174" s="45"/>
      <c r="G174" s="45"/>
      <c r="H174" s="43"/>
    </row>
    <row r="175" spans="3:8" ht="16.2">
      <c r="C175" s="2" t="e">
        <f t="shared" ref="C175" ca="1" si="173">RANK(B175,$B$3:$B$201)</f>
        <v>#N/A</v>
      </c>
      <c r="D175" s="22">
        <v>87</v>
      </c>
      <c r="E175" s="26"/>
      <c r="F175" s="32"/>
      <c r="G175" s="32"/>
      <c r="H175" s="33"/>
    </row>
    <row r="176" spans="3:8">
      <c r="C176" s="2" t="e">
        <f t="shared" ref="C176" ca="1" si="174">C177+1000</f>
        <v>#N/A</v>
      </c>
      <c r="D176" s="17"/>
      <c r="E176" s="44"/>
      <c r="F176" s="45"/>
      <c r="G176" s="45"/>
      <c r="H176" s="43"/>
    </row>
    <row r="177" spans="3:8" ht="16.2">
      <c r="C177" s="2" t="e">
        <f t="shared" ref="C177" ca="1" si="175">RANK(B177,$B$3:$B$201)</f>
        <v>#N/A</v>
      </c>
      <c r="D177" s="22">
        <v>88</v>
      </c>
      <c r="E177" s="26"/>
      <c r="F177" s="32"/>
      <c r="G177" s="32"/>
      <c r="H177" s="33"/>
    </row>
    <row r="178" spans="3:8">
      <c r="C178" s="2" t="e">
        <f t="shared" ref="C178" ca="1" si="176">C179+1000</f>
        <v>#N/A</v>
      </c>
      <c r="D178" s="17"/>
      <c r="E178" s="44"/>
      <c r="F178" s="45"/>
      <c r="G178" s="45"/>
      <c r="H178" s="43"/>
    </row>
    <row r="179" spans="3:8" ht="16.2">
      <c r="C179" s="2" t="e">
        <f t="shared" ref="C179" ca="1" si="177">RANK(B179,$B$3:$B$201)</f>
        <v>#N/A</v>
      </c>
      <c r="D179" s="22">
        <v>89</v>
      </c>
      <c r="E179" s="26"/>
      <c r="F179" s="32"/>
      <c r="G179" s="32"/>
      <c r="H179" s="33"/>
    </row>
    <row r="180" spans="3:8">
      <c r="C180" s="2" t="e">
        <f t="shared" ref="C180" ca="1" si="178">C181+1000</f>
        <v>#N/A</v>
      </c>
      <c r="D180" s="17"/>
      <c r="E180" s="44"/>
      <c r="F180" s="45"/>
      <c r="G180" s="45"/>
      <c r="H180" s="43"/>
    </row>
    <row r="181" spans="3:8" ht="16.2">
      <c r="C181" s="2" t="e">
        <f t="shared" ref="C181" ca="1" si="179">RANK(B181,$B$3:$B$201)</f>
        <v>#N/A</v>
      </c>
      <c r="D181" s="22">
        <v>90</v>
      </c>
      <c r="E181" s="26"/>
      <c r="F181" s="32"/>
      <c r="G181" s="32"/>
      <c r="H181" s="33"/>
    </row>
    <row r="182" spans="3:8">
      <c r="C182" s="2" t="e">
        <f t="shared" ref="C182" ca="1" si="180">C183+1000</f>
        <v>#N/A</v>
      </c>
      <c r="D182" s="17"/>
      <c r="E182" s="44"/>
      <c r="F182" s="45"/>
      <c r="G182" s="45"/>
      <c r="H182" s="43"/>
    </row>
    <row r="183" spans="3:8" ht="16.2">
      <c r="C183" s="2" t="e">
        <f t="shared" ref="C183" ca="1" si="181">RANK(B183,$B$3:$B$201)</f>
        <v>#N/A</v>
      </c>
      <c r="D183" s="22">
        <v>91</v>
      </c>
      <c r="E183" s="26"/>
      <c r="F183" s="32"/>
      <c r="G183" s="32"/>
      <c r="H183" s="33"/>
    </row>
    <row r="184" spans="3:8">
      <c r="C184" s="2" t="e">
        <f t="shared" ref="C184" ca="1" si="182">C185+1000</f>
        <v>#N/A</v>
      </c>
      <c r="D184" s="17"/>
      <c r="E184" s="44"/>
      <c r="F184" s="45"/>
      <c r="G184" s="45"/>
      <c r="H184" s="43"/>
    </row>
    <row r="185" spans="3:8" ht="16.2">
      <c r="C185" s="2" t="e">
        <f t="shared" ref="C185" ca="1" si="183">RANK(B185,$B$3:$B$201)</f>
        <v>#N/A</v>
      </c>
      <c r="D185" s="22">
        <v>92</v>
      </c>
      <c r="E185" s="26"/>
      <c r="F185" s="32"/>
      <c r="G185" s="32"/>
      <c r="H185" s="33"/>
    </row>
    <row r="186" spans="3:8">
      <c r="C186" s="2" t="e">
        <f t="shared" ref="C186" ca="1" si="184">C187+1000</f>
        <v>#N/A</v>
      </c>
      <c r="D186" s="17"/>
      <c r="E186" s="44"/>
      <c r="F186" s="45"/>
      <c r="G186" s="45"/>
      <c r="H186" s="43"/>
    </row>
    <row r="187" spans="3:8" ht="16.2">
      <c r="C187" s="2" t="e">
        <f t="shared" ref="C187" ca="1" si="185">RANK(B187,$B$3:$B$201)</f>
        <v>#N/A</v>
      </c>
      <c r="D187" s="22">
        <v>93</v>
      </c>
      <c r="E187" s="26"/>
      <c r="F187" s="32"/>
      <c r="G187" s="32"/>
      <c r="H187" s="33"/>
    </row>
    <row r="188" spans="3:8">
      <c r="C188" s="2" t="e">
        <f t="shared" ref="C188" ca="1" si="186">C189+1000</f>
        <v>#N/A</v>
      </c>
      <c r="D188" s="17"/>
      <c r="E188" s="44"/>
      <c r="F188" s="45"/>
      <c r="G188" s="45"/>
      <c r="H188" s="43"/>
    </row>
    <row r="189" spans="3:8" ht="16.2">
      <c r="C189" s="2" t="e">
        <f t="shared" ref="C189" ca="1" si="187">RANK(B189,$B$3:$B$201)</f>
        <v>#N/A</v>
      </c>
      <c r="D189" s="22">
        <v>94</v>
      </c>
      <c r="E189" s="26"/>
      <c r="F189" s="32"/>
      <c r="G189" s="32"/>
      <c r="H189" s="33"/>
    </row>
    <row r="190" spans="3:8">
      <c r="C190" s="2" t="e">
        <f t="shared" ref="C190" ca="1" si="188">C191+1000</f>
        <v>#N/A</v>
      </c>
      <c r="D190" s="17"/>
      <c r="E190" s="44"/>
      <c r="F190" s="45"/>
      <c r="G190" s="45"/>
      <c r="H190" s="43"/>
    </row>
    <row r="191" spans="3:8" ht="16.2">
      <c r="C191" s="2" t="e">
        <f t="shared" ref="C191" ca="1" si="189">RANK(B191,$B$3:$B$201)</f>
        <v>#N/A</v>
      </c>
      <c r="D191" s="22">
        <v>95</v>
      </c>
      <c r="E191" s="26"/>
      <c r="F191" s="32"/>
      <c r="G191" s="32"/>
      <c r="H191" s="33"/>
    </row>
    <row r="192" spans="3:8">
      <c r="C192" s="2" t="e">
        <f t="shared" ref="C192" ca="1" si="190">C193+1000</f>
        <v>#N/A</v>
      </c>
      <c r="D192" s="17"/>
      <c r="E192" s="44"/>
      <c r="F192" s="45"/>
      <c r="G192" s="45"/>
      <c r="H192" s="43"/>
    </row>
    <row r="193" spans="3:8" ht="16.2">
      <c r="C193" s="2" t="e">
        <f t="shared" ref="C193" ca="1" si="191">RANK(B193,$B$3:$B$201)</f>
        <v>#N/A</v>
      </c>
      <c r="D193" s="22">
        <v>96</v>
      </c>
      <c r="E193" s="26"/>
      <c r="F193" s="32"/>
      <c r="G193" s="32"/>
      <c r="H193" s="33"/>
    </row>
    <row r="194" spans="3:8">
      <c r="C194" s="2" t="e">
        <f t="shared" ref="C194" ca="1" si="192">C195+1000</f>
        <v>#N/A</v>
      </c>
      <c r="D194" s="17"/>
      <c r="E194" s="44"/>
      <c r="F194" s="45"/>
      <c r="G194" s="45"/>
      <c r="H194" s="43"/>
    </row>
    <row r="195" spans="3:8" ht="16.2">
      <c r="C195" s="2" t="e">
        <f t="shared" ref="C195" ca="1" si="193">RANK(B195,$B$3:$B$201)</f>
        <v>#N/A</v>
      </c>
      <c r="D195" s="22">
        <v>97</v>
      </c>
      <c r="E195" s="26"/>
      <c r="F195" s="32"/>
      <c r="G195" s="32"/>
      <c r="H195" s="33"/>
    </row>
    <row r="196" spans="3:8">
      <c r="C196" s="2" t="e">
        <f t="shared" ref="C196" ca="1" si="194">C197+1000</f>
        <v>#N/A</v>
      </c>
      <c r="D196" s="17"/>
      <c r="E196" s="44"/>
      <c r="F196" s="45"/>
      <c r="G196" s="45"/>
      <c r="H196" s="43"/>
    </row>
    <row r="197" spans="3:8" ht="16.2">
      <c r="C197" s="2" t="e">
        <f t="shared" ref="C197" ca="1" si="195">RANK(B197,$B$3:$B$201)</f>
        <v>#N/A</v>
      </c>
      <c r="D197" s="22">
        <v>98</v>
      </c>
      <c r="E197" s="26"/>
      <c r="F197" s="32"/>
      <c r="G197" s="32"/>
      <c r="H197" s="33"/>
    </row>
    <row r="198" spans="3:8">
      <c r="C198" s="2" t="e">
        <f t="shared" ref="C198" ca="1" si="196">C199+1000</f>
        <v>#N/A</v>
      </c>
      <c r="D198" s="17"/>
      <c r="E198" s="44"/>
      <c r="F198" s="45"/>
      <c r="G198" s="45"/>
      <c r="H198" s="43"/>
    </row>
    <row r="199" spans="3:8" ht="16.2">
      <c r="C199" s="2" t="e">
        <f t="shared" ref="C199" ca="1" si="197">RANK(B199,$B$3:$B$201)</f>
        <v>#N/A</v>
      </c>
      <c r="D199" s="22">
        <v>99</v>
      </c>
      <c r="E199" s="26"/>
      <c r="F199" s="32"/>
      <c r="G199" s="32"/>
      <c r="H199" s="33"/>
    </row>
    <row r="200" spans="3:8">
      <c r="C200" s="2" t="e">
        <f t="shared" ref="C200" ca="1" si="198">C201+1000</f>
        <v>#N/A</v>
      </c>
      <c r="D200" s="17"/>
      <c r="E200" s="44"/>
      <c r="F200" s="45"/>
      <c r="G200" s="45"/>
      <c r="H200" s="43"/>
    </row>
    <row r="201" spans="3:8" ht="16.2">
      <c r="C201" s="2" t="e">
        <f t="shared" ref="C201" ca="1" si="199">RANK(B201,$B$3:$B$201)</f>
        <v>#N/A</v>
      </c>
      <c r="D201" s="22">
        <v>100</v>
      </c>
      <c r="E201" s="26"/>
      <c r="F201" s="32"/>
      <c r="G201" s="32"/>
      <c r="H201" s="33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8</vt:i4>
      </vt:variant>
    </vt:vector>
  </HeadingPairs>
  <TitlesOfParts>
    <vt:vector size="25" baseType="lpstr">
      <vt:lpstr>使い方</vt:lpstr>
      <vt:lpstr>問題原文１学期</vt:lpstr>
      <vt:lpstr>１学期ランダム</vt:lpstr>
      <vt:lpstr>問題選択１</vt:lpstr>
      <vt:lpstr>問題原文２学期</vt:lpstr>
      <vt:lpstr>１学期選択</vt:lpstr>
      <vt:lpstr>２学期ランダム</vt:lpstr>
      <vt:lpstr>問題選択２</vt:lpstr>
      <vt:lpstr>問題原文３学期</vt:lpstr>
      <vt:lpstr>２学期選択</vt:lpstr>
      <vt:lpstr>３学期ランダム</vt:lpstr>
      <vt:lpstr>問題選択３</vt:lpstr>
      <vt:lpstr>問題原文１・２学期</vt:lpstr>
      <vt:lpstr>３学期選択</vt:lpstr>
      <vt:lpstr>問題原文１・２・３学期</vt:lpstr>
      <vt:lpstr>１・２学期ランダム</vt:lpstr>
      <vt:lpstr>１・２・３学期ランダム</vt:lpstr>
      <vt:lpstr>'１・２・３学期ランダム'!Print_Area</vt:lpstr>
      <vt:lpstr>'１・２学期ランダム'!Print_Area</vt:lpstr>
      <vt:lpstr>'１学期ランダム'!Print_Area</vt:lpstr>
      <vt:lpstr>'１学期選択'!Print_Area</vt:lpstr>
      <vt:lpstr>'２学期ランダム'!Print_Area</vt:lpstr>
      <vt:lpstr>'２学期選択'!Print_Area</vt:lpstr>
      <vt:lpstr>'３学期ランダム'!Print_Area</vt:lpstr>
      <vt:lpstr>'３学期選択'!Print_Area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</dc:creator>
  <cp:lastModifiedBy>takeshi</cp:lastModifiedBy>
  <cp:lastPrinted>2017-08-18T01:25:29Z</cp:lastPrinted>
  <dcterms:created xsi:type="dcterms:W3CDTF">2016-08-03T21:17:47Z</dcterms:created>
  <dcterms:modified xsi:type="dcterms:W3CDTF">2017-08-18T23:29:02Z</dcterms:modified>
</cp:coreProperties>
</file>