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1096" windowHeight="9696" tabRatio="862" firstSheet="1" activeTab="1"/>
  </bookViews>
  <sheets>
    <sheet name="問題原文１学期" sheetId="32" state="hidden" r:id="rId1"/>
    <sheet name="使い方" sheetId="46" r:id="rId2"/>
    <sheet name="１学期ランダム" sheetId="47" r:id="rId3"/>
    <sheet name="問題選択１" sheetId="14" r:id="rId4"/>
    <sheet name="１学期選択" sheetId="48" r:id="rId5"/>
    <sheet name="問題原文２学期" sheetId="34" state="hidden" r:id="rId6"/>
    <sheet name="２学期ランダム" sheetId="49" r:id="rId7"/>
    <sheet name="問題選択２" sheetId="36" r:id="rId8"/>
    <sheet name="問題原文３学期" sheetId="38" state="hidden" r:id="rId9"/>
    <sheet name="２学期選択" sheetId="50" r:id="rId10"/>
    <sheet name="３学期ランダム" sheetId="51" r:id="rId11"/>
    <sheet name="問題選択３" sheetId="40" r:id="rId12"/>
    <sheet name="問題原文１・２学期" sheetId="42" state="hidden" r:id="rId13"/>
    <sheet name="３学期選択" sheetId="52" r:id="rId14"/>
    <sheet name="問題原文１・２・３学期" sheetId="44" state="hidden" r:id="rId15"/>
    <sheet name="１・２学期ランダム" sheetId="53" r:id="rId16"/>
    <sheet name="１・２・３学期ランダム" sheetId="54" r:id="rId17"/>
  </sheets>
  <calcPr calcId="145621"/>
</workbook>
</file>

<file path=xl/calcChain.xml><?xml version="1.0" encoding="utf-8"?>
<calcChain xmlns="http://schemas.openxmlformats.org/spreadsheetml/2006/main">
  <c r="U36" i="54" l="1"/>
  <c r="U9" i="54" s="1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B36" i="54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U9" i="53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U9" i="52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U9" i="51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U9" i="50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U9" i="49"/>
  <c r="U36" i="48"/>
  <c r="U9" i="48" s="1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U9" i="47"/>
  <c r="B499" i="44" l="1"/>
  <c r="B497" i="44"/>
  <c r="B495" i="44"/>
  <c r="B493" i="44"/>
  <c r="B491" i="44"/>
  <c r="B489" i="44"/>
  <c r="B487" i="44"/>
  <c r="B485" i="44"/>
  <c r="B483" i="44"/>
  <c r="B481" i="44"/>
  <c r="B479" i="44"/>
  <c r="B477" i="44"/>
  <c r="B475" i="44"/>
  <c r="B473" i="44"/>
  <c r="B471" i="44"/>
  <c r="B469" i="44"/>
  <c r="B467" i="44"/>
  <c r="B465" i="44"/>
  <c r="B463" i="44"/>
  <c r="B461" i="44"/>
  <c r="B459" i="44"/>
  <c r="B457" i="44"/>
  <c r="B455" i="44"/>
  <c r="B453" i="44"/>
  <c r="B451" i="44"/>
  <c r="B449" i="44"/>
  <c r="B447" i="44"/>
  <c r="B445" i="44"/>
  <c r="B443" i="44"/>
  <c r="B441" i="44"/>
  <c r="B439" i="44"/>
  <c r="B437" i="44"/>
  <c r="B435" i="44"/>
  <c r="B433" i="44"/>
  <c r="B431" i="44"/>
  <c r="B429" i="44"/>
  <c r="B427" i="44"/>
  <c r="B425" i="44"/>
  <c r="B423" i="44"/>
  <c r="B421" i="44"/>
  <c r="B419" i="44"/>
  <c r="B417" i="44"/>
  <c r="B415" i="44"/>
  <c r="B413" i="44"/>
  <c r="B411" i="44"/>
  <c r="B409" i="44"/>
  <c r="B407" i="44"/>
  <c r="B405" i="44"/>
  <c r="B403" i="44"/>
  <c r="B401" i="44"/>
  <c r="B399" i="44"/>
  <c r="B397" i="44"/>
  <c r="B395" i="44"/>
  <c r="B393" i="44"/>
  <c r="B391" i="44"/>
  <c r="B389" i="44"/>
  <c r="B387" i="44"/>
  <c r="B385" i="44"/>
  <c r="B383" i="44"/>
  <c r="B381" i="44"/>
  <c r="B379" i="44"/>
  <c r="B377" i="44"/>
  <c r="B375" i="44"/>
  <c r="B373" i="44"/>
  <c r="B371" i="44"/>
  <c r="B369" i="44"/>
  <c r="B367" i="44"/>
  <c r="B365" i="44"/>
  <c r="B363" i="44"/>
  <c r="B361" i="44"/>
  <c r="B359" i="44"/>
  <c r="B357" i="44"/>
  <c r="B355" i="44"/>
  <c r="B353" i="44"/>
  <c r="B351" i="44"/>
  <c r="B349" i="44"/>
  <c r="B347" i="44"/>
  <c r="B345" i="44"/>
  <c r="B343" i="44"/>
  <c r="B341" i="44"/>
  <c r="B339" i="44"/>
  <c r="B337" i="44"/>
  <c r="B335" i="44"/>
  <c r="B333" i="44"/>
  <c r="B331" i="44"/>
  <c r="B329" i="44"/>
  <c r="B327" i="44"/>
  <c r="B325" i="44"/>
  <c r="B323" i="44"/>
  <c r="B321" i="44"/>
  <c r="B319" i="44"/>
  <c r="B317" i="44"/>
  <c r="B315" i="44"/>
  <c r="B313" i="44"/>
  <c r="B311" i="44"/>
  <c r="B309" i="44"/>
  <c r="B307" i="44"/>
  <c r="B305" i="44"/>
  <c r="B303" i="44"/>
  <c r="B301" i="44"/>
  <c r="B299" i="44"/>
  <c r="B297" i="44"/>
  <c r="B295" i="44"/>
  <c r="B293" i="44"/>
  <c r="B291" i="44"/>
  <c r="B289" i="44"/>
  <c r="B287" i="44"/>
  <c r="B285" i="44"/>
  <c r="B283" i="44"/>
  <c r="B281" i="44"/>
  <c r="B279" i="44"/>
  <c r="B277" i="44"/>
  <c r="B275" i="44"/>
  <c r="B273" i="44"/>
  <c r="B271" i="44"/>
  <c r="B269" i="44"/>
  <c r="B267" i="44"/>
  <c r="B265" i="44"/>
  <c r="B263" i="44"/>
  <c r="B261" i="44"/>
  <c r="B259" i="44"/>
  <c r="B257" i="44"/>
  <c r="B255" i="44"/>
  <c r="B253" i="44"/>
  <c r="B251" i="44"/>
  <c r="B249" i="44"/>
  <c r="B247" i="44"/>
  <c r="B245" i="44"/>
  <c r="B243" i="44"/>
  <c r="B241" i="44"/>
  <c r="B239" i="44"/>
  <c r="B237" i="44"/>
  <c r="B235" i="44"/>
  <c r="B233" i="44"/>
  <c r="B231" i="44"/>
  <c r="B229" i="44"/>
  <c r="B227" i="44"/>
  <c r="B225" i="44"/>
  <c r="B223" i="44"/>
  <c r="B221" i="44"/>
  <c r="B219" i="44"/>
  <c r="B217" i="44"/>
  <c r="B215" i="44"/>
  <c r="B213" i="44"/>
  <c r="B211" i="44"/>
  <c r="B209" i="44"/>
  <c r="B207" i="44"/>
  <c r="B205" i="44"/>
  <c r="B203" i="44"/>
  <c r="B201" i="44"/>
  <c r="B199" i="44"/>
  <c r="B197" i="44"/>
  <c r="B195" i="44"/>
  <c r="B193" i="44"/>
  <c r="B191" i="44"/>
  <c r="B189" i="44"/>
  <c r="B187" i="44"/>
  <c r="B185" i="44"/>
  <c r="B183" i="44"/>
  <c r="B181" i="44"/>
  <c r="B179" i="44"/>
  <c r="B177" i="44"/>
  <c r="B175" i="44"/>
  <c r="B173" i="44"/>
  <c r="B171" i="44"/>
  <c r="B169" i="44"/>
  <c r="B167" i="44"/>
  <c r="B165" i="44"/>
  <c r="B163" i="44"/>
  <c r="B161" i="44"/>
  <c r="B159" i="44"/>
  <c r="B157" i="44"/>
  <c r="B155" i="44"/>
  <c r="B153" i="44"/>
  <c r="B151" i="44"/>
  <c r="B149" i="44"/>
  <c r="B147" i="44"/>
  <c r="B145" i="44"/>
  <c r="B143" i="44"/>
  <c r="B141" i="44"/>
  <c r="B139" i="44"/>
  <c r="B137" i="44"/>
  <c r="B135" i="44"/>
  <c r="B133" i="44"/>
  <c r="B131" i="44"/>
  <c r="B129" i="44"/>
  <c r="B127" i="44"/>
  <c r="B125" i="44"/>
  <c r="B123" i="44"/>
  <c r="B121" i="44"/>
  <c r="B119" i="44"/>
  <c r="B117" i="44"/>
  <c r="B115" i="44"/>
  <c r="B113" i="44"/>
  <c r="B111" i="44"/>
  <c r="B109" i="44"/>
  <c r="B107" i="44"/>
  <c r="B105" i="44"/>
  <c r="B103" i="44"/>
  <c r="B101" i="44"/>
  <c r="B99" i="44"/>
  <c r="B97" i="44"/>
  <c r="B95" i="44"/>
  <c r="B93" i="44"/>
  <c r="B91" i="44"/>
  <c r="B89" i="44"/>
  <c r="B87" i="44"/>
  <c r="B85" i="44"/>
  <c r="B83" i="44"/>
  <c r="B81" i="44"/>
  <c r="B79" i="44"/>
  <c r="B77" i="44"/>
  <c r="B75" i="44"/>
  <c r="B73" i="44"/>
  <c r="B71" i="44"/>
  <c r="B69" i="44"/>
  <c r="B67" i="44"/>
  <c r="B65" i="44"/>
  <c r="B63" i="44"/>
  <c r="B61" i="44"/>
  <c r="B59" i="44"/>
  <c r="B57" i="44"/>
  <c r="B55" i="44"/>
  <c r="B53" i="44"/>
  <c r="B51" i="44"/>
  <c r="B49" i="44"/>
  <c r="B47" i="44"/>
  <c r="B45" i="44"/>
  <c r="B43" i="44"/>
  <c r="B41" i="44"/>
  <c r="B39" i="44"/>
  <c r="B37" i="44"/>
  <c r="B35" i="44"/>
  <c r="B33" i="44"/>
  <c r="B31" i="44"/>
  <c r="B29" i="44"/>
  <c r="B27" i="44"/>
  <c r="B25" i="44"/>
  <c r="B23" i="44"/>
  <c r="B21" i="44"/>
  <c r="B19" i="44"/>
  <c r="B17" i="44"/>
  <c r="B15" i="44"/>
  <c r="B13" i="44"/>
  <c r="B11" i="44"/>
  <c r="B9" i="44"/>
  <c r="B7" i="44"/>
  <c r="B5" i="44"/>
  <c r="B3" i="44"/>
  <c r="B423" i="42"/>
  <c r="B421" i="42"/>
  <c r="B419" i="42"/>
  <c r="B417" i="42"/>
  <c r="B415" i="42"/>
  <c r="B413" i="42"/>
  <c r="B411" i="42"/>
  <c r="B409" i="42"/>
  <c r="B407" i="42"/>
  <c r="B405" i="42"/>
  <c r="B403" i="42"/>
  <c r="B401" i="42"/>
  <c r="B399" i="42"/>
  <c r="B397" i="42"/>
  <c r="B395" i="42"/>
  <c r="B393" i="42"/>
  <c r="B391" i="42"/>
  <c r="B389" i="42"/>
  <c r="B387" i="42"/>
  <c r="B385" i="42"/>
  <c r="B383" i="42"/>
  <c r="B381" i="42"/>
  <c r="B379" i="42"/>
  <c r="B377" i="42"/>
  <c r="B375" i="42"/>
  <c r="B373" i="42"/>
  <c r="B371" i="42"/>
  <c r="B369" i="42"/>
  <c r="B367" i="42"/>
  <c r="B365" i="42"/>
  <c r="B363" i="42"/>
  <c r="B361" i="42"/>
  <c r="B359" i="42"/>
  <c r="B357" i="42"/>
  <c r="B355" i="42"/>
  <c r="B353" i="42"/>
  <c r="B351" i="42"/>
  <c r="B349" i="42"/>
  <c r="B347" i="42"/>
  <c r="B345" i="42"/>
  <c r="B343" i="42"/>
  <c r="B341" i="42"/>
  <c r="B339" i="42"/>
  <c r="B337" i="42"/>
  <c r="B335" i="42"/>
  <c r="B333" i="42"/>
  <c r="B331" i="42"/>
  <c r="B329" i="42"/>
  <c r="B327" i="42"/>
  <c r="B325" i="42"/>
  <c r="B323" i="42"/>
  <c r="B321" i="42"/>
  <c r="B319" i="42"/>
  <c r="B317" i="42"/>
  <c r="B315" i="42"/>
  <c r="B313" i="42"/>
  <c r="B311" i="42"/>
  <c r="B309" i="42"/>
  <c r="B307" i="42"/>
  <c r="B305" i="42"/>
  <c r="B303" i="42"/>
  <c r="B301" i="42"/>
  <c r="B299" i="42"/>
  <c r="B297" i="42"/>
  <c r="B295" i="42"/>
  <c r="B293" i="42"/>
  <c r="B291" i="42"/>
  <c r="B289" i="42"/>
  <c r="B287" i="42"/>
  <c r="B285" i="42"/>
  <c r="B283" i="42"/>
  <c r="B281" i="42"/>
  <c r="B279" i="42"/>
  <c r="B277" i="42"/>
  <c r="B275" i="42"/>
  <c r="B273" i="42"/>
  <c r="B271" i="42"/>
  <c r="B269" i="42"/>
  <c r="B267" i="42"/>
  <c r="B265" i="42"/>
  <c r="B263" i="42"/>
  <c r="B261" i="42"/>
  <c r="B259" i="42"/>
  <c r="B257" i="42"/>
  <c r="B255" i="42"/>
  <c r="B253" i="42"/>
  <c r="B251" i="42"/>
  <c r="B249" i="42"/>
  <c r="B247" i="42"/>
  <c r="B245" i="42"/>
  <c r="B243" i="42"/>
  <c r="B241" i="42"/>
  <c r="B239" i="42"/>
  <c r="B237" i="42"/>
  <c r="B235" i="42"/>
  <c r="B233" i="42"/>
  <c r="B231" i="42"/>
  <c r="B229" i="42"/>
  <c r="B227" i="42"/>
  <c r="B225" i="42"/>
  <c r="B223" i="42"/>
  <c r="B221" i="42"/>
  <c r="B219" i="42"/>
  <c r="B217" i="42"/>
  <c r="B215" i="42"/>
  <c r="B213" i="42"/>
  <c r="B211" i="42"/>
  <c r="B209" i="42"/>
  <c r="B207" i="42"/>
  <c r="B205" i="42"/>
  <c r="B203" i="42"/>
  <c r="B201" i="42"/>
  <c r="B199" i="42"/>
  <c r="B197" i="42"/>
  <c r="B195" i="42"/>
  <c r="B193" i="42"/>
  <c r="B191" i="42"/>
  <c r="B189" i="42"/>
  <c r="B187" i="42"/>
  <c r="B185" i="42"/>
  <c r="B183" i="42"/>
  <c r="B181" i="42"/>
  <c r="B179" i="42"/>
  <c r="B177" i="42"/>
  <c r="B175" i="42"/>
  <c r="B173" i="42"/>
  <c r="B171" i="42"/>
  <c r="B169" i="42"/>
  <c r="B167" i="42"/>
  <c r="B165" i="42"/>
  <c r="B163" i="42"/>
  <c r="B161" i="42"/>
  <c r="B159" i="42"/>
  <c r="B157" i="42"/>
  <c r="B155" i="42"/>
  <c r="B153" i="42"/>
  <c r="B151" i="42"/>
  <c r="B149" i="42"/>
  <c r="B147" i="42"/>
  <c r="B145" i="42"/>
  <c r="B143" i="42"/>
  <c r="B141" i="42"/>
  <c r="B139" i="42"/>
  <c r="B137" i="42"/>
  <c r="B135" i="42"/>
  <c r="B133" i="42"/>
  <c r="B131" i="42"/>
  <c r="B129" i="42"/>
  <c r="B127" i="42"/>
  <c r="B125" i="42"/>
  <c r="B123" i="42"/>
  <c r="B121" i="42"/>
  <c r="B119" i="42"/>
  <c r="B117" i="42"/>
  <c r="B115" i="42"/>
  <c r="B113" i="42"/>
  <c r="B111" i="42"/>
  <c r="B109" i="42"/>
  <c r="B107" i="42"/>
  <c r="B105" i="42"/>
  <c r="B103" i="42"/>
  <c r="B101" i="42"/>
  <c r="B99" i="42"/>
  <c r="B97" i="42"/>
  <c r="B95" i="42"/>
  <c r="B93" i="42"/>
  <c r="B91" i="42"/>
  <c r="B89" i="42"/>
  <c r="B87" i="42"/>
  <c r="B85" i="42"/>
  <c r="B83" i="42"/>
  <c r="B81" i="42"/>
  <c r="B79" i="42"/>
  <c r="B77" i="42"/>
  <c r="B75" i="42"/>
  <c r="B73" i="42"/>
  <c r="B71" i="42"/>
  <c r="B69" i="42"/>
  <c r="B67" i="42"/>
  <c r="B65" i="42"/>
  <c r="B63" i="42"/>
  <c r="B61" i="42"/>
  <c r="B59" i="42"/>
  <c r="B57" i="42"/>
  <c r="B55" i="42"/>
  <c r="B53" i="42"/>
  <c r="B51" i="42"/>
  <c r="B49" i="42"/>
  <c r="B47" i="42"/>
  <c r="B45" i="42"/>
  <c r="B43" i="42"/>
  <c r="B41" i="42"/>
  <c r="B39" i="42"/>
  <c r="B37" i="42"/>
  <c r="B35" i="42"/>
  <c r="B33" i="42"/>
  <c r="B31" i="42"/>
  <c r="B29" i="42"/>
  <c r="B27" i="42"/>
  <c r="B25" i="42"/>
  <c r="B23" i="42"/>
  <c r="B21" i="42"/>
  <c r="B19" i="42"/>
  <c r="B17" i="42"/>
  <c r="B15" i="42"/>
  <c r="B13" i="42"/>
  <c r="B11" i="42"/>
  <c r="B9" i="42"/>
  <c r="B7" i="42"/>
  <c r="B5" i="42"/>
  <c r="B3" i="42"/>
  <c r="C260" i="40"/>
  <c r="C258" i="40"/>
  <c r="C256" i="40"/>
  <c r="C254" i="40"/>
  <c r="C252" i="40"/>
  <c r="C250" i="40"/>
  <c r="C248" i="40"/>
  <c r="C246" i="40"/>
  <c r="C244" i="40"/>
  <c r="C242" i="40"/>
  <c r="C240" i="40"/>
  <c r="C238" i="40"/>
  <c r="C236" i="40"/>
  <c r="C234" i="40"/>
  <c r="C232" i="40"/>
  <c r="C230" i="40"/>
  <c r="C228" i="40"/>
  <c r="C226" i="40"/>
  <c r="C224" i="40"/>
  <c r="C222" i="40"/>
  <c r="C220" i="40"/>
  <c r="C218" i="40"/>
  <c r="C216" i="40"/>
  <c r="C214" i="40"/>
  <c r="C212" i="40"/>
  <c r="C210" i="40"/>
  <c r="C208" i="40"/>
  <c r="C206" i="40"/>
  <c r="C204" i="40"/>
  <c r="C202" i="40"/>
  <c r="C200" i="40"/>
  <c r="C198" i="40"/>
  <c r="C196" i="40"/>
  <c r="C194" i="40"/>
  <c r="C192" i="40"/>
  <c r="C190" i="40"/>
  <c r="C188" i="40"/>
  <c r="C186" i="40"/>
  <c r="C184" i="40"/>
  <c r="C182" i="40"/>
  <c r="C180" i="40"/>
  <c r="C178" i="40"/>
  <c r="C176" i="40"/>
  <c r="C174" i="40"/>
  <c r="C172" i="40"/>
  <c r="C170" i="40"/>
  <c r="C168" i="40"/>
  <c r="C166" i="40"/>
  <c r="C164" i="40"/>
  <c r="C162" i="40"/>
  <c r="C160" i="40"/>
  <c r="C158" i="40"/>
  <c r="C156" i="40"/>
  <c r="C154" i="40"/>
  <c r="C152" i="40"/>
  <c r="C150" i="40"/>
  <c r="C148" i="40"/>
  <c r="B147" i="40"/>
  <c r="C146" i="40"/>
  <c r="B145" i="40"/>
  <c r="C144" i="40"/>
  <c r="B143" i="40"/>
  <c r="C142" i="40"/>
  <c r="B141" i="40"/>
  <c r="C140" i="40"/>
  <c r="B139" i="40"/>
  <c r="C138" i="40"/>
  <c r="B137" i="40"/>
  <c r="C136" i="40"/>
  <c r="B135" i="40"/>
  <c r="C134" i="40"/>
  <c r="B133" i="40"/>
  <c r="C132" i="40"/>
  <c r="B131" i="40"/>
  <c r="C130" i="40"/>
  <c r="B129" i="40"/>
  <c r="C128" i="40"/>
  <c r="B127" i="40"/>
  <c r="C126" i="40"/>
  <c r="B125" i="40"/>
  <c r="C124" i="40"/>
  <c r="B123" i="40"/>
  <c r="C122" i="40"/>
  <c r="B121" i="40"/>
  <c r="C120" i="40"/>
  <c r="B119" i="40"/>
  <c r="C118" i="40"/>
  <c r="B117" i="40"/>
  <c r="C116" i="40"/>
  <c r="B115" i="40"/>
  <c r="C114" i="40"/>
  <c r="B113" i="40"/>
  <c r="C112" i="40"/>
  <c r="B111" i="40"/>
  <c r="C110" i="40"/>
  <c r="B109" i="40"/>
  <c r="C108" i="40"/>
  <c r="B107" i="40"/>
  <c r="C106" i="40"/>
  <c r="B105" i="40"/>
  <c r="C104" i="40"/>
  <c r="B103" i="40"/>
  <c r="C102" i="40"/>
  <c r="B101" i="40"/>
  <c r="C100" i="40"/>
  <c r="B99" i="40"/>
  <c r="C98" i="40"/>
  <c r="B97" i="40"/>
  <c r="C96" i="40"/>
  <c r="B95" i="40"/>
  <c r="C94" i="40"/>
  <c r="B93" i="40"/>
  <c r="C92" i="40"/>
  <c r="B91" i="40"/>
  <c r="C90" i="40"/>
  <c r="B89" i="40"/>
  <c r="C88" i="40"/>
  <c r="B87" i="40"/>
  <c r="C86" i="40"/>
  <c r="B85" i="40"/>
  <c r="C84" i="40"/>
  <c r="B83" i="40"/>
  <c r="C82" i="40"/>
  <c r="B81" i="40"/>
  <c r="C80" i="40"/>
  <c r="B79" i="40"/>
  <c r="C78" i="40"/>
  <c r="B77" i="40"/>
  <c r="C76" i="40"/>
  <c r="B75" i="40"/>
  <c r="C74" i="40"/>
  <c r="B73" i="40"/>
  <c r="C72" i="40"/>
  <c r="B71" i="40"/>
  <c r="C70" i="40"/>
  <c r="B69" i="40"/>
  <c r="C68" i="40"/>
  <c r="B67" i="40"/>
  <c r="C66" i="40"/>
  <c r="B65" i="40"/>
  <c r="C64" i="40"/>
  <c r="B63" i="40"/>
  <c r="C62" i="40"/>
  <c r="B61" i="40"/>
  <c r="C60" i="40"/>
  <c r="B59" i="40"/>
  <c r="C58" i="40"/>
  <c r="B57" i="40"/>
  <c r="C56" i="40"/>
  <c r="B55" i="40"/>
  <c r="C54" i="40"/>
  <c r="B53" i="40"/>
  <c r="C52" i="40"/>
  <c r="B51" i="40"/>
  <c r="C50" i="40"/>
  <c r="B49" i="40"/>
  <c r="C48" i="40"/>
  <c r="B47" i="40"/>
  <c r="C46" i="40"/>
  <c r="B45" i="40"/>
  <c r="C44" i="40"/>
  <c r="B43" i="40"/>
  <c r="C42" i="40"/>
  <c r="B41" i="40"/>
  <c r="C40" i="40"/>
  <c r="B39" i="40"/>
  <c r="C38" i="40"/>
  <c r="B37" i="40"/>
  <c r="C36" i="40"/>
  <c r="B35" i="40"/>
  <c r="C34" i="40"/>
  <c r="B33" i="40"/>
  <c r="C32" i="40"/>
  <c r="B31" i="40"/>
  <c r="C30" i="40"/>
  <c r="B29" i="40"/>
  <c r="C28" i="40"/>
  <c r="B27" i="40"/>
  <c r="C26" i="40"/>
  <c r="B25" i="40"/>
  <c r="C24" i="40"/>
  <c r="B23" i="40"/>
  <c r="C22" i="40"/>
  <c r="B21" i="40"/>
  <c r="C20" i="40"/>
  <c r="B19" i="40"/>
  <c r="C18" i="40"/>
  <c r="B17" i="40"/>
  <c r="C16" i="40"/>
  <c r="B15" i="40"/>
  <c r="C14" i="40"/>
  <c r="B13" i="40"/>
  <c r="C12" i="40"/>
  <c r="B11" i="40"/>
  <c r="C10" i="40"/>
  <c r="B9" i="40"/>
  <c r="C8" i="40"/>
  <c r="B7" i="40"/>
  <c r="C6" i="40"/>
  <c r="B5" i="40"/>
  <c r="C4" i="40"/>
  <c r="B3" i="40"/>
  <c r="C2" i="40"/>
  <c r="B77" i="38"/>
  <c r="B75" i="38"/>
  <c r="B73" i="38"/>
  <c r="B71" i="38"/>
  <c r="B69" i="38"/>
  <c r="B67" i="38"/>
  <c r="B65" i="38"/>
  <c r="B63" i="38"/>
  <c r="B61" i="38"/>
  <c r="B59" i="38"/>
  <c r="B57" i="38"/>
  <c r="B55" i="38"/>
  <c r="B53" i="38"/>
  <c r="B51" i="38"/>
  <c r="B49" i="38"/>
  <c r="B47" i="38"/>
  <c r="B45" i="38"/>
  <c r="B43" i="38"/>
  <c r="B41" i="38"/>
  <c r="B39" i="38"/>
  <c r="B37" i="38"/>
  <c r="B35" i="38"/>
  <c r="B33" i="38"/>
  <c r="B31" i="38"/>
  <c r="B29" i="38"/>
  <c r="B27" i="38"/>
  <c r="B25" i="38"/>
  <c r="B23" i="38"/>
  <c r="B21" i="38"/>
  <c r="B19" i="38"/>
  <c r="B17" i="38"/>
  <c r="B15" i="38"/>
  <c r="B13" i="38"/>
  <c r="B11" i="38"/>
  <c r="B9" i="38"/>
  <c r="B7" i="38"/>
  <c r="B5" i="38"/>
  <c r="B3" i="38"/>
  <c r="T40" i="52" l="1"/>
  <c r="T30" i="52" s="1"/>
  <c r="T21" i="52" s="1"/>
  <c r="T12" i="52" s="1"/>
  <c r="T43" i="52"/>
  <c r="T33" i="52" s="1"/>
  <c r="T24" i="52" s="1"/>
  <c r="T15" i="52" s="1"/>
  <c r="T42" i="52"/>
  <c r="T32" i="52" s="1"/>
  <c r="T23" i="52" s="1"/>
  <c r="T14" i="52" s="1"/>
  <c r="T45" i="52"/>
  <c r="T35" i="52" s="1"/>
  <c r="T26" i="52" s="1"/>
  <c r="T17" i="52" s="1"/>
  <c r="T41" i="52"/>
  <c r="T31" i="52" s="1"/>
  <c r="T22" i="52" s="1"/>
  <c r="T13" i="52" s="1"/>
  <c r="T44" i="52"/>
  <c r="T34" i="52" s="1"/>
  <c r="T25" i="52" s="1"/>
  <c r="T16" i="52" s="1"/>
  <c r="L41" i="52"/>
  <c r="L31" i="52" s="1"/>
  <c r="L22" i="52" s="1"/>
  <c r="L13" i="52" s="1"/>
  <c r="J41" i="52"/>
  <c r="J31" i="52" s="1"/>
  <c r="J22" i="52" s="1"/>
  <c r="J13" i="52" s="1"/>
  <c r="D44" i="52"/>
  <c r="D34" i="52" s="1"/>
  <c r="D25" i="52" s="1"/>
  <c r="D16" i="52" s="1"/>
  <c r="D42" i="52"/>
  <c r="D32" i="52" s="1"/>
  <c r="D23" i="52" s="1"/>
  <c r="D14" i="52" s="1"/>
  <c r="H41" i="52"/>
  <c r="H31" i="52" s="1"/>
  <c r="H22" i="52" s="1"/>
  <c r="H13" i="52" s="1"/>
  <c r="D40" i="52"/>
  <c r="D30" i="52" s="1"/>
  <c r="D21" i="52" s="1"/>
  <c r="D12" i="52" s="1"/>
  <c r="F42" i="52"/>
  <c r="F32" i="52" s="1"/>
  <c r="F23" i="52" s="1"/>
  <c r="F14" i="52" s="1"/>
  <c r="P45" i="52"/>
  <c r="P35" i="52" s="1"/>
  <c r="P26" i="52" s="1"/>
  <c r="P17" i="52" s="1"/>
  <c r="H45" i="52"/>
  <c r="H35" i="52" s="1"/>
  <c r="H26" i="52" s="1"/>
  <c r="H17" i="52" s="1"/>
  <c r="P43" i="52"/>
  <c r="P33" i="52" s="1"/>
  <c r="P24" i="52" s="1"/>
  <c r="P15" i="52" s="1"/>
  <c r="H43" i="52"/>
  <c r="H33" i="52" s="1"/>
  <c r="H24" i="52" s="1"/>
  <c r="H15" i="52" s="1"/>
  <c r="P41" i="52"/>
  <c r="P31" i="52" s="1"/>
  <c r="P22" i="52" s="1"/>
  <c r="P13" i="52" s="1"/>
  <c r="L40" i="52"/>
  <c r="L30" i="52" s="1"/>
  <c r="L21" i="52" s="1"/>
  <c r="L12" i="52" s="1"/>
  <c r="N45" i="52"/>
  <c r="N35" i="52" s="1"/>
  <c r="N26" i="52" s="1"/>
  <c r="N17" i="52" s="1"/>
  <c r="F45" i="52"/>
  <c r="F35" i="52" s="1"/>
  <c r="F26" i="52" s="1"/>
  <c r="F17" i="52" s="1"/>
  <c r="R44" i="52"/>
  <c r="R34" i="52" s="1"/>
  <c r="R25" i="52" s="1"/>
  <c r="R16" i="52" s="1"/>
  <c r="J44" i="52"/>
  <c r="J34" i="52" s="1"/>
  <c r="J25" i="52" s="1"/>
  <c r="J16" i="52" s="1"/>
  <c r="B44" i="52"/>
  <c r="B34" i="52" s="1"/>
  <c r="B25" i="52" s="1"/>
  <c r="B16" i="52" s="1"/>
  <c r="N43" i="52"/>
  <c r="N33" i="52" s="1"/>
  <c r="N24" i="52" s="1"/>
  <c r="N15" i="52" s="1"/>
  <c r="F43" i="52"/>
  <c r="F33" i="52" s="1"/>
  <c r="F24" i="52" s="1"/>
  <c r="F15" i="52" s="1"/>
  <c r="R42" i="52"/>
  <c r="R32" i="52" s="1"/>
  <c r="R23" i="52" s="1"/>
  <c r="R14" i="52" s="1"/>
  <c r="J42" i="52"/>
  <c r="J32" i="52" s="1"/>
  <c r="J23" i="52" s="1"/>
  <c r="J14" i="52" s="1"/>
  <c r="B42" i="52"/>
  <c r="B32" i="52" s="1"/>
  <c r="B23" i="52" s="1"/>
  <c r="B14" i="52" s="1"/>
  <c r="N41" i="52"/>
  <c r="N31" i="52" s="1"/>
  <c r="N22" i="52" s="1"/>
  <c r="N13" i="52" s="1"/>
  <c r="F41" i="52"/>
  <c r="F31" i="52" s="1"/>
  <c r="F22" i="52" s="1"/>
  <c r="F13" i="52" s="1"/>
  <c r="R40" i="52"/>
  <c r="R30" i="52" s="1"/>
  <c r="R21" i="52" s="1"/>
  <c r="R12" i="52" s="1"/>
  <c r="J40" i="52"/>
  <c r="J30" i="52" s="1"/>
  <c r="J21" i="52" s="1"/>
  <c r="J12" i="52" s="1"/>
  <c r="B40" i="52"/>
  <c r="B30" i="52" s="1"/>
  <c r="B21" i="52" s="1"/>
  <c r="B12" i="52" s="1"/>
  <c r="L45" i="52"/>
  <c r="L35" i="52" s="1"/>
  <c r="L26" i="52" s="1"/>
  <c r="L17" i="52" s="1"/>
  <c r="D45" i="52"/>
  <c r="D35" i="52" s="1"/>
  <c r="D26" i="52" s="1"/>
  <c r="D17" i="52" s="1"/>
  <c r="P44" i="52"/>
  <c r="P34" i="52" s="1"/>
  <c r="P25" i="52" s="1"/>
  <c r="P16" i="52" s="1"/>
  <c r="H44" i="52"/>
  <c r="H34" i="52" s="1"/>
  <c r="H25" i="52" s="1"/>
  <c r="H16" i="52" s="1"/>
  <c r="L43" i="52"/>
  <c r="L33" i="52" s="1"/>
  <c r="L24" i="52" s="1"/>
  <c r="L15" i="52" s="1"/>
  <c r="D43" i="52"/>
  <c r="D33" i="52" s="1"/>
  <c r="D24" i="52" s="1"/>
  <c r="D15" i="52" s="1"/>
  <c r="P42" i="52"/>
  <c r="P32" i="52" s="1"/>
  <c r="P23" i="52" s="1"/>
  <c r="P14" i="52" s="1"/>
  <c r="H42" i="52"/>
  <c r="H32" i="52" s="1"/>
  <c r="H23" i="52" s="1"/>
  <c r="H14" i="52" s="1"/>
  <c r="D41" i="52"/>
  <c r="D31" i="52" s="1"/>
  <c r="D22" i="52" s="1"/>
  <c r="D13" i="52" s="1"/>
  <c r="P40" i="52"/>
  <c r="P30" i="52" s="1"/>
  <c r="P21" i="52" s="1"/>
  <c r="P12" i="52" s="1"/>
  <c r="H40" i="52"/>
  <c r="H30" i="52" s="1"/>
  <c r="H21" i="52" s="1"/>
  <c r="H12" i="52" s="1"/>
  <c r="R45" i="52"/>
  <c r="R35" i="52" s="1"/>
  <c r="R26" i="52" s="1"/>
  <c r="R17" i="52" s="1"/>
  <c r="J45" i="52"/>
  <c r="J35" i="52" s="1"/>
  <c r="J26" i="52" s="1"/>
  <c r="J17" i="52" s="1"/>
  <c r="B45" i="52"/>
  <c r="B35" i="52" s="1"/>
  <c r="B26" i="52" s="1"/>
  <c r="B17" i="52" s="1"/>
  <c r="N44" i="52"/>
  <c r="N34" i="52" s="1"/>
  <c r="N25" i="52" s="1"/>
  <c r="N16" i="52" s="1"/>
  <c r="F44" i="52"/>
  <c r="F34" i="52" s="1"/>
  <c r="F25" i="52" s="1"/>
  <c r="F16" i="52" s="1"/>
  <c r="R43" i="52"/>
  <c r="R33" i="52" s="1"/>
  <c r="R24" i="52" s="1"/>
  <c r="R15" i="52" s="1"/>
  <c r="J43" i="52"/>
  <c r="J33" i="52" s="1"/>
  <c r="J24" i="52" s="1"/>
  <c r="J15" i="52" s="1"/>
  <c r="B43" i="52"/>
  <c r="B33" i="52" s="1"/>
  <c r="B24" i="52" s="1"/>
  <c r="B15" i="52" s="1"/>
  <c r="N42" i="52"/>
  <c r="N32" i="52" s="1"/>
  <c r="N23" i="52" s="1"/>
  <c r="N14" i="52" s="1"/>
  <c r="R41" i="52"/>
  <c r="R31" i="52" s="1"/>
  <c r="R22" i="52" s="1"/>
  <c r="R13" i="52" s="1"/>
  <c r="B41" i="52"/>
  <c r="B31" i="52" s="1"/>
  <c r="B22" i="52" s="1"/>
  <c r="B13" i="52" s="1"/>
  <c r="N40" i="52"/>
  <c r="N30" i="52" s="1"/>
  <c r="N21" i="52" s="1"/>
  <c r="N12" i="52" s="1"/>
  <c r="F40" i="52"/>
  <c r="F30" i="52" s="1"/>
  <c r="F21" i="52" s="1"/>
  <c r="F12" i="52" s="1"/>
  <c r="L44" i="52"/>
  <c r="L34" i="52" s="1"/>
  <c r="L25" i="52" s="1"/>
  <c r="L16" i="52" s="1"/>
  <c r="L42" i="52"/>
  <c r="L32" i="52" s="1"/>
  <c r="L23" i="52" s="1"/>
  <c r="L14" i="52" s="1"/>
  <c r="S45" i="52"/>
  <c r="S35" i="52" s="1"/>
  <c r="O45" i="52"/>
  <c r="O35" i="52" s="1"/>
  <c r="K45" i="52"/>
  <c r="K35" i="52" s="1"/>
  <c r="G45" i="52"/>
  <c r="G35" i="52" s="1"/>
  <c r="C45" i="52"/>
  <c r="C35" i="52" s="1"/>
  <c r="S44" i="52"/>
  <c r="S34" i="52" s="1"/>
  <c r="O44" i="52"/>
  <c r="O34" i="52" s="1"/>
  <c r="K44" i="52"/>
  <c r="K34" i="52" s="1"/>
  <c r="G44" i="52"/>
  <c r="G34" i="52" s="1"/>
  <c r="C44" i="52"/>
  <c r="C34" i="52" s="1"/>
  <c r="S43" i="52"/>
  <c r="S33" i="52" s="1"/>
  <c r="O43" i="52"/>
  <c r="O33" i="52" s="1"/>
  <c r="K43" i="52"/>
  <c r="K33" i="52" s="1"/>
  <c r="G43" i="52"/>
  <c r="G33" i="52" s="1"/>
  <c r="C43" i="52"/>
  <c r="C33" i="52" s="1"/>
  <c r="S42" i="52"/>
  <c r="S32" i="52" s="1"/>
  <c r="O42" i="52"/>
  <c r="O32" i="52" s="1"/>
  <c r="K42" i="52"/>
  <c r="K32" i="52" s="1"/>
  <c r="G42" i="52"/>
  <c r="G32" i="52" s="1"/>
  <c r="C42" i="52"/>
  <c r="C32" i="52" s="1"/>
  <c r="S41" i="52"/>
  <c r="S31" i="52" s="1"/>
  <c r="O41" i="52"/>
  <c r="O31" i="52" s="1"/>
  <c r="K41" i="52"/>
  <c r="K31" i="52" s="1"/>
  <c r="G41" i="52"/>
  <c r="G31" i="52" s="1"/>
  <c r="C41" i="52"/>
  <c r="C31" i="52" s="1"/>
  <c r="S40" i="52"/>
  <c r="S30" i="52" s="1"/>
  <c r="O40" i="52"/>
  <c r="O30" i="52" s="1"/>
  <c r="K40" i="52"/>
  <c r="K30" i="52" s="1"/>
  <c r="G40" i="52"/>
  <c r="G30" i="52" s="1"/>
  <c r="C40" i="52"/>
  <c r="C30" i="52" s="1"/>
  <c r="U45" i="52"/>
  <c r="U35" i="52" s="1"/>
  <c r="E45" i="52"/>
  <c r="E35" i="52" s="1"/>
  <c r="I44" i="52"/>
  <c r="I34" i="52" s="1"/>
  <c r="M43" i="52"/>
  <c r="M33" i="52" s="1"/>
  <c r="Q42" i="52"/>
  <c r="Q32" i="52" s="1"/>
  <c r="U41" i="52"/>
  <c r="U31" i="52" s="1"/>
  <c r="I45" i="52"/>
  <c r="I35" i="52" s="1"/>
  <c r="M44" i="52"/>
  <c r="M34" i="52" s="1"/>
  <c r="M45" i="52"/>
  <c r="M35" i="52" s="1"/>
  <c r="Q44" i="52"/>
  <c r="Q34" i="52" s="1"/>
  <c r="U43" i="52"/>
  <c r="U33" i="52" s="1"/>
  <c r="E43" i="52"/>
  <c r="E33" i="52" s="1"/>
  <c r="I42" i="52"/>
  <c r="I32" i="52" s="1"/>
  <c r="M41" i="52"/>
  <c r="M31" i="52" s="1"/>
  <c r="Q40" i="52"/>
  <c r="Q30" i="52" s="1"/>
  <c r="Q45" i="52"/>
  <c r="Q35" i="52" s="1"/>
  <c r="U44" i="52"/>
  <c r="U34" i="52" s="1"/>
  <c r="E44" i="52"/>
  <c r="E34" i="52" s="1"/>
  <c r="I43" i="52"/>
  <c r="I33" i="52" s="1"/>
  <c r="M42" i="52"/>
  <c r="M32" i="52" s="1"/>
  <c r="Q41" i="52"/>
  <c r="Q31" i="52" s="1"/>
  <c r="U40" i="52"/>
  <c r="U30" i="52" s="1"/>
  <c r="E40" i="52"/>
  <c r="E30" i="52" s="1"/>
  <c r="Q43" i="52"/>
  <c r="Q33" i="52" s="1"/>
  <c r="I40" i="52"/>
  <c r="I30" i="52" s="1"/>
  <c r="E42" i="52"/>
  <c r="E32" i="52" s="1"/>
  <c r="E41" i="52"/>
  <c r="E31" i="52" s="1"/>
  <c r="I41" i="52"/>
  <c r="I31" i="52" s="1"/>
  <c r="U42" i="52"/>
  <c r="U32" i="52" s="1"/>
  <c r="M40" i="52"/>
  <c r="M30" i="52" s="1"/>
  <c r="C591" i="44"/>
  <c r="C590" i="44" s="1"/>
  <c r="C595" i="44"/>
  <c r="C594" i="44" s="1"/>
  <c r="C599" i="44"/>
  <c r="C598" i="44" s="1"/>
  <c r="C603" i="44"/>
  <c r="C602" i="44" s="1"/>
  <c r="C597" i="44"/>
  <c r="C596" i="44" s="1"/>
  <c r="C593" i="44"/>
  <c r="C592" i="44" s="1"/>
  <c r="C601" i="44"/>
  <c r="C600" i="44" s="1"/>
  <c r="C605" i="44"/>
  <c r="C604" i="44" s="1"/>
  <c r="C567" i="44"/>
  <c r="C566" i="44" s="1"/>
  <c r="C569" i="44"/>
  <c r="C568" i="44" s="1"/>
  <c r="C577" i="44"/>
  <c r="C576" i="44" s="1"/>
  <c r="C585" i="44"/>
  <c r="C584" i="44" s="1"/>
  <c r="C575" i="44"/>
  <c r="C574" i="44" s="1"/>
  <c r="C563" i="44"/>
  <c r="C562" i="44" s="1"/>
  <c r="C571" i="44"/>
  <c r="C570" i="44" s="1"/>
  <c r="C579" i="44"/>
  <c r="C578" i="44" s="1"/>
  <c r="C587" i="44"/>
  <c r="C586" i="44" s="1"/>
  <c r="C583" i="44"/>
  <c r="C582" i="44" s="1"/>
  <c r="C565" i="44"/>
  <c r="C564" i="44" s="1"/>
  <c r="C573" i="44"/>
  <c r="C572" i="44" s="1"/>
  <c r="C581" i="44"/>
  <c r="C580" i="44" s="1"/>
  <c r="C589" i="44"/>
  <c r="C588" i="44" s="1"/>
  <c r="C523" i="44"/>
  <c r="C522" i="44" s="1"/>
  <c r="C505" i="44"/>
  <c r="C504" i="44" s="1"/>
  <c r="C513" i="44"/>
  <c r="C512" i="44" s="1"/>
  <c r="C521" i="44"/>
  <c r="C520" i="44" s="1"/>
  <c r="C529" i="44"/>
  <c r="C528" i="44" s="1"/>
  <c r="C537" i="44"/>
  <c r="C536" i="44" s="1"/>
  <c r="C545" i="44"/>
  <c r="C544" i="44" s="1"/>
  <c r="C553" i="44"/>
  <c r="C552" i="44" s="1"/>
  <c r="C561" i="44"/>
  <c r="C560" i="44" s="1"/>
  <c r="C507" i="44"/>
  <c r="C506" i="44" s="1"/>
  <c r="C515" i="44"/>
  <c r="C514" i="44" s="1"/>
  <c r="C531" i="44"/>
  <c r="C530" i="44" s="1"/>
  <c r="C539" i="44"/>
  <c r="C538" i="44" s="1"/>
  <c r="C547" i="44"/>
  <c r="C546" i="44" s="1"/>
  <c r="C555" i="44"/>
  <c r="C554" i="44" s="1"/>
  <c r="C509" i="44"/>
  <c r="C508" i="44" s="1"/>
  <c r="C517" i="44"/>
  <c r="C516" i="44" s="1"/>
  <c r="C525" i="44"/>
  <c r="C524" i="44" s="1"/>
  <c r="C533" i="44"/>
  <c r="C532" i="44" s="1"/>
  <c r="C541" i="44"/>
  <c r="C540" i="44" s="1"/>
  <c r="C549" i="44"/>
  <c r="C548" i="44" s="1"/>
  <c r="C557" i="44"/>
  <c r="C556" i="44" s="1"/>
  <c r="C559" i="44"/>
  <c r="C558" i="44" s="1"/>
  <c r="C551" i="44"/>
  <c r="C550" i="44" s="1"/>
  <c r="C543" i="44"/>
  <c r="C542" i="44" s="1"/>
  <c r="C535" i="44"/>
  <c r="C534" i="44" s="1"/>
  <c r="C527" i="44"/>
  <c r="C526" i="44" s="1"/>
  <c r="C519" i="44"/>
  <c r="C518" i="44" s="1"/>
  <c r="C511" i="44"/>
  <c r="C510" i="44" s="1"/>
  <c r="C97" i="44"/>
  <c r="C96" i="44" s="1"/>
  <c r="C11" i="44"/>
  <c r="C10" i="44" s="1"/>
  <c r="C19" i="44"/>
  <c r="C18" i="44" s="1"/>
  <c r="C27" i="44"/>
  <c r="C26" i="44" s="1"/>
  <c r="C35" i="44"/>
  <c r="C34" i="44" s="1"/>
  <c r="C43" i="44"/>
  <c r="C42" i="44" s="1"/>
  <c r="C51" i="44"/>
  <c r="C50" i="44" s="1"/>
  <c r="C59" i="44"/>
  <c r="C58" i="44" s="1"/>
  <c r="C67" i="44"/>
  <c r="C66" i="44" s="1"/>
  <c r="C75" i="44"/>
  <c r="C74" i="44" s="1"/>
  <c r="C83" i="44"/>
  <c r="C82" i="44" s="1"/>
  <c r="C5" i="44"/>
  <c r="C4" i="44" s="1"/>
  <c r="C13" i="44"/>
  <c r="C12" i="44" s="1"/>
  <c r="C21" i="44"/>
  <c r="C20" i="44" s="1"/>
  <c r="C29" i="44"/>
  <c r="C28" i="44" s="1"/>
  <c r="C37" i="44"/>
  <c r="C36" i="44" s="1"/>
  <c r="C45" i="44"/>
  <c r="C44" i="44" s="1"/>
  <c r="C53" i="44"/>
  <c r="C52" i="44" s="1"/>
  <c r="C61" i="44"/>
  <c r="C60" i="44" s="1"/>
  <c r="C69" i="44"/>
  <c r="C68" i="44" s="1"/>
  <c r="C77" i="44"/>
  <c r="C76" i="44" s="1"/>
  <c r="C85" i="44"/>
  <c r="C84" i="44" s="1"/>
  <c r="C101" i="44"/>
  <c r="C100" i="44" s="1"/>
  <c r="C95" i="44"/>
  <c r="C94" i="44" s="1"/>
  <c r="C9" i="44"/>
  <c r="C8" i="44" s="1"/>
  <c r="C17" i="44"/>
  <c r="C16" i="44" s="1"/>
  <c r="C25" i="44"/>
  <c r="C24" i="44" s="1"/>
  <c r="C33" i="44"/>
  <c r="C32" i="44" s="1"/>
  <c r="C41" i="44"/>
  <c r="C40" i="44" s="1"/>
  <c r="C49" i="44"/>
  <c r="C48" i="44" s="1"/>
  <c r="C57" i="44"/>
  <c r="C56" i="44" s="1"/>
  <c r="C65" i="44"/>
  <c r="C64" i="44" s="1"/>
  <c r="C73" i="44"/>
  <c r="C72" i="44" s="1"/>
  <c r="C81" i="44"/>
  <c r="C80" i="44" s="1"/>
  <c r="C87" i="44"/>
  <c r="C86" i="44" s="1"/>
  <c r="C93" i="44"/>
  <c r="C92" i="44" s="1"/>
  <c r="C103" i="44"/>
  <c r="C102" i="44" s="1"/>
  <c r="C109" i="44"/>
  <c r="C108" i="44" s="1"/>
  <c r="C113" i="44"/>
  <c r="C112" i="44" s="1"/>
  <c r="C117" i="44"/>
  <c r="C116" i="44" s="1"/>
  <c r="C121" i="44"/>
  <c r="C120" i="44" s="1"/>
  <c r="C125" i="44"/>
  <c r="C124" i="44" s="1"/>
  <c r="C129" i="44"/>
  <c r="C128" i="44" s="1"/>
  <c r="C133" i="44"/>
  <c r="C132" i="44" s="1"/>
  <c r="C137" i="44"/>
  <c r="C136" i="44" s="1"/>
  <c r="C141" i="44"/>
  <c r="C140" i="44" s="1"/>
  <c r="C145" i="44"/>
  <c r="C144" i="44" s="1"/>
  <c r="C149" i="44"/>
  <c r="C148" i="44" s="1"/>
  <c r="C155" i="44"/>
  <c r="C154" i="44" s="1"/>
  <c r="C163" i="44"/>
  <c r="C162" i="44" s="1"/>
  <c r="C171" i="44"/>
  <c r="C170" i="44" s="1"/>
  <c r="C179" i="44"/>
  <c r="C178" i="44" s="1"/>
  <c r="C187" i="44"/>
  <c r="C186" i="44" s="1"/>
  <c r="C195" i="44"/>
  <c r="C194" i="44" s="1"/>
  <c r="C203" i="44"/>
  <c r="C202" i="44" s="1"/>
  <c r="C211" i="44"/>
  <c r="C210" i="44" s="1"/>
  <c r="C219" i="44"/>
  <c r="C218" i="44" s="1"/>
  <c r="C227" i="44"/>
  <c r="C226" i="44" s="1"/>
  <c r="C235" i="44"/>
  <c r="C234" i="44" s="1"/>
  <c r="C243" i="44"/>
  <c r="C242" i="44" s="1"/>
  <c r="C251" i="44"/>
  <c r="C250" i="44" s="1"/>
  <c r="C259" i="44"/>
  <c r="C258" i="44" s="1"/>
  <c r="C267" i="44"/>
  <c r="C266" i="44" s="1"/>
  <c r="C275" i="44"/>
  <c r="C274" i="44" s="1"/>
  <c r="C283" i="44"/>
  <c r="C282" i="44" s="1"/>
  <c r="C291" i="44"/>
  <c r="C290" i="44" s="1"/>
  <c r="C299" i="44"/>
  <c r="C298" i="44" s="1"/>
  <c r="C307" i="44"/>
  <c r="C306" i="44" s="1"/>
  <c r="C315" i="44"/>
  <c r="C314" i="44" s="1"/>
  <c r="C323" i="44"/>
  <c r="C322" i="44" s="1"/>
  <c r="C331" i="44"/>
  <c r="C330" i="44" s="1"/>
  <c r="C339" i="44"/>
  <c r="C338" i="44" s="1"/>
  <c r="C347" i="44"/>
  <c r="C346" i="44" s="1"/>
  <c r="C355" i="44"/>
  <c r="C354" i="44" s="1"/>
  <c r="C363" i="44"/>
  <c r="C362" i="44" s="1"/>
  <c r="C371" i="44"/>
  <c r="C370" i="44" s="1"/>
  <c r="C379" i="44"/>
  <c r="C378" i="44" s="1"/>
  <c r="C387" i="44"/>
  <c r="C386" i="44" s="1"/>
  <c r="C395" i="44"/>
  <c r="C394" i="44" s="1"/>
  <c r="C403" i="44"/>
  <c r="C402" i="44" s="1"/>
  <c r="C411" i="44"/>
  <c r="C410" i="44" s="1"/>
  <c r="C7" i="44"/>
  <c r="C6" i="44" s="1"/>
  <c r="C15" i="44"/>
  <c r="C14" i="44" s="1"/>
  <c r="C23" i="44"/>
  <c r="C22" i="44" s="1"/>
  <c r="C31" i="44"/>
  <c r="C30" i="44" s="1"/>
  <c r="C39" i="44"/>
  <c r="C38" i="44" s="1"/>
  <c r="C47" i="44"/>
  <c r="C46" i="44" s="1"/>
  <c r="C55" i="44"/>
  <c r="C54" i="44" s="1"/>
  <c r="C63" i="44"/>
  <c r="C62" i="44" s="1"/>
  <c r="C71" i="44"/>
  <c r="C70" i="44" s="1"/>
  <c r="C79" i="44"/>
  <c r="C78" i="44" s="1"/>
  <c r="C91" i="44"/>
  <c r="C90" i="44" s="1"/>
  <c r="C107" i="44"/>
  <c r="C106" i="44" s="1"/>
  <c r="C111" i="44"/>
  <c r="C110" i="44" s="1"/>
  <c r="C115" i="44"/>
  <c r="C114" i="44" s="1"/>
  <c r="C119" i="44"/>
  <c r="C118" i="44" s="1"/>
  <c r="C123" i="44"/>
  <c r="C122" i="44" s="1"/>
  <c r="C127" i="44"/>
  <c r="C126" i="44" s="1"/>
  <c r="C131" i="44"/>
  <c r="C130" i="44" s="1"/>
  <c r="C135" i="44"/>
  <c r="C134" i="44" s="1"/>
  <c r="C139" i="44"/>
  <c r="C138" i="44" s="1"/>
  <c r="C143" i="44"/>
  <c r="C142" i="44" s="1"/>
  <c r="C147" i="44"/>
  <c r="C146" i="44" s="1"/>
  <c r="C151" i="44"/>
  <c r="C150" i="44" s="1"/>
  <c r="C229" i="44"/>
  <c r="C228" i="44" s="1"/>
  <c r="C237" i="44"/>
  <c r="C236" i="44" s="1"/>
  <c r="C245" i="44"/>
  <c r="C244" i="44" s="1"/>
  <c r="C253" i="44"/>
  <c r="C252" i="44" s="1"/>
  <c r="C261" i="44"/>
  <c r="C260" i="44" s="1"/>
  <c r="C269" i="44"/>
  <c r="C268" i="44" s="1"/>
  <c r="C277" i="44"/>
  <c r="C276" i="44" s="1"/>
  <c r="C285" i="44"/>
  <c r="C284" i="44" s="1"/>
  <c r="C293" i="44"/>
  <c r="C292" i="44" s="1"/>
  <c r="C301" i="44"/>
  <c r="C300" i="44" s="1"/>
  <c r="C309" i="44"/>
  <c r="C308" i="44" s="1"/>
  <c r="C317" i="44"/>
  <c r="C316" i="44" s="1"/>
  <c r="C325" i="44"/>
  <c r="C324" i="44" s="1"/>
  <c r="C333" i="44"/>
  <c r="C332" i="44" s="1"/>
  <c r="C341" i="44"/>
  <c r="C340" i="44" s="1"/>
  <c r="C349" i="44"/>
  <c r="C348" i="44" s="1"/>
  <c r="C357" i="44"/>
  <c r="C356" i="44" s="1"/>
  <c r="C365" i="44"/>
  <c r="C364" i="44" s="1"/>
  <c r="C373" i="44"/>
  <c r="C372" i="44" s="1"/>
  <c r="C381" i="44"/>
  <c r="C380" i="44" s="1"/>
  <c r="C389" i="44"/>
  <c r="C388" i="44" s="1"/>
  <c r="C397" i="44"/>
  <c r="C396" i="44" s="1"/>
  <c r="C405" i="44"/>
  <c r="C404" i="44" s="1"/>
  <c r="C499" i="44"/>
  <c r="C498" i="44" s="1"/>
  <c r="C491" i="44"/>
  <c r="C490" i="44" s="1"/>
  <c r="C483" i="44"/>
  <c r="C482" i="44" s="1"/>
  <c r="C475" i="44"/>
  <c r="C474" i="44" s="1"/>
  <c r="C467" i="44"/>
  <c r="C466" i="44" s="1"/>
  <c r="C459" i="44"/>
  <c r="C458" i="44" s="1"/>
  <c r="C503" i="44"/>
  <c r="C502" i="44" s="1"/>
  <c r="C487" i="44"/>
  <c r="C486" i="44" s="1"/>
  <c r="C471" i="44"/>
  <c r="C470" i="44" s="1"/>
  <c r="C455" i="44"/>
  <c r="C454" i="44" s="1"/>
  <c r="C451" i="44"/>
  <c r="C450" i="44" s="1"/>
  <c r="C447" i="44"/>
  <c r="C446" i="44" s="1"/>
  <c r="C443" i="44"/>
  <c r="C442" i="44" s="1"/>
  <c r="C439" i="44"/>
  <c r="C438" i="44" s="1"/>
  <c r="C435" i="44"/>
  <c r="C434" i="44" s="1"/>
  <c r="C431" i="44"/>
  <c r="C430" i="44" s="1"/>
  <c r="C427" i="44"/>
  <c r="C426" i="44" s="1"/>
  <c r="C423" i="44"/>
  <c r="C422" i="44" s="1"/>
  <c r="C419" i="44"/>
  <c r="C418" i="44" s="1"/>
  <c r="C415" i="44"/>
  <c r="C414" i="44" s="1"/>
  <c r="C409" i="44"/>
  <c r="C408" i="44" s="1"/>
  <c r="C401" i="44"/>
  <c r="C400" i="44" s="1"/>
  <c r="C393" i="44"/>
  <c r="C392" i="44" s="1"/>
  <c r="C385" i="44"/>
  <c r="C384" i="44" s="1"/>
  <c r="C377" i="44"/>
  <c r="C376" i="44" s="1"/>
  <c r="C369" i="44"/>
  <c r="C368" i="44" s="1"/>
  <c r="C361" i="44"/>
  <c r="C360" i="44" s="1"/>
  <c r="C353" i="44"/>
  <c r="C352" i="44" s="1"/>
  <c r="C345" i="44"/>
  <c r="C344" i="44" s="1"/>
  <c r="C337" i="44"/>
  <c r="C336" i="44" s="1"/>
  <c r="C329" i="44"/>
  <c r="C328" i="44" s="1"/>
  <c r="C321" i="44"/>
  <c r="C320" i="44" s="1"/>
  <c r="C313" i="44"/>
  <c r="C312" i="44" s="1"/>
  <c r="C305" i="44"/>
  <c r="C304" i="44" s="1"/>
  <c r="C297" i="44"/>
  <c r="C296" i="44" s="1"/>
  <c r="C289" i="44"/>
  <c r="C288" i="44" s="1"/>
  <c r="C281" i="44"/>
  <c r="C280" i="44" s="1"/>
  <c r="C273" i="44"/>
  <c r="C272" i="44" s="1"/>
  <c r="C265" i="44"/>
  <c r="C264" i="44" s="1"/>
  <c r="C257" i="44"/>
  <c r="C256" i="44" s="1"/>
  <c r="C249" i="44"/>
  <c r="C248" i="44" s="1"/>
  <c r="C241" i="44"/>
  <c r="C240" i="44" s="1"/>
  <c r="C233" i="44"/>
  <c r="C232" i="44" s="1"/>
  <c r="C225" i="44"/>
  <c r="C224" i="44" s="1"/>
  <c r="C217" i="44"/>
  <c r="C216" i="44" s="1"/>
  <c r="C209" i="44"/>
  <c r="C208" i="44" s="1"/>
  <c r="C201" i="44"/>
  <c r="C200" i="44" s="1"/>
  <c r="C193" i="44"/>
  <c r="C192" i="44" s="1"/>
  <c r="C185" i="44"/>
  <c r="C184" i="44" s="1"/>
  <c r="C177" i="44"/>
  <c r="C176" i="44" s="1"/>
  <c r="C169" i="44"/>
  <c r="C168" i="44" s="1"/>
  <c r="C161" i="44"/>
  <c r="C160" i="44" s="1"/>
  <c r="C153" i="44"/>
  <c r="C152" i="44" s="1"/>
  <c r="C495" i="44"/>
  <c r="C494" i="44" s="1"/>
  <c r="C479" i="44"/>
  <c r="C478" i="44" s="1"/>
  <c r="C463" i="44"/>
  <c r="C462" i="44" s="1"/>
  <c r="C221" i="44"/>
  <c r="C220" i="44" s="1"/>
  <c r="C213" i="44"/>
  <c r="C212" i="44" s="1"/>
  <c r="C205" i="44"/>
  <c r="C204" i="44" s="1"/>
  <c r="C197" i="44"/>
  <c r="C196" i="44" s="1"/>
  <c r="C189" i="44"/>
  <c r="C188" i="44" s="1"/>
  <c r="C181" i="44"/>
  <c r="C180" i="44" s="1"/>
  <c r="C173" i="44"/>
  <c r="C172" i="44" s="1"/>
  <c r="C165" i="44"/>
  <c r="C164" i="44" s="1"/>
  <c r="C157" i="44"/>
  <c r="C156" i="44" s="1"/>
  <c r="C413" i="44"/>
  <c r="C412" i="44" s="1"/>
  <c r="C407" i="44"/>
  <c r="C406" i="44" s="1"/>
  <c r="C399" i="44"/>
  <c r="C398" i="44" s="1"/>
  <c r="C391" i="44"/>
  <c r="C390" i="44" s="1"/>
  <c r="C383" i="44"/>
  <c r="C382" i="44" s="1"/>
  <c r="C375" i="44"/>
  <c r="C374" i="44" s="1"/>
  <c r="C367" i="44"/>
  <c r="C366" i="44" s="1"/>
  <c r="C359" i="44"/>
  <c r="C358" i="44" s="1"/>
  <c r="C351" i="44"/>
  <c r="C350" i="44" s="1"/>
  <c r="C343" i="44"/>
  <c r="C342" i="44" s="1"/>
  <c r="C335" i="44"/>
  <c r="C334" i="44" s="1"/>
  <c r="C327" i="44"/>
  <c r="C326" i="44" s="1"/>
  <c r="C159" i="44"/>
  <c r="C158" i="44" s="1"/>
  <c r="C167" i="44"/>
  <c r="C166" i="44" s="1"/>
  <c r="C175" i="44"/>
  <c r="C174" i="44" s="1"/>
  <c r="C183" i="44"/>
  <c r="C182" i="44" s="1"/>
  <c r="C191" i="44"/>
  <c r="C190" i="44" s="1"/>
  <c r="C199" i="44"/>
  <c r="C198" i="44" s="1"/>
  <c r="C207" i="44"/>
  <c r="C206" i="44" s="1"/>
  <c r="C215" i="44"/>
  <c r="C214" i="44" s="1"/>
  <c r="C223" i="44"/>
  <c r="C222" i="44" s="1"/>
  <c r="C231" i="44"/>
  <c r="C230" i="44" s="1"/>
  <c r="C239" i="44"/>
  <c r="C238" i="44" s="1"/>
  <c r="C247" i="44"/>
  <c r="C246" i="44" s="1"/>
  <c r="C255" i="44"/>
  <c r="C254" i="44" s="1"/>
  <c r="C263" i="44"/>
  <c r="C262" i="44" s="1"/>
  <c r="C271" i="44"/>
  <c r="C270" i="44" s="1"/>
  <c r="C279" i="44"/>
  <c r="C278" i="44" s="1"/>
  <c r="C287" i="44"/>
  <c r="C286" i="44" s="1"/>
  <c r="C295" i="44"/>
  <c r="C294" i="44" s="1"/>
  <c r="C303" i="44"/>
  <c r="C302" i="44" s="1"/>
  <c r="C311" i="44"/>
  <c r="C310" i="44" s="1"/>
  <c r="C319" i="44"/>
  <c r="C318" i="44" s="1"/>
  <c r="C3" i="44"/>
  <c r="C89" i="44"/>
  <c r="C88" i="44" s="1"/>
  <c r="C99" i="44"/>
  <c r="C98" i="44" s="1"/>
  <c r="C105" i="44"/>
  <c r="C104" i="44" s="1"/>
  <c r="C417" i="44"/>
  <c r="C416" i="44" s="1"/>
  <c r="C421" i="44"/>
  <c r="C420" i="44" s="1"/>
  <c r="C425" i="44"/>
  <c r="C424" i="44" s="1"/>
  <c r="C429" i="44"/>
  <c r="C428" i="44" s="1"/>
  <c r="C433" i="44"/>
  <c r="C432" i="44" s="1"/>
  <c r="C437" i="44"/>
  <c r="C436" i="44" s="1"/>
  <c r="C441" i="44"/>
  <c r="C440" i="44" s="1"/>
  <c r="C445" i="44"/>
  <c r="C444" i="44" s="1"/>
  <c r="C449" i="44"/>
  <c r="C448" i="44" s="1"/>
  <c r="C453" i="44"/>
  <c r="C452" i="44" s="1"/>
  <c r="C457" i="44"/>
  <c r="C456" i="44" s="1"/>
  <c r="C473" i="44"/>
  <c r="C472" i="44" s="1"/>
  <c r="C489" i="44"/>
  <c r="C488" i="44" s="1"/>
  <c r="C469" i="44"/>
  <c r="C468" i="44" s="1"/>
  <c r="C485" i="44"/>
  <c r="C484" i="44" s="1"/>
  <c r="C501" i="44"/>
  <c r="C500" i="44" s="1"/>
  <c r="C465" i="44"/>
  <c r="C464" i="44" s="1"/>
  <c r="C481" i="44"/>
  <c r="C480" i="44" s="1"/>
  <c r="C497" i="44"/>
  <c r="C496" i="44" s="1"/>
  <c r="C461" i="44"/>
  <c r="C460" i="44" s="1"/>
  <c r="C477" i="44"/>
  <c r="C476" i="44" s="1"/>
  <c r="C493" i="44"/>
  <c r="C492" i="44" s="1"/>
  <c r="C507" i="42"/>
  <c r="C506" i="42" s="1"/>
  <c r="C511" i="42"/>
  <c r="C510" i="42" s="1"/>
  <c r="C515" i="42"/>
  <c r="C514" i="42" s="1"/>
  <c r="C519" i="42"/>
  <c r="C518" i="42" s="1"/>
  <c r="C505" i="42"/>
  <c r="C504" i="42" s="1"/>
  <c r="C509" i="42"/>
  <c r="C508" i="42" s="1"/>
  <c r="C513" i="42"/>
  <c r="C512" i="42" s="1"/>
  <c r="C517" i="42"/>
  <c r="C516" i="42" s="1"/>
  <c r="C11" i="42"/>
  <c r="C10" i="42" s="1"/>
  <c r="C19" i="42"/>
  <c r="C18" i="42" s="1"/>
  <c r="C27" i="42"/>
  <c r="C26" i="42" s="1"/>
  <c r="C35" i="42"/>
  <c r="C34" i="42" s="1"/>
  <c r="C43" i="42"/>
  <c r="C42" i="42" s="1"/>
  <c r="C51" i="42"/>
  <c r="C50" i="42" s="1"/>
  <c r="C59" i="42"/>
  <c r="C58" i="42" s="1"/>
  <c r="C67" i="42"/>
  <c r="C66" i="42" s="1"/>
  <c r="C75" i="42"/>
  <c r="C74" i="42" s="1"/>
  <c r="C83" i="42"/>
  <c r="C82" i="42" s="1"/>
  <c r="C91" i="42"/>
  <c r="C90" i="42" s="1"/>
  <c r="C99" i="42"/>
  <c r="C98" i="42" s="1"/>
  <c r="C107" i="42"/>
  <c r="C106" i="42" s="1"/>
  <c r="C115" i="42"/>
  <c r="C114" i="42" s="1"/>
  <c r="C123" i="42"/>
  <c r="C122" i="42" s="1"/>
  <c r="C249" i="42"/>
  <c r="C248" i="42" s="1"/>
  <c r="C257" i="42"/>
  <c r="C256" i="42" s="1"/>
  <c r="C265" i="42"/>
  <c r="C264" i="42" s="1"/>
  <c r="C273" i="42"/>
  <c r="C272" i="42" s="1"/>
  <c r="C281" i="42"/>
  <c r="C280" i="42" s="1"/>
  <c r="C289" i="42"/>
  <c r="C288" i="42" s="1"/>
  <c r="C297" i="42"/>
  <c r="C296" i="42" s="1"/>
  <c r="C305" i="42"/>
  <c r="C304" i="42" s="1"/>
  <c r="C313" i="42"/>
  <c r="C312" i="42" s="1"/>
  <c r="C321" i="42"/>
  <c r="C320" i="42" s="1"/>
  <c r="C329" i="42"/>
  <c r="C328" i="42" s="1"/>
  <c r="C337" i="42"/>
  <c r="C336" i="42" s="1"/>
  <c r="C345" i="42"/>
  <c r="C344" i="42" s="1"/>
  <c r="C353" i="42"/>
  <c r="C352" i="42" s="1"/>
  <c r="C361" i="42"/>
  <c r="C360" i="42" s="1"/>
  <c r="C369" i="42"/>
  <c r="C368" i="42" s="1"/>
  <c r="C377" i="42"/>
  <c r="C376" i="42" s="1"/>
  <c r="C385" i="42"/>
  <c r="C384" i="42" s="1"/>
  <c r="C393" i="42"/>
  <c r="C392" i="42" s="1"/>
  <c r="C401" i="42"/>
  <c r="C400" i="42" s="1"/>
  <c r="C409" i="42"/>
  <c r="C408" i="42" s="1"/>
  <c r="C417" i="42"/>
  <c r="C416" i="42" s="1"/>
  <c r="C425" i="42"/>
  <c r="C424" i="42" s="1"/>
  <c r="C433" i="42"/>
  <c r="C432" i="42" s="1"/>
  <c r="C441" i="42"/>
  <c r="C440" i="42" s="1"/>
  <c r="C449" i="42"/>
  <c r="C448" i="42" s="1"/>
  <c r="C457" i="42"/>
  <c r="C456" i="42" s="1"/>
  <c r="C465" i="42"/>
  <c r="C464" i="42" s="1"/>
  <c r="C473" i="42"/>
  <c r="C472" i="42" s="1"/>
  <c r="C481" i="42"/>
  <c r="C480" i="42" s="1"/>
  <c r="C489" i="42"/>
  <c r="C488" i="42" s="1"/>
  <c r="C497" i="42"/>
  <c r="C496" i="42" s="1"/>
  <c r="C5" i="42"/>
  <c r="C4" i="42" s="1"/>
  <c r="C13" i="42"/>
  <c r="C12" i="42" s="1"/>
  <c r="C21" i="42"/>
  <c r="C20" i="42" s="1"/>
  <c r="C29" i="42"/>
  <c r="C28" i="42" s="1"/>
  <c r="C37" i="42"/>
  <c r="C36" i="42" s="1"/>
  <c r="C45" i="42"/>
  <c r="C44" i="42" s="1"/>
  <c r="C53" i="42"/>
  <c r="C52" i="42" s="1"/>
  <c r="C61" i="42"/>
  <c r="C60" i="42" s="1"/>
  <c r="C69" i="42"/>
  <c r="C68" i="42" s="1"/>
  <c r="C77" i="42"/>
  <c r="C76" i="42" s="1"/>
  <c r="C157" i="42"/>
  <c r="C156" i="42" s="1"/>
  <c r="C165" i="42"/>
  <c r="C164" i="42" s="1"/>
  <c r="C173" i="42"/>
  <c r="C172" i="42" s="1"/>
  <c r="C181" i="42"/>
  <c r="C180" i="42" s="1"/>
  <c r="C189" i="42"/>
  <c r="C188" i="42" s="1"/>
  <c r="C197" i="42"/>
  <c r="C196" i="42" s="1"/>
  <c r="C205" i="42"/>
  <c r="C204" i="42" s="1"/>
  <c r="C213" i="42"/>
  <c r="C212" i="42" s="1"/>
  <c r="C221" i="42"/>
  <c r="C220" i="42" s="1"/>
  <c r="C229" i="42"/>
  <c r="C228" i="42" s="1"/>
  <c r="C237" i="42"/>
  <c r="C236" i="42" s="1"/>
  <c r="C245" i="42"/>
  <c r="C244" i="42" s="1"/>
  <c r="C347" i="42"/>
  <c r="C346" i="42" s="1"/>
  <c r="C355" i="42"/>
  <c r="C354" i="42" s="1"/>
  <c r="C363" i="42"/>
  <c r="C362" i="42" s="1"/>
  <c r="C371" i="42"/>
  <c r="C370" i="42" s="1"/>
  <c r="C379" i="42"/>
  <c r="C378" i="42" s="1"/>
  <c r="C387" i="42"/>
  <c r="C386" i="42" s="1"/>
  <c r="C395" i="42"/>
  <c r="C394" i="42" s="1"/>
  <c r="C403" i="42"/>
  <c r="C402" i="42" s="1"/>
  <c r="C411" i="42"/>
  <c r="C410" i="42" s="1"/>
  <c r="C419" i="42"/>
  <c r="C418" i="42" s="1"/>
  <c r="C427" i="42"/>
  <c r="C426" i="42" s="1"/>
  <c r="C435" i="42"/>
  <c r="C434" i="42" s="1"/>
  <c r="C443" i="42"/>
  <c r="C442" i="42" s="1"/>
  <c r="C451" i="42"/>
  <c r="C450" i="42" s="1"/>
  <c r="C459" i="42"/>
  <c r="C458" i="42" s="1"/>
  <c r="C467" i="42"/>
  <c r="C466" i="42" s="1"/>
  <c r="C475" i="42"/>
  <c r="C474" i="42" s="1"/>
  <c r="C483" i="42"/>
  <c r="C482" i="42" s="1"/>
  <c r="C491" i="42"/>
  <c r="C490" i="42" s="1"/>
  <c r="C499" i="42"/>
  <c r="C498" i="42" s="1"/>
  <c r="C7" i="42"/>
  <c r="C6" i="42" s="1"/>
  <c r="C15" i="42"/>
  <c r="C14" i="42" s="1"/>
  <c r="C23" i="42"/>
  <c r="C22" i="42" s="1"/>
  <c r="C31" i="42"/>
  <c r="C30" i="42" s="1"/>
  <c r="C39" i="42"/>
  <c r="C38" i="42" s="1"/>
  <c r="C47" i="42"/>
  <c r="C46" i="42" s="1"/>
  <c r="C55" i="42"/>
  <c r="C54" i="42" s="1"/>
  <c r="C63" i="42"/>
  <c r="C62" i="42" s="1"/>
  <c r="C253" i="42"/>
  <c r="C252" i="42" s="1"/>
  <c r="C261" i="42"/>
  <c r="C260" i="42" s="1"/>
  <c r="C269" i="42"/>
  <c r="C268" i="42" s="1"/>
  <c r="C277" i="42"/>
  <c r="C276" i="42" s="1"/>
  <c r="C285" i="42"/>
  <c r="C284" i="42" s="1"/>
  <c r="C293" i="42"/>
  <c r="C292" i="42" s="1"/>
  <c r="C301" i="42"/>
  <c r="C300" i="42" s="1"/>
  <c r="C309" i="42"/>
  <c r="C308" i="42" s="1"/>
  <c r="C317" i="42"/>
  <c r="C316" i="42" s="1"/>
  <c r="C325" i="42"/>
  <c r="C324" i="42" s="1"/>
  <c r="C333" i="42"/>
  <c r="C332" i="42" s="1"/>
  <c r="C341" i="42"/>
  <c r="C340" i="42" s="1"/>
  <c r="C349" i="42"/>
  <c r="C348" i="42" s="1"/>
  <c r="C357" i="42"/>
  <c r="C356" i="42" s="1"/>
  <c r="C365" i="42"/>
  <c r="C364" i="42" s="1"/>
  <c r="C373" i="42"/>
  <c r="C372" i="42" s="1"/>
  <c r="C381" i="42"/>
  <c r="C380" i="42" s="1"/>
  <c r="C389" i="42"/>
  <c r="C388" i="42" s="1"/>
  <c r="C397" i="42"/>
  <c r="C396" i="42" s="1"/>
  <c r="C405" i="42"/>
  <c r="C404" i="42" s="1"/>
  <c r="C413" i="42"/>
  <c r="C412" i="42" s="1"/>
  <c r="C421" i="42"/>
  <c r="C420" i="42" s="1"/>
  <c r="C429" i="42"/>
  <c r="C428" i="42" s="1"/>
  <c r="C437" i="42"/>
  <c r="C436" i="42" s="1"/>
  <c r="C445" i="42"/>
  <c r="C444" i="42" s="1"/>
  <c r="C453" i="42"/>
  <c r="C452" i="42" s="1"/>
  <c r="C461" i="42"/>
  <c r="C460" i="42" s="1"/>
  <c r="C469" i="42"/>
  <c r="C468" i="42" s="1"/>
  <c r="C477" i="42"/>
  <c r="C476" i="42" s="1"/>
  <c r="C485" i="42"/>
  <c r="C484" i="42" s="1"/>
  <c r="C493" i="42"/>
  <c r="C492" i="42" s="1"/>
  <c r="C501" i="42"/>
  <c r="C500" i="42" s="1"/>
  <c r="C9" i="42"/>
  <c r="C8" i="42" s="1"/>
  <c r="C17" i="42"/>
  <c r="C16" i="42" s="1"/>
  <c r="C25" i="42"/>
  <c r="C24" i="42" s="1"/>
  <c r="C33" i="42"/>
  <c r="C32" i="42" s="1"/>
  <c r="C41" i="42"/>
  <c r="C40" i="42" s="1"/>
  <c r="C49" i="42"/>
  <c r="C48" i="42" s="1"/>
  <c r="C57" i="42"/>
  <c r="C56" i="42" s="1"/>
  <c r="C65" i="42"/>
  <c r="C64" i="42" s="1"/>
  <c r="C73" i="42"/>
  <c r="C72" i="42" s="1"/>
  <c r="C81" i="42"/>
  <c r="C80" i="42" s="1"/>
  <c r="C89" i="42"/>
  <c r="C88" i="42" s="1"/>
  <c r="C153" i="42"/>
  <c r="C152" i="42" s="1"/>
  <c r="C161" i="42"/>
  <c r="C160" i="42" s="1"/>
  <c r="C169" i="42"/>
  <c r="C168" i="42" s="1"/>
  <c r="C177" i="42"/>
  <c r="C176" i="42" s="1"/>
  <c r="C185" i="42"/>
  <c r="C184" i="42" s="1"/>
  <c r="C193" i="42"/>
  <c r="C192" i="42" s="1"/>
  <c r="C201" i="42"/>
  <c r="C200" i="42" s="1"/>
  <c r="C209" i="42"/>
  <c r="C208" i="42" s="1"/>
  <c r="C217" i="42"/>
  <c r="C216" i="42" s="1"/>
  <c r="C225" i="42"/>
  <c r="C224" i="42" s="1"/>
  <c r="C233" i="42"/>
  <c r="C232" i="42" s="1"/>
  <c r="C241" i="42"/>
  <c r="C240" i="42" s="1"/>
  <c r="C351" i="42"/>
  <c r="C350" i="42" s="1"/>
  <c r="C359" i="42"/>
  <c r="C358" i="42" s="1"/>
  <c r="C367" i="42"/>
  <c r="C366" i="42" s="1"/>
  <c r="C375" i="42"/>
  <c r="C374" i="42" s="1"/>
  <c r="C383" i="42"/>
  <c r="C382" i="42" s="1"/>
  <c r="C391" i="42"/>
  <c r="C390" i="42" s="1"/>
  <c r="C399" i="42"/>
  <c r="C398" i="42" s="1"/>
  <c r="C407" i="42"/>
  <c r="C406" i="42" s="1"/>
  <c r="C415" i="42"/>
  <c r="C414" i="42" s="1"/>
  <c r="C423" i="42"/>
  <c r="C422" i="42" s="1"/>
  <c r="C431" i="42"/>
  <c r="C430" i="42" s="1"/>
  <c r="C439" i="42"/>
  <c r="C438" i="42" s="1"/>
  <c r="C447" i="42"/>
  <c r="C446" i="42" s="1"/>
  <c r="C455" i="42"/>
  <c r="C454" i="42" s="1"/>
  <c r="C463" i="42"/>
  <c r="C462" i="42" s="1"/>
  <c r="C471" i="42"/>
  <c r="C470" i="42" s="1"/>
  <c r="C479" i="42"/>
  <c r="C478" i="42" s="1"/>
  <c r="C487" i="42"/>
  <c r="C486" i="42" s="1"/>
  <c r="C495" i="42"/>
  <c r="C494" i="42" s="1"/>
  <c r="C503" i="42"/>
  <c r="C502" i="42" s="1"/>
  <c r="C71" i="42"/>
  <c r="C70" i="42" s="1"/>
  <c r="C79" i="42"/>
  <c r="C78" i="42" s="1"/>
  <c r="C87" i="42"/>
  <c r="C86" i="42" s="1"/>
  <c r="C95" i="42"/>
  <c r="C94" i="42" s="1"/>
  <c r="C103" i="42"/>
  <c r="C102" i="42" s="1"/>
  <c r="C111" i="42"/>
  <c r="C110" i="42" s="1"/>
  <c r="C119" i="42"/>
  <c r="C118" i="42" s="1"/>
  <c r="C127" i="42"/>
  <c r="C126" i="42" s="1"/>
  <c r="C135" i="42"/>
  <c r="C134" i="42" s="1"/>
  <c r="C143" i="42"/>
  <c r="C142" i="42" s="1"/>
  <c r="C151" i="42"/>
  <c r="C150" i="42" s="1"/>
  <c r="C159" i="42"/>
  <c r="C158" i="42" s="1"/>
  <c r="C167" i="42"/>
  <c r="C166" i="42" s="1"/>
  <c r="C175" i="42"/>
  <c r="C174" i="42" s="1"/>
  <c r="C183" i="42"/>
  <c r="C182" i="42" s="1"/>
  <c r="C191" i="42"/>
  <c r="C190" i="42" s="1"/>
  <c r="C199" i="42"/>
  <c r="C198" i="42" s="1"/>
  <c r="C207" i="42"/>
  <c r="C206" i="42" s="1"/>
  <c r="C215" i="42"/>
  <c r="C214" i="42" s="1"/>
  <c r="C223" i="42"/>
  <c r="C222" i="42" s="1"/>
  <c r="C231" i="42"/>
  <c r="C230" i="42" s="1"/>
  <c r="C239" i="42"/>
  <c r="C238" i="42" s="1"/>
  <c r="C97" i="42"/>
  <c r="C96" i="42" s="1"/>
  <c r="C105" i="42"/>
  <c r="C104" i="42" s="1"/>
  <c r="C113" i="42"/>
  <c r="C112" i="42" s="1"/>
  <c r="C121" i="42"/>
  <c r="C120" i="42" s="1"/>
  <c r="C129" i="42"/>
  <c r="C128" i="42" s="1"/>
  <c r="C137" i="42"/>
  <c r="C136" i="42" s="1"/>
  <c r="C145" i="42"/>
  <c r="C144" i="42" s="1"/>
  <c r="C247" i="42"/>
  <c r="C246" i="42" s="1"/>
  <c r="C255" i="42"/>
  <c r="C254" i="42" s="1"/>
  <c r="C263" i="42"/>
  <c r="C262" i="42" s="1"/>
  <c r="C271" i="42"/>
  <c r="C270" i="42" s="1"/>
  <c r="C279" i="42"/>
  <c r="C278" i="42" s="1"/>
  <c r="C287" i="42"/>
  <c r="C286" i="42" s="1"/>
  <c r="C295" i="42"/>
  <c r="C294" i="42" s="1"/>
  <c r="C303" i="42"/>
  <c r="C302" i="42" s="1"/>
  <c r="C311" i="42"/>
  <c r="C310" i="42" s="1"/>
  <c r="C319" i="42"/>
  <c r="C318" i="42" s="1"/>
  <c r="C327" i="42"/>
  <c r="C326" i="42" s="1"/>
  <c r="C335" i="42"/>
  <c r="C334" i="42" s="1"/>
  <c r="C343" i="42"/>
  <c r="C342" i="42" s="1"/>
  <c r="C131" i="42"/>
  <c r="C130" i="42" s="1"/>
  <c r="C139" i="42"/>
  <c r="C138" i="42" s="1"/>
  <c r="C147" i="42"/>
  <c r="C146" i="42" s="1"/>
  <c r="C155" i="42"/>
  <c r="C154" i="42" s="1"/>
  <c r="C163" i="42"/>
  <c r="C162" i="42" s="1"/>
  <c r="C171" i="42"/>
  <c r="C170" i="42" s="1"/>
  <c r="C179" i="42"/>
  <c r="C178" i="42" s="1"/>
  <c r="C187" i="42"/>
  <c r="C186" i="42" s="1"/>
  <c r="C195" i="42"/>
  <c r="C194" i="42" s="1"/>
  <c r="C203" i="42"/>
  <c r="C202" i="42" s="1"/>
  <c r="C211" i="42"/>
  <c r="C210" i="42" s="1"/>
  <c r="C219" i="42"/>
  <c r="C218" i="42" s="1"/>
  <c r="C227" i="42"/>
  <c r="C226" i="42" s="1"/>
  <c r="C235" i="42"/>
  <c r="C234" i="42" s="1"/>
  <c r="C243" i="42"/>
  <c r="C242" i="42" s="1"/>
  <c r="C85" i="42"/>
  <c r="C84" i="42" s="1"/>
  <c r="C93" i="42"/>
  <c r="C92" i="42" s="1"/>
  <c r="C101" i="42"/>
  <c r="C100" i="42" s="1"/>
  <c r="C109" i="42"/>
  <c r="C108" i="42" s="1"/>
  <c r="C117" i="42"/>
  <c r="C116" i="42" s="1"/>
  <c r="C125" i="42"/>
  <c r="C124" i="42" s="1"/>
  <c r="C133" i="42"/>
  <c r="C132" i="42" s="1"/>
  <c r="C141" i="42"/>
  <c r="C140" i="42" s="1"/>
  <c r="C149" i="42"/>
  <c r="C148" i="42" s="1"/>
  <c r="C251" i="42"/>
  <c r="C250" i="42" s="1"/>
  <c r="C259" i="42"/>
  <c r="C258" i="42" s="1"/>
  <c r="C267" i="42"/>
  <c r="C266" i="42" s="1"/>
  <c r="C275" i="42"/>
  <c r="C274" i="42" s="1"/>
  <c r="C283" i="42"/>
  <c r="C282" i="42" s="1"/>
  <c r="C291" i="42"/>
  <c r="C290" i="42" s="1"/>
  <c r="C299" i="42"/>
  <c r="C298" i="42" s="1"/>
  <c r="C307" i="42"/>
  <c r="C306" i="42" s="1"/>
  <c r="C315" i="42"/>
  <c r="C314" i="42" s="1"/>
  <c r="C323" i="42"/>
  <c r="C322" i="42" s="1"/>
  <c r="C331" i="42"/>
  <c r="C330" i="42" s="1"/>
  <c r="C339" i="42"/>
  <c r="C338" i="42" s="1"/>
  <c r="C3" i="42"/>
  <c r="C7" i="38"/>
  <c r="C6" i="38" s="1"/>
  <c r="C23" i="38"/>
  <c r="C22" i="38" s="1"/>
  <c r="C17" i="38"/>
  <c r="C16" i="38" s="1"/>
  <c r="C81" i="38"/>
  <c r="C80" i="38" s="1"/>
  <c r="C55" i="38"/>
  <c r="C54" i="38" s="1"/>
  <c r="C71" i="38"/>
  <c r="C70" i="38" s="1"/>
  <c r="C87" i="38"/>
  <c r="C86" i="38" s="1"/>
  <c r="C65" i="38"/>
  <c r="C64" i="38" s="1"/>
  <c r="C39" i="38"/>
  <c r="C38" i="38" s="1"/>
  <c r="C9" i="38"/>
  <c r="C8" i="38" s="1"/>
  <c r="C33" i="38"/>
  <c r="C32" i="38" s="1"/>
  <c r="C49" i="38"/>
  <c r="C48" i="38" s="1"/>
  <c r="C239" i="38"/>
  <c r="C238" i="38" s="1"/>
  <c r="C31" i="38"/>
  <c r="C30" i="38" s="1"/>
  <c r="C63" i="38"/>
  <c r="C62" i="38" s="1"/>
  <c r="C95" i="38"/>
  <c r="C94" i="38" s="1"/>
  <c r="C111" i="38"/>
  <c r="C110" i="38" s="1"/>
  <c r="C127" i="38"/>
  <c r="C126" i="38" s="1"/>
  <c r="C25" i="38"/>
  <c r="C24" i="38" s="1"/>
  <c r="C57" i="38"/>
  <c r="C56" i="38" s="1"/>
  <c r="C105" i="38"/>
  <c r="C104" i="38" s="1"/>
  <c r="C145" i="38"/>
  <c r="C144" i="38" s="1"/>
  <c r="C185" i="38"/>
  <c r="C184" i="38" s="1"/>
  <c r="C41" i="38"/>
  <c r="C40" i="38" s="1"/>
  <c r="C73" i="38"/>
  <c r="C72" i="38" s="1"/>
  <c r="C89" i="38"/>
  <c r="C88" i="38" s="1"/>
  <c r="C121" i="38"/>
  <c r="C120" i="38" s="1"/>
  <c r="C137" i="38"/>
  <c r="C136" i="38" s="1"/>
  <c r="C153" i="38"/>
  <c r="C152" i="38" s="1"/>
  <c r="C161" i="38"/>
  <c r="C160" i="38" s="1"/>
  <c r="C169" i="38"/>
  <c r="C168" i="38" s="1"/>
  <c r="C177" i="38"/>
  <c r="C176" i="38" s="1"/>
  <c r="C15" i="38"/>
  <c r="C14" i="38" s="1"/>
  <c r="C47" i="38"/>
  <c r="C46" i="38" s="1"/>
  <c r="C79" i="38"/>
  <c r="C78" i="38" s="1"/>
  <c r="C11" i="38"/>
  <c r="C10" i="38" s="1"/>
  <c r="C27" i="38"/>
  <c r="C26" i="38" s="1"/>
  <c r="C53" i="38"/>
  <c r="C52" i="38" s="1"/>
  <c r="C69" i="38"/>
  <c r="C68" i="38" s="1"/>
  <c r="C85" i="38"/>
  <c r="C84" i="38" s="1"/>
  <c r="C91" i="38"/>
  <c r="C90" i="38" s="1"/>
  <c r="C107" i="38"/>
  <c r="C106" i="38" s="1"/>
  <c r="C117" i="38"/>
  <c r="C116" i="38" s="1"/>
  <c r="C133" i="38"/>
  <c r="C132" i="38" s="1"/>
  <c r="C141" i="38"/>
  <c r="C140" i="38" s="1"/>
  <c r="C149" i="38"/>
  <c r="C148" i="38" s="1"/>
  <c r="C157" i="38"/>
  <c r="C156" i="38" s="1"/>
  <c r="C165" i="38"/>
  <c r="C164" i="38" s="1"/>
  <c r="C173" i="38"/>
  <c r="C172" i="38" s="1"/>
  <c r="C199" i="38"/>
  <c r="C198" i="38" s="1"/>
  <c r="C217" i="38"/>
  <c r="C216" i="38" s="1"/>
  <c r="C231" i="38"/>
  <c r="C230" i="38" s="1"/>
  <c r="C247" i="38"/>
  <c r="C246" i="38" s="1"/>
  <c r="C259" i="38"/>
  <c r="C258" i="38" s="1"/>
  <c r="C3" i="38"/>
  <c r="C13" i="38"/>
  <c r="C12" i="38" s="1"/>
  <c r="C19" i="38"/>
  <c r="C18" i="38" s="1"/>
  <c r="C29" i="38"/>
  <c r="C28" i="38" s="1"/>
  <c r="C35" i="38"/>
  <c r="C34" i="38" s="1"/>
  <c r="C45" i="38"/>
  <c r="C44" i="38" s="1"/>
  <c r="C51" i="38"/>
  <c r="C50" i="38" s="1"/>
  <c r="C61" i="38"/>
  <c r="C60" i="38" s="1"/>
  <c r="C67" i="38"/>
  <c r="C66" i="38" s="1"/>
  <c r="C77" i="38"/>
  <c r="C76" i="38" s="1"/>
  <c r="C83" i="38"/>
  <c r="C82" i="38" s="1"/>
  <c r="C93" i="38"/>
  <c r="C92" i="38" s="1"/>
  <c r="C99" i="38"/>
  <c r="C98" i="38" s="1"/>
  <c r="C109" i="38"/>
  <c r="C108" i="38" s="1"/>
  <c r="C115" i="38"/>
  <c r="C114" i="38" s="1"/>
  <c r="C125" i="38"/>
  <c r="C124" i="38" s="1"/>
  <c r="C131" i="38"/>
  <c r="C130" i="38" s="1"/>
  <c r="C191" i="38"/>
  <c r="C190" i="38" s="1"/>
  <c r="C195" i="38"/>
  <c r="C194" i="38" s="1"/>
  <c r="C205" i="38"/>
  <c r="C204" i="38" s="1"/>
  <c r="C213" i="38"/>
  <c r="C212" i="38" s="1"/>
  <c r="C223" i="38"/>
  <c r="C222" i="38" s="1"/>
  <c r="C227" i="38"/>
  <c r="C226" i="38" s="1"/>
  <c r="C237" i="38"/>
  <c r="C236" i="38" s="1"/>
  <c r="C97" i="38"/>
  <c r="C96" i="38" s="1"/>
  <c r="C103" i="38"/>
  <c r="C102" i="38" s="1"/>
  <c r="C113" i="38"/>
  <c r="C112" i="38" s="1"/>
  <c r="C119" i="38"/>
  <c r="C118" i="38" s="1"/>
  <c r="C129" i="38"/>
  <c r="C128" i="38" s="1"/>
  <c r="C135" i="38"/>
  <c r="C134" i="38" s="1"/>
  <c r="C139" i="38"/>
  <c r="C138" i="38" s="1"/>
  <c r="C143" i="38"/>
  <c r="C142" i="38" s="1"/>
  <c r="C147" i="38"/>
  <c r="C146" i="38" s="1"/>
  <c r="C151" i="38"/>
  <c r="C150" i="38" s="1"/>
  <c r="C155" i="38"/>
  <c r="C154" i="38" s="1"/>
  <c r="C159" i="38"/>
  <c r="C158" i="38" s="1"/>
  <c r="C163" i="38"/>
  <c r="C162" i="38" s="1"/>
  <c r="C167" i="38"/>
  <c r="C166" i="38" s="1"/>
  <c r="C171" i="38"/>
  <c r="C170" i="38" s="1"/>
  <c r="C175" i="38"/>
  <c r="C174" i="38" s="1"/>
  <c r="C179" i="38"/>
  <c r="C178" i="38" s="1"/>
  <c r="C183" i="38"/>
  <c r="C182" i="38" s="1"/>
  <c r="C201" i="38"/>
  <c r="C200" i="38" s="1"/>
  <c r="C215" i="38"/>
  <c r="C214" i="38" s="1"/>
  <c r="C233" i="38"/>
  <c r="C232" i="38" s="1"/>
  <c r="C243" i="38"/>
  <c r="C242" i="38" s="1"/>
  <c r="C249" i="38"/>
  <c r="C248" i="38" s="1"/>
  <c r="C43" i="38"/>
  <c r="C42" i="38" s="1"/>
  <c r="C101" i="38"/>
  <c r="C100" i="38" s="1"/>
  <c r="C123" i="38"/>
  <c r="C122" i="38" s="1"/>
  <c r="C189" i="38"/>
  <c r="C188" i="38" s="1"/>
  <c r="C197" i="38"/>
  <c r="C196" i="38" s="1"/>
  <c r="C207" i="38"/>
  <c r="C206" i="38" s="1"/>
  <c r="C211" i="38"/>
  <c r="C210" i="38" s="1"/>
  <c r="C221" i="38"/>
  <c r="C220" i="38" s="1"/>
  <c r="C229" i="38"/>
  <c r="C228" i="38" s="1"/>
  <c r="C255" i="38"/>
  <c r="C254" i="38" s="1"/>
  <c r="C245" i="38"/>
  <c r="C244" i="38" s="1"/>
  <c r="C5" i="38"/>
  <c r="C4" i="38" s="1"/>
  <c r="C21" i="38"/>
  <c r="C20" i="38" s="1"/>
  <c r="C37" i="38"/>
  <c r="C36" i="38" s="1"/>
  <c r="C59" i="38"/>
  <c r="C58" i="38" s="1"/>
  <c r="C75" i="38"/>
  <c r="C74" i="38" s="1"/>
  <c r="C261" i="38"/>
  <c r="C260" i="38" s="1"/>
  <c r="C181" i="38"/>
  <c r="C180" i="38" s="1"/>
  <c r="C253" i="38"/>
  <c r="C252" i="38" s="1"/>
  <c r="C187" i="38"/>
  <c r="C186" i="38" s="1"/>
  <c r="C193" i="38"/>
  <c r="C192" i="38" s="1"/>
  <c r="C203" i="38"/>
  <c r="C202" i="38" s="1"/>
  <c r="C209" i="38"/>
  <c r="C208" i="38" s="1"/>
  <c r="C219" i="38"/>
  <c r="C218" i="38" s="1"/>
  <c r="C225" i="38"/>
  <c r="C224" i="38" s="1"/>
  <c r="C235" i="38"/>
  <c r="C234" i="38" s="1"/>
  <c r="C241" i="38"/>
  <c r="C240" i="38" s="1"/>
  <c r="C251" i="38"/>
  <c r="C250" i="38" s="1"/>
  <c r="C257" i="38"/>
  <c r="C256" i="38" s="1"/>
  <c r="C260" i="36"/>
  <c r="C258" i="36"/>
  <c r="C256" i="36"/>
  <c r="C254" i="36"/>
  <c r="C252" i="36"/>
  <c r="C250" i="36"/>
  <c r="C248" i="36"/>
  <c r="C246" i="36"/>
  <c r="C244" i="36"/>
  <c r="C242" i="36"/>
  <c r="C240" i="36"/>
  <c r="C238" i="36"/>
  <c r="C236" i="36"/>
  <c r="C234" i="36"/>
  <c r="C232" i="36"/>
  <c r="C230" i="36"/>
  <c r="C228" i="36"/>
  <c r="C226" i="36"/>
  <c r="C224" i="36"/>
  <c r="C222" i="36"/>
  <c r="C220" i="36"/>
  <c r="C218" i="36"/>
  <c r="C216" i="36"/>
  <c r="C214" i="36"/>
  <c r="C212" i="36"/>
  <c r="C210" i="36"/>
  <c r="C208" i="36"/>
  <c r="C206" i="36"/>
  <c r="C204" i="36"/>
  <c r="C202" i="36"/>
  <c r="C200" i="36"/>
  <c r="C198" i="36"/>
  <c r="C196" i="36"/>
  <c r="C194" i="36"/>
  <c r="C192" i="36"/>
  <c r="C190" i="36"/>
  <c r="C188" i="36"/>
  <c r="C186" i="36"/>
  <c r="C184" i="36"/>
  <c r="C182" i="36"/>
  <c r="C180" i="36"/>
  <c r="C178" i="36"/>
  <c r="C176" i="36"/>
  <c r="C174" i="36"/>
  <c r="C172" i="36"/>
  <c r="C170" i="36"/>
  <c r="C168" i="36"/>
  <c r="C166" i="36"/>
  <c r="C164" i="36"/>
  <c r="C162" i="36"/>
  <c r="C160" i="36"/>
  <c r="C158" i="36"/>
  <c r="C156" i="36"/>
  <c r="C154" i="36"/>
  <c r="C152" i="36"/>
  <c r="C150" i="36"/>
  <c r="C148" i="36"/>
  <c r="B147" i="36"/>
  <c r="C146" i="36"/>
  <c r="B145" i="36"/>
  <c r="C144" i="36"/>
  <c r="B143" i="36"/>
  <c r="C142" i="36"/>
  <c r="B141" i="36"/>
  <c r="C140" i="36"/>
  <c r="B139" i="36"/>
  <c r="C138" i="36"/>
  <c r="B137" i="36"/>
  <c r="C136" i="36"/>
  <c r="B135" i="36"/>
  <c r="C134" i="36"/>
  <c r="B133" i="36"/>
  <c r="C132" i="36"/>
  <c r="B131" i="36"/>
  <c r="C130" i="36"/>
  <c r="B129" i="36"/>
  <c r="C128" i="36"/>
  <c r="B127" i="36"/>
  <c r="C126" i="36"/>
  <c r="B125" i="36"/>
  <c r="C124" i="36"/>
  <c r="B123" i="36"/>
  <c r="C122" i="36"/>
  <c r="B121" i="36"/>
  <c r="C120" i="36"/>
  <c r="B119" i="36"/>
  <c r="C118" i="36"/>
  <c r="B117" i="36"/>
  <c r="C116" i="36"/>
  <c r="B115" i="36"/>
  <c r="C114" i="36"/>
  <c r="B113" i="36"/>
  <c r="C112" i="36"/>
  <c r="B111" i="36"/>
  <c r="C110" i="36"/>
  <c r="B109" i="36"/>
  <c r="C108" i="36"/>
  <c r="B107" i="36"/>
  <c r="C106" i="36"/>
  <c r="B105" i="36"/>
  <c r="C104" i="36"/>
  <c r="B103" i="36"/>
  <c r="C102" i="36"/>
  <c r="B101" i="36"/>
  <c r="C100" i="36"/>
  <c r="B99" i="36"/>
  <c r="C98" i="36"/>
  <c r="B97" i="36"/>
  <c r="C96" i="36"/>
  <c r="B95" i="36"/>
  <c r="C94" i="36"/>
  <c r="B93" i="36"/>
  <c r="C92" i="36"/>
  <c r="B91" i="36"/>
  <c r="C90" i="36"/>
  <c r="B89" i="36"/>
  <c r="C88" i="36"/>
  <c r="B87" i="36"/>
  <c r="C86" i="36"/>
  <c r="B85" i="36"/>
  <c r="C84" i="36"/>
  <c r="B83" i="36"/>
  <c r="C82" i="36"/>
  <c r="B81" i="36"/>
  <c r="C80" i="36"/>
  <c r="B79" i="36"/>
  <c r="C78" i="36"/>
  <c r="B77" i="36"/>
  <c r="C76" i="36"/>
  <c r="B75" i="36"/>
  <c r="C74" i="36"/>
  <c r="B73" i="36"/>
  <c r="C72" i="36"/>
  <c r="B71" i="36"/>
  <c r="C70" i="36"/>
  <c r="B69" i="36"/>
  <c r="C68" i="36"/>
  <c r="B67" i="36"/>
  <c r="C66" i="36"/>
  <c r="B65" i="36"/>
  <c r="C64" i="36"/>
  <c r="B63" i="36"/>
  <c r="C62" i="36"/>
  <c r="B61" i="36"/>
  <c r="C60" i="36"/>
  <c r="B59" i="36"/>
  <c r="C58" i="36"/>
  <c r="B57" i="36"/>
  <c r="C56" i="36"/>
  <c r="B55" i="36"/>
  <c r="C54" i="36"/>
  <c r="B53" i="36"/>
  <c r="C52" i="36"/>
  <c r="B51" i="36"/>
  <c r="C50" i="36"/>
  <c r="B49" i="36"/>
  <c r="C48" i="36"/>
  <c r="B47" i="36"/>
  <c r="C46" i="36"/>
  <c r="B45" i="36"/>
  <c r="C44" i="36"/>
  <c r="B43" i="36"/>
  <c r="C42" i="36"/>
  <c r="B41" i="36"/>
  <c r="C40" i="36"/>
  <c r="B39" i="36"/>
  <c r="C38" i="36"/>
  <c r="B37" i="36"/>
  <c r="C36" i="36"/>
  <c r="B35" i="36"/>
  <c r="C34" i="36"/>
  <c r="B33" i="36"/>
  <c r="C32" i="36"/>
  <c r="B31" i="36"/>
  <c r="C30" i="36"/>
  <c r="B29" i="36"/>
  <c r="C28" i="36"/>
  <c r="B27" i="36"/>
  <c r="C26" i="36"/>
  <c r="B25" i="36"/>
  <c r="C24" i="36"/>
  <c r="B23" i="36"/>
  <c r="C22" i="36"/>
  <c r="B21" i="36"/>
  <c r="C20" i="36"/>
  <c r="B19" i="36"/>
  <c r="C18" i="36"/>
  <c r="B17" i="36"/>
  <c r="C16" i="36"/>
  <c r="B15" i="36"/>
  <c r="C14" i="36"/>
  <c r="B13" i="36"/>
  <c r="C12" i="36"/>
  <c r="B11" i="36"/>
  <c r="C10" i="36"/>
  <c r="B9" i="36"/>
  <c r="C8" i="36"/>
  <c r="B7" i="36"/>
  <c r="C6" i="36"/>
  <c r="B5" i="36"/>
  <c r="C4" i="36"/>
  <c r="B3" i="36"/>
  <c r="C2" i="36"/>
  <c r="B217" i="34"/>
  <c r="B215" i="34"/>
  <c r="B213" i="34"/>
  <c r="B211" i="34"/>
  <c r="B209" i="34"/>
  <c r="B207" i="34"/>
  <c r="B205" i="34"/>
  <c r="B203" i="34"/>
  <c r="B201" i="34"/>
  <c r="B199" i="34"/>
  <c r="B197" i="34"/>
  <c r="B195" i="34"/>
  <c r="B193" i="34"/>
  <c r="B191" i="34"/>
  <c r="B189" i="34"/>
  <c r="B187" i="34"/>
  <c r="B185" i="34"/>
  <c r="B183" i="34"/>
  <c r="B181" i="34"/>
  <c r="B179" i="34"/>
  <c r="B177" i="34"/>
  <c r="B175" i="34"/>
  <c r="B173" i="34"/>
  <c r="B171" i="34"/>
  <c r="B169" i="34"/>
  <c r="B167" i="34"/>
  <c r="B165" i="34"/>
  <c r="B163" i="34"/>
  <c r="B161" i="34"/>
  <c r="B159" i="34"/>
  <c r="B157" i="34"/>
  <c r="B155" i="34"/>
  <c r="B153" i="34"/>
  <c r="B151" i="34"/>
  <c r="B149" i="34"/>
  <c r="B147" i="34"/>
  <c r="B145" i="34"/>
  <c r="B143" i="34"/>
  <c r="B141" i="34"/>
  <c r="B139" i="34"/>
  <c r="B137" i="34"/>
  <c r="B135" i="34"/>
  <c r="B133" i="34"/>
  <c r="B131" i="34"/>
  <c r="B129" i="34"/>
  <c r="B127" i="34"/>
  <c r="B125" i="34"/>
  <c r="B123" i="34"/>
  <c r="B121" i="34"/>
  <c r="B119" i="34"/>
  <c r="B117" i="34"/>
  <c r="B115" i="34"/>
  <c r="B113" i="34"/>
  <c r="B111" i="34"/>
  <c r="B109" i="34"/>
  <c r="B107" i="34"/>
  <c r="B105" i="34"/>
  <c r="B103" i="34"/>
  <c r="B101" i="34"/>
  <c r="B99" i="34"/>
  <c r="B97" i="34"/>
  <c r="B95" i="34"/>
  <c r="B93" i="34"/>
  <c r="B91" i="34"/>
  <c r="B89" i="34"/>
  <c r="B87" i="34"/>
  <c r="B85" i="34"/>
  <c r="B83" i="34"/>
  <c r="B81" i="34"/>
  <c r="B79" i="34"/>
  <c r="B77" i="34"/>
  <c r="B75" i="34"/>
  <c r="B73" i="34"/>
  <c r="B71" i="34"/>
  <c r="B69" i="34"/>
  <c r="B67" i="34"/>
  <c r="B65" i="34"/>
  <c r="B63" i="34"/>
  <c r="B61" i="34"/>
  <c r="B59" i="34"/>
  <c r="B57" i="34"/>
  <c r="B55" i="34"/>
  <c r="B53" i="34"/>
  <c r="B51" i="34"/>
  <c r="B49" i="34"/>
  <c r="B47" i="34"/>
  <c r="B45" i="34"/>
  <c r="B43" i="34"/>
  <c r="B41" i="34"/>
  <c r="B39" i="34"/>
  <c r="B37" i="34"/>
  <c r="B35" i="34"/>
  <c r="B33" i="34"/>
  <c r="B31" i="34"/>
  <c r="B29" i="34"/>
  <c r="B27" i="34"/>
  <c r="B25" i="34"/>
  <c r="B23" i="34"/>
  <c r="B21" i="34"/>
  <c r="B19" i="34"/>
  <c r="B17" i="34"/>
  <c r="B15" i="34"/>
  <c r="B13" i="34"/>
  <c r="B11" i="34"/>
  <c r="B9" i="34"/>
  <c r="B7" i="34"/>
  <c r="B5" i="34"/>
  <c r="B3" i="34"/>
  <c r="T45" i="54" l="1"/>
  <c r="L45" i="54"/>
  <c r="L35" i="54" s="1"/>
  <c r="L26" i="54" s="1"/>
  <c r="L17" i="54" s="1"/>
  <c r="D45" i="54"/>
  <c r="P44" i="54"/>
  <c r="P34" i="54" s="1"/>
  <c r="P25" i="54" s="1"/>
  <c r="P16" i="54" s="1"/>
  <c r="H44" i="54"/>
  <c r="T43" i="54"/>
  <c r="L43" i="54"/>
  <c r="L33" i="54" s="1"/>
  <c r="L24" i="54" s="1"/>
  <c r="L15" i="54" s="1"/>
  <c r="T42" i="54"/>
  <c r="T32" i="54" s="1"/>
  <c r="T23" i="54" s="1"/>
  <c r="T14" i="54" s="1"/>
  <c r="L42" i="54"/>
  <c r="L32" i="54" s="1"/>
  <c r="L23" i="54" s="1"/>
  <c r="L14" i="54" s="1"/>
  <c r="D42" i="54"/>
  <c r="P41" i="54"/>
  <c r="P31" i="54" s="1"/>
  <c r="P22" i="54" s="1"/>
  <c r="P13" i="54" s="1"/>
  <c r="H41" i="54"/>
  <c r="H31" i="54" s="1"/>
  <c r="H22" i="54" s="1"/>
  <c r="H13" i="54" s="1"/>
  <c r="T40" i="54"/>
  <c r="T30" i="54" s="1"/>
  <c r="T21" i="54" s="1"/>
  <c r="T12" i="54" s="1"/>
  <c r="L40" i="54"/>
  <c r="L30" i="54" s="1"/>
  <c r="L21" i="54" s="1"/>
  <c r="L12" i="54" s="1"/>
  <c r="D40" i="54"/>
  <c r="D30" i="54" s="1"/>
  <c r="D21" i="54" s="1"/>
  <c r="D12" i="54" s="1"/>
  <c r="R45" i="54"/>
  <c r="R35" i="54" s="1"/>
  <c r="R26" i="54" s="1"/>
  <c r="R17" i="54" s="1"/>
  <c r="N45" i="54"/>
  <c r="N35" i="54" s="1"/>
  <c r="N26" i="54" s="1"/>
  <c r="N17" i="54" s="1"/>
  <c r="J45" i="54"/>
  <c r="J35" i="54" s="1"/>
  <c r="J26" i="54" s="1"/>
  <c r="J17" i="54" s="1"/>
  <c r="F45" i="54"/>
  <c r="F35" i="54" s="1"/>
  <c r="F26" i="54" s="1"/>
  <c r="F17" i="54" s="1"/>
  <c r="B45" i="54"/>
  <c r="B35" i="54" s="1"/>
  <c r="B26" i="54" s="1"/>
  <c r="B17" i="54" s="1"/>
  <c r="R44" i="54"/>
  <c r="R34" i="54" s="1"/>
  <c r="R25" i="54" s="1"/>
  <c r="R16" i="54" s="1"/>
  <c r="N44" i="54"/>
  <c r="N34" i="54" s="1"/>
  <c r="N25" i="54" s="1"/>
  <c r="N16" i="54" s="1"/>
  <c r="J44" i="54"/>
  <c r="J34" i="54" s="1"/>
  <c r="J25" i="54" s="1"/>
  <c r="J16" i="54" s="1"/>
  <c r="F44" i="54"/>
  <c r="F34" i="54" s="1"/>
  <c r="F25" i="54" s="1"/>
  <c r="F16" i="54" s="1"/>
  <c r="B44" i="54"/>
  <c r="B34" i="54" s="1"/>
  <c r="B25" i="54" s="1"/>
  <c r="B16" i="54" s="1"/>
  <c r="R43" i="54"/>
  <c r="R33" i="54" s="1"/>
  <c r="R24" i="54" s="1"/>
  <c r="R15" i="54" s="1"/>
  <c r="N43" i="54"/>
  <c r="N33" i="54" s="1"/>
  <c r="N24" i="54" s="1"/>
  <c r="N15" i="54" s="1"/>
  <c r="J43" i="54"/>
  <c r="J33" i="54" s="1"/>
  <c r="J24" i="54" s="1"/>
  <c r="J15" i="54" s="1"/>
  <c r="F43" i="54"/>
  <c r="F33" i="54" s="1"/>
  <c r="F24" i="54" s="1"/>
  <c r="F15" i="54" s="1"/>
  <c r="B43" i="54"/>
  <c r="B33" i="54" s="1"/>
  <c r="B24" i="54" s="1"/>
  <c r="B15" i="54" s="1"/>
  <c r="R42" i="54"/>
  <c r="N42" i="54"/>
  <c r="N32" i="54" s="1"/>
  <c r="N23" i="54" s="1"/>
  <c r="N14" i="54" s="1"/>
  <c r="J42" i="54"/>
  <c r="J32" i="54" s="1"/>
  <c r="J23" i="54" s="1"/>
  <c r="J14" i="54" s="1"/>
  <c r="F42" i="54"/>
  <c r="F32" i="54" s="1"/>
  <c r="F23" i="54" s="1"/>
  <c r="F14" i="54" s="1"/>
  <c r="B42" i="54"/>
  <c r="B32" i="54" s="1"/>
  <c r="B23" i="54" s="1"/>
  <c r="B14" i="54" s="1"/>
  <c r="R41" i="54"/>
  <c r="R31" i="54" s="1"/>
  <c r="R22" i="54" s="1"/>
  <c r="R13" i="54" s="1"/>
  <c r="N41" i="54"/>
  <c r="N31" i="54" s="1"/>
  <c r="N22" i="54" s="1"/>
  <c r="N13" i="54" s="1"/>
  <c r="J41" i="54"/>
  <c r="J31" i="54" s="1"/>
  <c r="J22" i="54" s="1"/>
  <c r="J13" i="54" s="1"/>
  <c r="F41" i="54"/>
  <c r="F31" i="54" s="1"/>
  <c r="F22" i="54" s="1"/>
  <c r="F13" i="54" s="1"/>
  <c r="B41" i="54"/>
  <c r="B31" i="54" s="1"/>
  <c r="B22" i="54" s="1"/>
  <c r="B13" i="54" s="1"/>
  <c r="R40" i="54"/>
  <c r="R30" i="54" s="1"/>
  <c r="R21" i="54" s="1"/>
  <c r="R12" i="54" s="1"/>
  <c r="N40" i="54"/>
  <c r="N30" i="54" s="1"/>
  <c r="N21" i="54" s="1"/>
  <c r="N12" i="54" s="1"/>
  <c r="J40" i="54"/>
  <c r="J30" i="54" s="1"/>
  <c r="J21" i="54" s="1"/>
  <c r="J12" i="54" s="1"/>
  <c r="F40" i="54"/>
  <c r="F30" i="54" s="1"/>
  <c r="F21" i="54" s="1"/>
  <c r="F12" i="54" s="1"/>
  <c r="B40" i="54"/>
  <c r="B30" i="54" s="1"/>
  <c r="B21" i="54" s="1"/>
  <c r="B12" i="54" s="1"/>
  <c r="P45" i="54"/>
  <c r="H45" i="54"/>
  <c r="H35" i="54" s="1"/>
  <c r="H26" i="54" s="1"/>
  <c r="H17" i="54" s="1"/>
  <c r="T44" i="54"/>
  <c r="T34" i="54" s="1"/>
  <c r="T25" i="54" s="1"/>
  <c r="T16" i="54" s="1"/>
  <c r="L44" i="54"/>
  <c r="L34" i="54" s="1"/>
  <c r="L25" i="54" s="1"/>
  <c r="L16" i="54" s="1"/>
  <c r="D44" i="54"/>
  <c r="D34" i="54" s="1"/>
  <c r="D25" i="54" s="1"/>
  <c r="D16" i="54" s="1"/>
  <c r="P43" i="54"/>
  <c r="P33" i="54" s="1"/>
  <c r="P24" i="54" s="1"/>
  <c r="P15" i="54" s="1"/>
  <c r="H43" i="54"/>
  <c r="H33" i="54" s="1"/>
  <c r="H24" i="54" s="1"/>
  <c r="H15" i="54" s="1"/>
  <c r="D43" i="54"/>
  <c r="D33" i="54" s="1"/>
  <c r="D24" i="54" s="1"/>
  <c r="D15" i="54" s="1"/>
  <c r="P42" i="54"/>
  <c r="P32" i="54" s="1"/>
  <c r="P23" i="54" s="1"/>
  <c r="P14" i="54" s="1"/>
  <c r="H42" i="54"/>
  <c r="H32" i="54" s="1"/>
  <c r="H23" i="54" s="1"/>
  <c r="H14" i="54" s="1"/>
  <c r="T41" i="54"/>
  <c r="T31" i="54" s="1"/>
  <c r="T22" i="54" s="1"/>
  <c r="T13" i="54" s="1"/>
  <c r="L41" i="54"/>
  <c r="L31" i="54" s="1"/>
  <c r="L22" i="54" s="1"/>
  <c r="L13" i="54" s="1"/>
  <c r="D41" i="54"/>
  <c r="D31" i="54" s="1"/>
  <c r="D22" i="54" s="1"/>
  <c r="D13" i="54" s="1"/>
  <c r="P40" i="54"/>
  <c r="P30" i="54" s="1"/>
  <c r="P21" i="54" s="1"/>
  <c r="P12" i="54" s="1"/>
  <c r="H40" i="54"/>
  <c r="H30" i="54" s="1"/>
  <c r="H21" i="54" s="1"/>
  <c r="H12" i="54" s="1"/>
  <c r="T45" i="53"/>
  <c r="T35" i="53" s="1"/>
  <c r="T26" i="53" s="1"/>
  <c r="T17" i="53" s="1"/>
  <c r="P45" i="53"/>
  <c r="P35" i="53" s="1"/>
  <c r="P26" i="53" s="1"/>
  <c r="P17" i="53" s="1"/>
  <c r="L45" i="53"/>
  <c r="L35" i="53" s="1"/>
  <c r="L26" i="53" s="1"/>
  <c r="L17" i="53" s="1"/>
  <c r="H45" i="53"/>
  <c r="H35" i="53" s="1"/>
  <c r="H26" i="53" s="1"/>
  <c r="H17" i="53" s="1"/>
  <c r="D45" i="53"/>
  <c r="D35" i="53" s="1"/>
  <c r="D26" i="53" s="1"/>
  <c r="D17" i="53" s="1"/>
  <c r="T44" i="53"/>
  <c r="T34" i="53" s="1"/>
  <c r="T25" i="53" s="1"/>
  <c r="T16" i="53" s="1"/>
  <c r="P44" i="53"/>
  <c r="P34" i="53" s="1"/>
  <c r="P25" i="53" s="1"/>
  <c r="P16" i="53" s="1"/>
  <c r="L44" i="53"/>
  <c r="L34" i="53" s="1"/>
  <c r="L25" i="53" s="1"/>
  <c r="L16" i="53" s="1"/>
  <c r="H44" i="53"/>
  <c r="H34" i="53" s="1"/>
  <c r="H25" i="53" s="1"/>
  <c r="H16" i="53" s="1"/>
  <c r="D44" i="53"/>
  <c r="D34" i="53" s="1"/>
  <c r="D25" i="53" s="1"/>
  <c r="D16" i="53" s="1"/>
  <c r="T43" i="53"/>
  <c r="T33" i="53" s="1"/>
  <c r="T24" i="53" s="1"/>
  <c r="T15" i="53" s="1"/>
  <c r="P43" i="53"/>
  <c r="P33" i="53" s="1"/>
  <c r="P24" i="53" s="1"/>
  <c r="P15" i="53" s="1"/>
  <c r="L43" i="53"/>
  <c r="L33" i="53" s="1"/>
  <c r="L24" i="53" s="1"/>
  <c r="L15" i="53" s="1"/>
  <c r="H43" i="53"/>
  <c r="H33" i="53" s="1"/>
  <c r="H24" i="53" s="1"/>
  <c r="H15" i="53" s="1"/>
  <c r="D43" i="53"/>
  <c r="D33" i="53" s="1"/>
  <c r="D24" i="53" s="1"/>
  <c r="D15" i="53" s="1"/>
  <c r="T42" i="53"/>
  <c r="T32" i="53" s="1"/>
  <c r="T23" i="53" s="1"/>
  <c r="T14" i="53" s="1"/>
  <c r="P42" i="53"/>
  <c r="P32" i="53" s="1"/>
  <c r="P23" i="53" s="1"/>
  <c r="P14" i="53" s="1"/>
  <c r="L42" i="53"/>
  <c r="L32" i="53" s="1"/>
  <c r="L23" i="53" s="1"/>
  <c r="L14" i="53" s="1"/>
  <c r="H42" i="53"/>
  <c r="H32" i="53" s="1"/>
  <c r="H23" i="53" s="1"/>
  <c r="H14" i="53" s="1"/>
  <c r="D42" i="53"/>
  <c r="D32" i="53" s="1"/>
  <c r="D23" i="53" s="1"/>
  <c r="D14" i="53" s="1"/>
  <c r="T41" i="53"/>
  <c r="T31" i="53" s="1"/>
  <c r="T22" i="53" s="1"/>
  <c r="T13" i="53" s="1"/>
  <c r="P41" i="53"/>
  <c r="P31" i="53" s="1"/>
  <c r="P22" i="53" s="1"/>
  <c r="P13" i="53" s="1"/>
  <c r="L41" i="53"/>
  <c r="L31" i="53" s="1"/>
  <c r="L22" i="53" s="1"/>
  <c r="L13" i="53" s="1"/>
  <c r="H41" i="53"/>
  <c r="H31" i="53" s="1"/>
  <c r="H22" i="53" s="1"/>
  <c r="H13" i="53" s="1"/>
  <c r="D41" i="53"/>
  <c r="D31" i="53" s="1"/>
  <c r="D22" i="53" s="1"/>
  <c r="D13" i="53" s="1"/>
  <c r="T40" i="53"/>
  <c r="T30" i="53" s="1"/>
  <c r="T21" i="53" s="1"/>
  <c r="T12" i="53" s="1"/>
  <c r="P40" i="53"/>
  <c r="P30" i="53" s="1"/>
  <c r="P21" i="53" s="1"/>
  <c r="P12" i="53" s="1"/>
  <c r="L40" i="53"/>
  <c r="L30" i="53" s="1"/>
  <c r="L21" i="53" s="1"/>
  <c r="L12" i="53" s="1"/>
  <c r="H40" i="53"/>
  <c r="H30" i="53" s="1"/>
  <c r="H21" i="53" s="1"/>
  <c r="H12" i="53" s="1"/>
  <c r="D40" i="53"/>
  <c r="D30" i="53" s="1"/>
  <c r="D21" i="53" s="1"/>
  <c r="D12" i="53" s="1"/>
  <c r="R45" i="53"/>
  <c r="R35" i="53" s="1"/>
  <c r="R26" i="53" s="1"/>
  <c r="R17" i="53" s="1"/>
  <c r="N45" i="53"/>
  <c r="N35" i="53" s="1"/>
  <c r="N26" i="53" s="1"/>
  <c r="N17" i="53" s="1"/>
  <c r="J45" i="53"/>
  <c r="J35" i="53" s="1"/>
  <c r="J26" i="53" s="1"/>
  <c r="J17" i="53" s="1"/>
  <c r="F45" i="53"/>
  <c r="F35" i="53" s="1"/>
  <c r="F26" i="53" s="1"/>
  <c r="F17" i="53" s="1"/>
  <c r="B45" i="53"/>
  <c r="B35" i="53" s="1"/>
  <c r="B26" i="53" s="1"/>
  <c r="B17" i="53" s="1"/>
  <c r="R44" i="53"/>
  <c r="R34" i="53" s="1"/>
  <c r="R25" i="53" s="1"/>
  <c r="R16" i="53" s="1"/>
  <c r="N44" i="53"/>
  <c r="N34" i="53" s="1"/>
  <c r="N25" i="53" s="1"/>
  <c r="N16" i="53" s="1"/>
  <c r="J44" i="53"/>
  <c r="J34" i="53" s="1"/>
  <c r="J25" i="53" s="1"/>
  <c r="J16" i="53" s="1"/>
  <c r="F44" i="53"/>
  <c r="F34" i="53" s="1"/>
  <c r="F25" i="53" s="1"/>
  <c r="F16" i="53" s="1"/>
  <c r="B44" i="53"/>
  <c r="B34" i="53" s="1"/>
  <c r="B25" i="53" s="1"/>
  <c r="B16" i="53" s="1"/>
  <c r="R43" i="53"/>
  <c r="R33" i="53" s="1"/>
  <c r="R24" i="53" s="1"/>
  <c r="R15" i="53" s="1"/>
  <c r="N43" i="53"/>
  <c r="N33" i="53" s="1"/>
  <c r="N24" i="53" s="1"/>
  <c r="N15" i="53" s="1"/>
  <c r="J43" i="53"/>
  <c r="J33" i="53" s="1"/>
  <c r="J24" i="53" s="1"/>
  <c r="J15" i="53" s="1"/>
  <c r="F43" i="53"/>
  <c r="F33" i="53" s="1"/>
  <c r="F24" i="53" s="1"/>
  <c r="F15" i="53" s="1"/>
  <c r="B43" i="53"/>
  <c r="B33" i="53" s="1"/>
  <c r="B24" i="53" s="1"/>
  <c r="B15" i="53" s="1"/>
  <c r="R42" i="53"/>
  <c r="R32" i="53" s="1"/>
  <c r="R23" i="53" s="1"/>
  <c r="R14" i="53" s="1"/>
  <c r="N42" i="53"/>
  <c r="N32" i="53" s="1"/>
  <c r="N23" i="53" s="1"/>
  <c r="N14" i="53" s="1"/>
  <c r="J42" i="53"/>
  <c r="J32" i="53" s="1"/>
  <c r="J23" i="53" s="1"/>
  <c r="J14" i="53" s="1"/>
  <c r="F42" i="53"/>
  <c r="F32" i="53" s="1"/>
  <c r="F23" i="53" s="1"/>
  <c r="F14" i="53" s="1"/>
  <c r="B42" i="53"/>
  <c r="B32" i="53" s="1"/>
  <c r="B23" i="53" s="1"/>
  <c r="B14" i="53" s="1"/>
  <c r="R41" i="53"/>
  <c r="R31" i="53" s="1"/>
  <c r="R22" i="53" s="1"/>
  <c r="R13" i="53" s="1"/>
  <c r="N41" i="53"/>
  <c r="N31" i="53" s="1"/>
  <c r="N22" i="53" s="1"/>
  <c r="N13" i="53" s="1"/>
  <c r="J41" i="53"/>
  <c r="J31" i="53" s="1"/>
  <c r="J22" i="53" s="1"/>
  <c r="J13" i="53" s="1"/>
  <c r="F41" i="53"/>
  <c r="F31" i="53" s="1"/>
  <c r="F22" i="53" s="1"/>
  <c r="F13" i="53" s="1"/>
  <c r="B41" i="53"/>
  <c r="B31" i="53" s="1"/>
  <c r="B22" i="53" s="1"/>
  <c r="B13" i="53" s="1"/>
  <c r="R40" i="53"/>
  <c r="R30" i="53" s="1"/>
  <c r="R21" i="53" s="1"/>
  <c r="R12" i="53" s="1"/>
  <c r="N40" i="53"/>
  <c r="N30" i="53" s="1"/>
  <c r="N21" i="53" s="1"/>
  <c r="N12" i="53" s="1"/>
  <c r="J40" i="53"/>
  <c r="J30" i="53" s="1"/>
  <c r="J21" i="53" s="1"/>
  <c r="J12" i="53" s="1"/>
  <c r="F40" i="53"/>
  <c r="F30" i="53" s="1"/>
  <c r="F21" i="53" s="1"/>
  <c r="F12" i="53" s="1"/>
  <c r="B40" i="53"/>
  <c r="B30" i="53" s="1"/>
  <c r="B21" i="53" s="1"/>
  <c r="B12" i="53" s="1"/>
  <c r="T35" i="54"/>
  <c r="T26" i="54" s="1"/>
  <c r="T17" i="54" s="1"/>
  <c r="P35" i="54"/>
  <c r="P26" i="54" s="1"/>
  <c r="P17" i="54" s="1"/>
  <c r="D35" i="54"/>
  <c r="D26" i="54" s="1"/>
  <c r="D17" i="54" s="1"/>
  <c r="H34" i="54"/>
  <c r="H25" i="54" s="1"/>
  <c r="H16" i="54" s="1"/>
  <c r="T33" i="54"/>
  <c r="T24" i="54" s="1"/>
  <c r="T15" i="54" s="1"/>
  <c r="D32" i="54"/>
  <c r="D23" i="54" s="1"/>
  <c r="D14" i="54" s="1"/>
  <c r="R32" i="54"/>
  <c r="R23" i="54" s="1"/>
  <c r="R14" i="54" s="1"/>
  <c r="M21" i="52"/>
  <c r="M12" i="52"/>
  <c r="M3" i="52"/>
  <c r="L3" i="52" s="1"/>
  <c r="E14" i="52"/>
  <c r="E23" i="52"/>
  <c r="E5" i="52"/>
  <c r="D5" i="52" s="1"/>
  <c r="U21" i="52"/>
  <c r="U12" i="52"/>
  <c r="U3" i="52"/>
  <c r="T3" i="52" s="1"/>
  <c r="E25" i="52"/>
  <c r="E16" i="52"/>
  <c r="E7" i="52"/>
  <c r="D7" i="52" s="1"/>
  <c r="M22" i="52"/>
  <c r="M13" i="52"/>
  <c r="M4" i="52"/>
  <c r="L4" i="52" s="1"/>
  <c r="Q25" i="52"/>
  <c r="Q16" i="52"/>
  <c r="Q7" i="52"/>
  <c r="P7" i="52" s="1"/>
  <c r="U13" i="52"/>
  <c r="U22" i="52"/>
  <c r="U4" i="52"/>
  <c r="T4" i="52" s="1"/>
  <c r="E17" i="52"/>
  <c r="E26" i="52"/>
  <c r="E8" i="52"/>
  <c r="D8" i="52" s="1"/>
  <c r="K3" i="52"/>
  <c r="J3" i="52" s="1"/>
  <c r="K21" i="52"/>
  <c r="K12" i="52"/>
  <c r="G4" i="52"/>
  <c r="F4" i="52" s="1"/>
  <c r="G22" i="52"/>
  <c r="G13" i="52"/>
  <c r="C5" i="52"/>
  <c r="B5" i="52" s="1"/>
  <c r="C23" i="52"/>
  <c r="C14" i="52"/>
  <c r="S5" i="52"/>
  <c r="R5" i="52" s="1"/>
  <c r="S23" i="52"/>
  <c r="S14" i="52"/>
  <c r="O6" i="52"/>
  <c r="N6" i="52" s="1"/>
  <c r="O24" i="52"/>
  <c r="O15" i="52"/>
  <c r="K7" i="52"/>
  <c r="J7" i="52" s="1"/>
  <c r="K25" i="52"/>
  <c r="K16" i="52"/>
  <c r="G8" i="52"/>
  <c r="F8" i="52" s="1"/>
  <c r="G26" i="52"/>
  <c r="G17" i="52"/>
  <c r="U14" i="52"/>
  <c r="U5" i="52"/>
  <c r="T5" i="52" s="1"/>
  <c r="U23" i="52"/>
  <c r="I21" i="52"/>
  <c r="I12" i="52"/>
  <c r="I3" i="52"/>
  <c r="H3" i="52" s="1"/>
  <c r="Q22" i="52"/>
  <c r="Q13" i="52"/>
  <c r="Q4" i="52"/>
  <c r="P4" i="52" s="1"/>
  <c r="U25" i="52"/>
  <c r="U16" i="52"/>
  <c r="U7" i="52"/>
  <c r="T7" i="52" s="1"/>
  <c r="I23" i="52"/>
  <c r="I14" i="52"/>
  <c r="I5" i="52"/>
  <c r="H5" i="52" s="1"/>
  <c r="M26" i="52"/>
  <c r="M17" i="52"/>
  <c r="M8" i="52"/>
  <c r="L8" i="52" s="1"/>
  <c r="Q14" i="52"/>
  <c r="Q5" i="52"/>
  <c r="P5" i="52" s="1"/>
  <c r="Q23" i="52"/>
  <c r="U17" i="52"/>
  <c r="U8" i="52"/>
  <c r="T8" i="52" s="1"/>
  <c r="U26" i="52"/>
  <c r="O3" i="52"/>
  <c r="N3" i="52" s="1"/>
  <c r="O21" i="52"/>
  <c r="O12" i="52"/>
  <c r="K4" i="52"/>
  <c r="J4" i="52" s="1"/>
  <c r="K22" i="52"/>
  <c r="K13" i="52"/>
  <c r="G5" i="52"/>
  <c r="F5" i="52" s="1"/>
  <c r="G23" i="52"/>
  <c r="G14" i="52"/>
  <c r="C6" i="52"/>
  <c r="B6" i="52" s="1"/>
  <c r="C24" i="52"/>
  <c r="C15" i="52"/>
  <c r="S6" i="52"/>
  <c r="R6" i="52" s="1"/>
  <c r="S24" i="52"/>
  <c r="S15" i="52"/>
  <c r="O7" i="52"/>
  <c r="N7" i="52" s="1"/>
  <c r="O25" i="52"/>
  <c r="O16" i="52"/>
  <c r="K8" i="52"/>
  <c r="J8" i="52" s="1"/>
  <c r="K26" i="52"/>
  <c r="K17" i="52"/>
  <c r="I13" i="52"/>
  <c r="I22" i="52"/>
  <c r="I4" i="52"/>
  <c r="H4" i="52" s="1"/>
  <c r="Q15" i="52"/>
  <c r="Q24" i="52"/>
  <c r="Q6" i="52"/>
  <c r="P6" i="52" s="1"/>
  <c r="M23" i="52"/>
  <c r="M14" i="52"/>
  <c r="M5" i="52"/>
  <c r="L5" i="52" s="1"/>
  <c r="Q26" i="52"/>
  <c r="Q17" i="52"/>
  <c r="Q8" i="52"/>
  <c r="P8" i="52" s="1"/>
  <c r="E24" i="52"/>
  <c r="E15" i="52"/>
  <c r="E6" i="52"/>
  <c r="D6" i="52" s="1"/>
  <c r="M16" i="52"/>
  <c r="M25" i="52"/>
  <c r="M7" i="52"/>
  <c r="L7" i="52" s="1"/>
  <c r="M15" i="52"/>
  <c r="M24" i="52"/>
  <c r="M6" i="52"/>
  <c r="L6" i="52" s="1"/>
  <c r="C3" i="52"/>
  <c r="B3" i="52" s="1"/>
  <c r="C21" i="52"/>
  <c r="C12" i="52"/>
  <c r="S3" i="52"/>
  <c r="R3" i="52" s="1"/>
  <c r="S21" i="52"/>
  <c r="S12" i="52"/>
  <c r="O4" i="52"/>
  <c r="N4" i="52" s="1"/>
  <c r="O22" i="52"/>
  <c r="O13" i="52"/>
  <c r="K5" i="52"/>
  <c r="J5" i="52" s="1"/>
  <c r="K23" i="52"/>
  <c r="K14" i="52"/>
  <c r="G6" i="52"/>
  <c r="F6" i="52" s="1"/>
  <c r="G24" i="52"/>
  <c r="G15" i="52"/>
  <c r="C7" i="52"/>
  <c r="B7" i="52" s="1"/>
  <c r="C25" i="52"/>
  <c r="C16" i="52"/>
  <c r="S7" i="52"/>
  <c r="R7" i="52" s="1"/>
  <c r="S25" i="52"/>
  <c r="S16" i="52"/>
  <c r="O8" i="52"/>
  <c r="N8" i="52" s="1"/>
  <c r="O26" i="52"/>
  <c r="O17" i="52"/>
  <c r="E13" i="52"/>
  <c r="E4" i="52"/>
  <c r="D4" i="52" s="1"/>
  <c r="E22" i="52"/>
  <c r="E21" i="52"/>
  <c r="E12" i="52"/>
  <c r="E3" i="52"/>
  <c r="D3" i="52" s="1"/>
  <c r="I24" i="52"/>
  <c r="I15" i="52"/>
  <c r="I6" i="52"/>
  <c r="H6" i="52" s="1"/>
  <c r="Q21" i="52"/>
  <c r="Q12" i="52"/>
  <c r="Q3" i="52"/>
  <c r="P3" i="52" s="1"/>
  <c r="U24" i="52"/>
  <c r="U15" i="52"/>
  <c r="U6" i="52"/>
  <c r="T6" i="52" s="1"/>
  <c r="I17" i="52"/>
  <c r="I26" i="52"/>
  <c r="I8" i="52"/>
  <c r="H8" i="52" s="1"/>
  <c r="I16" i="52"/>
  <c r="I7" i="52"/>
  <c r="H7" i="52" s="1"/>
  <c r="I25" i="52"/>
  <c r="G3" i="52"/>
  <c r="F3" i="52" s="1"/>
  <c r="G21" i="52"/>
  <c r="G12" i="52"/>
  <c r="C4" i="52"/>
  <c r="B4" i="52" s="1"/>
  <c r="C22" i="52"/>
  <c r="C13" i="52"/>
  <c r="S4" i="52"/>
  <c r="R4" i="52" s="1"/>
  <c r="S22" i="52"/>
  <c r="S13" i="52"/>
  <c r="O5" i="52"/>
  <c r="N5" i="52" s="1"/>
  <c r="O23" i="52"/>
  <c r="O14" i="52"/>
  <c r="K6" i="52"/>
  <c r="J6" i="52" s="1"/>
  <c r="K24" i="52"/>
  <c r="K15" i="52"/>
  <c r="G7" i="52"/>
  <c r="F7" i="52" s="1"/>
  <c r="G25" i="52"/>
  <c r="G16" i="52"/>
  <c r="C8" i="52"/>
  <c r="B8" i="52" s="1"/>
  <c r="C26" i="52"/>
  <c r="C17" i="52"/>
  <c r="S8" i="52"/>
  <c r="R8" i="52" s="1"/>
  <c r="S26" i="52"/>
  <c r="S17" i="52"/>
  <c r="T45" i="51"/>
  <c r="P45" i="51"/>
  <c r="L45" i="51"/>
  <c r="H45" i="51"/>
  <c r="D45" i="51"/>
  <c r="T44" i="51"/>
  <c r="P44" i="51"/>
  <c r="L44" i="51"/>
  <c r="H44" i="51"/>
  <c r="D44" i="51"/>
  <c r="T43" i="51"/>
  <c r="P43" i="51"/>
  <c r="L43" i="51"/>
  <c r="H43" i="51"/>
  <c r="D43" i="51"/>
  <c r="T42" i="51"/>
  <c r="P42" i="51"/>
  <c r="L42" i="51"/>
  <c r="H42" i="51"/>
  <c r="D42" i="51"/>
  <c r="T41" i="51"/>
  <c r="P41" i="51"/>
  <c r="L41" i="51"/>
  <c r="H41" i="51"/>
  <c r="D41" i="51"/>
  <c r="T40" i="51"/>
  <c r="P40" i="51"/>
  <c r="L40" i="51"/>
  <c r="H40" i="51"/>
  <c r="D40" i="51"/>
  <c r="R45" i="51"/>
  <c r="N45" i="51"/>
  <c r="J45" i="51"/>
  <c r="F45" i="51"/>
  <c r="B45" i="51"/>
  <c r="R44" i="51"/>
  <c r="N44" i="51"/>
  <c r="J44" i="51"/>
  <c r="F44" i="51"/>
  <c r="B44" i="51"/>
  <c r="R43" i="51"/>
  <c r="N43" i="51"/>
  <c r="J43" i="51"/>
  <c r="F43" i="51"/>
  <c r="B43" i="51"/>
  <c r="R42" i="51"/>
  <c r="N42" i="51"/>
  <c r="J42" i="51"/>
  <c r="F42" i="51"/>
  <c r="B42" i="51"/>
  <c r="R41" i="51"/>
  <c r="N41" i="51"/>
  <c r="J41" i="51"/>
  <c r="F41" i="51"/>
  <c r="B41" i="51"/>
  <c r="R40" i="51"/>
  <c r="N40" i="51"/>
  <c r="J40" i="51"/>
  <c r="F40" i="51"/>
  <c r="B40" i="51"/>
  <c r="U45" i="50"/>
  <c r="U35" i="50" s="1"/>
  <c r="R45" i="50"/>
  <c r="R35" i="50" s="1"/>
  <c r="R26" i="50" s="1"/>
  <c r="R17" i="50" s="1"/>
  <c r="N45" i="50"/>
  <c r="N35" i="50" s="1"/>
  <c r="N26" i="50" s="1"/>
  <c r="N17" i="50" s="1"/>
  <c r="J45" i="50"/>
  <c r="J35" i="50" s="1"/>
  <c r="J26" i="50" s="1"/>
  <c r="J17" i="50" s="1"/>
  <c r="F45" i="50"/>
  <c r="F35" i="50" s="1"/>
  <c r="F26" i="50" s="1"/>
  <c r="F17" i="50" s="1"/>
  <c r="B45" i="50"/>
  <c r="B35" i="50" s="1"/>
  <c r="B26" i="50" s="1"/>
  <c r="B17" i="50" s="1"/>
  <c r="R44" i="50"/>
  <c r="R34" i="50" s="1"/>
  <c r="R25" i="50" s="1"/>
  <c r="R16" i="50" s="1"/>
  <c r="N44" i="50"/>
  <c r="N34" i="50" s="1"/>
  <c r="N25" i="50" s="1"/>
  <c r="N16" i="50" s="1"/>
  <c r="J44" i="50"/>
  <c r="J34" i="50" s="1"/>
  <c r="J25" i="50" s="1"/>
  <c r="J16" i="50" s="1"/>
  <c r="F44" i="50"/>
  <c r="F34" i="50" s="1"/>
  <c r="F25" i="50" s="1"/>
  <c r="F16" i="50" s="1"/>
  <c r="B44" i="50"/>
  <c r="B34" i="50" s="1"/>
  <c r="B25" i="50" s="1"/>
  <c r="B16" i="50" s="1"/>
  <c r="R43" i="50"/>
  <c r="R33" i="50" s="1"/>
  <c r="R24" i="50" s="1"/>
  <c r="R15" i="50" s="1"/>
  <c r="N43" i="50"/>
  <c r="N33" i="50" s="1"/>
  <c r="N24" i="50" s="1"/>
  <c r="N15" i="50" s="1"/>
  <c r="J43" i="50"/>
  <c r="J33" i="50" s="1"/>
  <c r="J24" i="50" s="1"/>
  <c r="J15" i="50" s="1"/>
  <c r="F43" i="50"/>
  <c r="F33" i="50" s="1"/>
  <c r="F24" i="50" s="1"/>
  <c r="F15" i="50" s="1"/>
  <c r="B43" i="50"/>
  <c r="B33" i="50" s="1"/>
  <c r="B24" i="50" s="1"/>
  <c r="B15" i="50" s="1"/>
  <c r="R42" i="50"/>
  <c r="R32" i="50" s="1"/>
  <c r="R23" i="50" s="1"/>
  <c r="R14" i="50" s="1"/>
  <c r="N42" i="50"/>
  <c r="N32" i="50" s="1"/>
  <c r="N23" i="50" s="1"/>
  <c r="N14" i="50" s="1"/>
  <c r="J42" i="50"/>
  <c r="J32" i="50" s="1"/>
  <c r="J23" i="50" s="1"/>
  <c r="J14" i="50" s="1"/>
  <c r="F42" i="50"/>
  <c r="F32" i="50" s="1"/>
  <c r="F23" i="50" s="1"/>
  <c r="F14" i="50" s="1"/>
  <c r="B42" i="50"/>
  <c r="B32" i="50" s="1"/>
  <c r="B23" i="50" s="1"/>
  <c r="B14" i="50" s="1"/>
  <c r="R41" i="50"/>
  <c r="R31" i="50" s="1"/>
  <c r="R22" i="50" s="1"/>
  <c r="R13" i="50" s="1"/>
  <c r="N41" i="50"/>
  <c r="N31" i="50" s="1"/>
  <c r="N22" i="50" s="1"/>
  <c r="N13" i="50" s="1"/>
  <c r="J41" i="50"/>
  <c r="J31" i="50" s="1"/>
  <c r="J22" i="50" s="1"/>
  <c r="J13" i="50" s="1"/>
  <c r="F41" i="50"/>
  <c r="F31" i="50" s="1"/>
  <c r="F22" i="50" s="1"/>
  <c r="F13" i="50" s="1"/>
  <c r="B41" i="50"/>
  <c r="B31" i="50" s="1"/>
  <c r="B22" i="50" s="1"/>
  <c r="B13" i="50" s="1"/>
  <c r="R40" i="50"/>
  <c r="R30" i="50" s="1"/>
  <c r="R21" i="50" s="1"/>
  <c r="R12" i="50" s="1"/>
  <c r="N40" i="50"/>
  <c r="N30" i="50" s="1"/>
  <c r="N21" i="50" s="1"/>
  <c r="N12" i="50" s="1"/>
  <c r="J40" i="50"/>
  <c r="J30" i="50" s="1"/>
  <c r="J21" i="50" s="1"/>
  <c r="J12" i="50" s="1"/>
  <c r="F40" i="50"/>
  <c r="F30" i="50" s="1"/>
  <c r="F21" i="50" s="1"/>
  <c r="F12" i="50" s="1"/>
  <c r="B40" i="50"/>
  <c r="B30" i="50" s="1"/>
  <c r="B21" i="50" s="1"/>
  <c r="B12" i="50" s="1"/>
  <c r="O45" i="50"/>
  <c r="O35" i="50" s="1"/>
  <c r="Q43" i="50"/>
  <c r="Q33" i="50" s="1"/>
  <c r="G43" i="50"/>
  <c r="G33" i="50" s="1"/>
  <c r="S40" i="50"/>
  <c r="S30" i="50" s="1"/>
  <c r="C40" i="50"/>
  <c r="C30" i="50" s="1"/>
  <c r="P45" i="50"/>
  <c r="P35" i="50" s="1"/>
  <c r="P26" i="50" s="1"/>
  <c r="P17" i="50" s="1"/>
  <c r="K45" i="50"/>
  <c r="K35" i="50" s="1"/>
  <c r="E45" i="50"/>
  <c r="E35" i="50" s="1"/>
  <c r="T44" i="50"/>
  <c r="T34" i="50" s="1"/>
  <c r="T25" i="50" s="1"/>
  <c r="T16" i="50" s="1"/>
  <c r="O44" i="50"/>
  <c r="O34" i="50" s="1"/>
  <c r="I44" i="50"/>
  <c r="I34" i="50" s="1"/>
  <c r="D44" i="50"/>
  <c r="D34" i="50" s="1"/>
  <c r="D25" i="50" s="1"/>
  <c r="D16" i="50" s="1"/>
  <c r="S43" i="50"/>
  <c r="S33" i="50" s="1"/>
  <c r="M43" i="50"/>
  <c r="M33" i="50" s="1"/>
  <c r="H43" i="50"/>
  <c r="H33" i="50" s="1"/>
  <c r="H24" i="50" s="1"/>
  <c r="H15" i="50" s="1"/>
  <c r="C43" i="50"/>
  <c r="C33" i="50" s="1"/>
  <c r="Q42" i="50"/>
  <c r="Q32" i="50" s="1"/>
  <c r="L42" i="50"/>
  <c r="L32" i="50" s="1"/>
  <c r="L23" i="50" s="1"/>
  <c r="L14" i="50" s="1"/>
  <c r="G42" i="50"/>
  <c r="G32" i="50" s="1"/>
  <c r="U41" i="50"/>
  <c r="U31" i="50" s="1"/>
  <c r="P41" i="50"/>
  <c r="P31" i="50" s="1"/>
  <c r="P22" i="50" s="1"/>
  <c r="P13" i="50" s="1"/>
  <c r="K41" i="50"/>
  <c r="K31" i="50" s="1"/>
  <c r="E41" i="50"/>
  <c r="E31" i="50" s="1"/>
  <c r="T40" i="50"/>
  <c r="T30" i="50" s="1"/>
  <c r="T21" i="50" s="1"/>
  <c r="T12" i="50" s="1"/>
  <c r="O40" i="50"/>
  <c r="O30" i="50" s="1"/>
  <c r="I40" i="50"/>
  <c r="I30" i="50" s="1"/>
  <c r="D40" i="50"/>
  <c r="D30" i="50" s="1"/>
  <c r="D21" i="50" s="1"/>
  <c r="D12" i="50" s="1"/>
  <c r="T45" i="50"/>
  <c r="T35" i="50" s="1"/>
  <c r="T26" i="50" s="1"/>
  <c r="T17" i="50" s="1"/>
  <c r="I45" i="50"/>
  <c r="I35" i="50" s="1"/>
  <c r="D45" i="50"/>
  <c r="D35" i="50" s="1"/>
  <c r="D26" i="50" s="1"/>
  <c r="D17" i="50" s="1"/>
  <c r="S44" i="50"/>
  <c r="S34" i="50" s="1"/>
  <c r="M44" i="50"/>
  <c r="M34" i="50" s="1"/>
  <c r="H44" i="50"/>
  <c r="H34" i="50" s="1"/>
  <c r="H25" i="50" s="1"/>
  <c r="H16" i="50" s="1"/>
  <c r="C44" i="50"/>
  <c r="C34" i="50" s="1"/>
  <c r="L43" i="50"/>
  <c r="L33" i="50" s="1"/>
  <c r="L24" i="50" s="1"/>
  <c r="L15" i="50" s="1"/>
  <c r="U42" i="50"/>
  <c r="U32" i="50" s="1"/>
  <c r="P42" i="50"/>
  <c r="P32" i="50" s="1"/>
  <c r="P23" i="50" s="1"/>
  <c r="P14" i="50" s="1"/>
  <c r="K42" i="50"/>
  <c r="K32" i="50" s="1"/>
  <c r="E42" i="50"/>
  <c r="E32" i="50" s="1"/>
  <c r="T41" i="50"/>
  <c r="T31" i="50" s="1"/>
  <c r="T22" i="50" s="1"/>
  <c r="T13" i="50" s="1"/>
  <c r="O41" i="50"/>
  <c r="O31" i="50" s="1"/>
  <c r="I41" i="50"/>
  <c r="I31" i="50" s="1"/>
  <c r="D41" i="50"/>
  <c r="D31" i="50" s="1"/>
  <c r="D22" i="50" s="1"/>
  <c r="D13" i="50" s="1"/>
  <c r="M40" i="50"/>
  <c r="M30" i="50" s="1"/>
  <c r="H40" i="50"/>
  <c r="H30" i="50" s="1"/>
  <c r="H21" i="50" s="1"/>
  <c r="H12" i="50" s="1"/>
  <c r="Q45" i="50"/>
  <c r="Q35" i="50" s="1"/>
  <c r="G45" i="50"/>
  <c r="G35" i="50" s="1"/>
  <c r="P44" i="50"/>
  <c r="P34" i="50" s="1"/>
  <c r="P25" i="50" s="1"/>
  <c r="P16" i="50" s="1"/>
  <c r="E44" i="50"/>
  <c r="E34" i="50" s="1"/>
  <c r="O43" i="50"/>
  <c r="O33" i="50" s="1"/>
  <c r="D43" i="50"/>
  <c r="D33" i="50" s="1"/>
  <c r="D24" i="50" s="1"/>
  <c r="D15" i="50" s="1"/>
  <c r="M42" i="50"/>
  <c r="M32" i="50" s="1"/>
  <c r="C42" i="50"/>
  <c r="C32" i="50" s="1"/>
  <c r="L41" i="50"/>
  <c r="L31" i="50" s="1"/>
  <c r="L22" i="50" s="1"/>
  <c r="L13" i="50" s="1"/>
  <c r="U40" i="50"/>
  <c r="U30" i="50" s="1"/>
  <c r="K40" i="50"/>
  <c r="K30" i="50" s="1"/>
  <c r="M45" i="50"/>
  <c r="M35" i="50" s="1"/>
  <c r="C45" i="50"/>
  <c r="C35" i="50" s="1"/>
  <c r="L44" i="50"/>
  <c r="L34" i="50" s="1"/>
  <c r="L25" i="50" s="1"/>
  <c r="L16" i="50" s="1"/>
  <c r="U43" i="50"/>
  <c r="U33" i="50" s="1"/>
  <c r="K43" i="50"/>
  <c r="K33" i="50" s="1"/>
  <c r="T42" i="50"/>
  <c r="T32" i="50" s="1"/>
  <c r="T23" i="50" s="1"/>
  <c r="T14" i="50" s="1"/>
  <c r="I42" i="50"/>
  <c r="I32" i="50" s="1"/>
  <c r="S41" i="50"/>
  <c r="S31" i="50" s="1"/>
  <c r="H41" i="50"/>
  <c r="H31" i="50" s="1"/>
  <c r="H22" i="50" s="1"/>
  <c r="H13" i="50" s="1"/>
  <c r="Q40" i="50"/>
  <c r="Q30" i="50" s="1"/>
  <c r="L45" i="50"/>
  <c r="L35" i="50" s="1"/>
  <c r="L26" i="50" s="1"/>
  <c r="L17" i="50" s="1"/>
  <c r="U44" i="50"/>
  <c r="U34" i="50" s="1"/>
  <c r="K44" i="50"/>
  <c r="K34" i="50" s="1"/>
  <c r="T43" i="50"/>
  <c r="T33" i="50" s="1"/>
  <c r="T24" i="50" s="1"/>
  <c r="T15" i="50" s="1"/>
  <c r="I43" i="50"/>
  <c r="I33" i="50" s="1"/>
  <c r="S42" i="50"/>
  <c r="S32" i="50" s="1"/>
  <c r="H42" i="50"/>
  <c r="H32" i="50" s="1"/>
  <c r="H23" i="50" s="1"/>
  <c r="H14" i="50" s="1"/>
  <c r="Q41" i="50"/>
  <c r="Q31" i="50" s="1"/>
  <c r="G41" i="50"/>
  <c r="G31" i="50" s="1"/>
  <c r="P40" i="50"/>
  <c r="P30" i="50" s="1"/>
  <c r="P21" i="50" s="1"/>
  <c r="P12" i="50" s="1"/>
  <c r="E40" i="50"/>
  <c r="E30" i="50" s="1"/>
  <c r="S45" i="50"/>
  <c r="S35" i="50" s="1"/>
  <c r="H45" i="50"/>
  <c r="H35" i="50" s="1"/>
  <c r="H26" i="50" s="1"/>
  <c r="H17" i="50" s="1"/>
  <c r="Q44" i="50"/>
  <c r="Q34" i="50" s="1"/>
  <c r="G44" i="50"/>
  <c r="G34" i="50" s="1"/>
  <c r="P43" i="50"/>
  <c r="P33" i="50" s="1"/>
  <c r="P24" i="50" s="1"/>
  <c r="P15" i="50" s="1"/>
  <c r="E43" i="50"/>
  <c r="E33" i="50" s="1"/>
  <c r="O42" i="50"/>
  <c r="O32" i="50" s="1"/>
  <c r="D42" i="50"/>
  <c r="D32" i="50" s="1"/>
  <c r="D23" i="50" s="1"/>
  <c r="D14" i="50" s="1"/>
  <c r="M41" i="50"/>
  <c r="M31" i="50" s="1"/>
  <c r="C41" i="50"/>
  <c r="C31" i="50" s="1"/>
  <c r="L40" i="50"/>
  <c r="L30" i="50" s="1"/>
  <c r="L21" i="50" s="1"/>
  <c r="L12" i="50" s="1"/>
  <c r="G40" i="50"/>
  <c r="G30" i="50" s="1"/>
  <c r="C2" i="44"/>
  <c r="C2" i="42"/>
  <c r="C2" i="38"/>
  <c r="C251" i="34"/>
  <c r="C250" i="34" s="1"/>
  <c r="C247" i="34"/>
  <c r="C246" i="34" s="1"/>
  <c r="C257" i="34"/>
  <c r="C256" i="34" s="1"/>
  <c r="C255" i="34"/>
  <c r="C254" i="34" s="1"/>
  <c r="C253" i="34"/>
  <c r="C252" i="34" s="1"/>
  <c r="C261" i="34"/>
  <c r="C260" i="34" s="1"/>
  <c r="C249" i="34"/>
  <c r="C248" i="34" s="1"/>
  <c r="C259" i="34"/>
  <c r="C258" i="34" s="1"/>
  <c r="C43" i="34"/>
  <c r="C42" i="34" s="1"/>
  <c r="C21" i="34"/>
  <c r="C20" i="34" s="1"/>
  <c r="C15" i="34"/>
  <c r="C14" i="34" s="1"/>
  <c r="C17" i="34"/>
  <c r="C16" i="34" s="1"/>
  <c r="C33" i="34"/>
  <c r="C32" i="34" s="1"/>
  <c r="C37" i="34"/>
  <c r="C36" i="34" s="1"/>
  <c r="C11" i="34"/>
  <c r="C10" i="34" s="1"/>
  <c r="C49" i="34"/>
  <c r="C48" i="34" s="1"/>
  <c r="C57" i="34"/>
  <c r="C56" i="34" s="1"/>
  <c r="C73" i="34"/>
  <c r="C72" i="34" s="1"/>
  <c r="C89" i="34"/>
  <c r="C88" i="34" s="1"/>
  <c r="C105" i="34"/>
  <c r="C104" i="34" s="1"/>
  <c r="C121" i="34"/>
  <c r="C120" i="34" s="1"/>
  <c r="C137" i="34"/>
  <c r="C136" i="34" s="1"/>
  <c r="C153" i="34"/>
  <c r="C152" i="34" s="1"/>
  <c r="C169" i="34"/>
  <c r="C168" i="34" s="1"/>
  <c r="C185" i="34"/>
  <c r="C184" i="34" s="1"/>
  <c r="C201" i="34"/>
  <c r="C200" i="34" s="1"/>
  <c r="C217" i="34"/>
  <c r="C216" i="34" s="1"/>
  <c r="C233" i="34"/>
  <c r="C232" i="34" s="1"/>
  <c r="C31" i="34"/>
  <c r="C30" i="34" s="1"/>
  <c r="C27" i="34"/>
  <c r="C26" i="34" s="1"/>
  <c r="C187" i="34"/>
  <c r="C186" i="34" s="1"/>
  <c r="C13" i="34"/>
  <c r="C12" i="34" s="1"/>
  <c r="C23" i="34"/>
  <c r="C22" i="34" s="1"/>
  <c r="C29" i="34"/>
  <c r="C28" i="34" s="1"/>
  <c r="C39" i="34"/>
  <c r="C38" i="34" s="1"/>
  <c r="C45" i="34"/>
  <c r="C44" i="34" s="1"/>
  <c r="C61" i="34"/>
  <c r="C60" i="34" s="1"/>
  <c r="C3" i="34"/>
  <c r="C9" i="34"/>
  <c r="C8" i="34" s="1"/>
  <c r="C19" i="34"/>
  <c r="C18" i="34" s="1"/>
  <c r="C25" i="34"/>
  <c r="C24" i="34" s="1"/>
  <c r="C35" i="34"/>
  <c r="C34" i="34" s="1"/>
  <c r="C41" i="34"/>
  <c r="C40" i="34" s="1"/>
  <c r="C47" i="34"/>
  <c r="C46" i="34" s="1"/>
  <c r="C55" i="34"/>
  <c r="C54" i="34" s="1"/>
  <c r="C63" i="34"/>
  <c r="C62" i="34" s="1"/>
  <c r="C79" i="34"/>
  <c r="C78" i="34" s="1"/>
  <c r="C95" i="34"/>
  <c r="C94" i="34" s="1"/>
  <c r="C111" i="34"/>
  <c r="C110" i="34" s="1"/>
  <c r="C127" i="34"/>
  <c r="C126" i="34" s="1"/>
  <c r="C143" i="34"/>
  <c r="C142" i="34" s="1"/>
  <c r="C159" i="34"/>
  <c r="C158" i="34" s="1"/>
  <c r="C175" i="34"/>
  <c r="C174" i="34" s="1"/>
  <c r="C191" i="34"/>
  <c r="C190" i="34" s="1"/>
  <c r="C207" i="34"/>
  <c r="C206" i="34" s="1"/>
  <c r="C223" i="34"/>
  <c r="C222" i="34" s="1"/>
  <c r="C239" i="34"/>
  <c r="C238" i="34" s="1"/>
  <c r="C53" i="34"/>
  <c r="C52" i="34" s="1"/>
  <c r="C85" i="34"/>
  <c r="C84" i="34" s="1"/>
  <c r="C91" i="34"/>
  <c r="C90" i="34" s="1"/>
  <c r="C107" i="34"/>
  <c r="C106" i="34" s="1"/>
  <c r="C123" i="34"/>
  <c r="C122" i="34" s="1"/>
  <c r="C139" i="34"/>
  <c r="C138" i="34" s="1"/>
  <c r="C155" i="34"/>
  <c r="C154" i="34" s="1"/>
  <c r="C7" i="34"/>
  <c r="C6" i="34" s="1"/>
  <c r="C5" i="34"/>
  <c r="C4" i="34" s="1"/>
  <c r="C67" i="34"/>
  <c r="C66" i="34" s="1"/>
  <c r="C77" i="34"/>
  <c r="C76" i="34" s="1"/>
  <c r="C83" i="34"/>
  <c r="C82" i="34" s="1"/>
  <c r="C93" i="34"/>
  <c r="C92" i="34" s="1"/>
  <c r="C99" i="34"/>
  <c r="C98" i="34" s="1"/>
  <c r="C109" i="34"/>
  <c r="C108" i="34" s="1"/>
  <c r="C115" i="34"/>
  <c r="C114" i="34" s="1"/>
  <c r="C125" i="34"/>
  <c r="C124" i="34" s="1"/>
  <c r="C131" i="34"/>
  <c r="C130" i="34" s="1"/>
  <c r="C141" i="34"/>
  <c r="C140" i="34" s="1"/>
  <c r="C147" i="34"/>
  <c r="C146" i="34" s="1"/>
  <c r="C157" i="34"/>
  <c r="C156" i="34" s="1"/>
  <c r="C163" i="34"/>
  <c r="C162" i="34" s="1"/>
  <c r="C173" i="34"/>
  <c r="C172" i="34" s="1"/>
  <c r="C179" i="34"/>
  <c r="C178" i="34" s="1"/>
  <c r="C189" i="34"/>
  <c r="C188" i="34" s="1"/>
  <c r="C195" i="34"/>
  <c r="C194" i="34" s="1"/>
  <c r="C205" i="34"/>
  <c r="C204" i="34" s="1"/>
  <c r="C211" i="34"/>
  <c r="C210" i="34" s="1"/>
  <c r="C221" i="34"/>
  <c r="C220" i="34" s="1"/>
  <c r="C227" i="34"/>
  <c r="C226" i="34" s="1"/>
  <c r="C237" i="34"/>
  <c r="C236" i="34" s="1"/>
  <c r="C243" i="34"/>
  <c r="C242" i="34" s="1"/>
  <c r="C51" i="34"/>
  <c r="C50" i="34" s="1"/>
  <c r="C59" i="34"/>
  <c r="C58" i="34" s="1"/>
  <c r="C65" i="34"/>
  <c r="C64" i="34" s="1"/>
  <c r="C71" i="34"/>
  <c r="C70" i="34" s="1"/>
  <c r="C81" i="34"/>
  <c r="C80" i="34" s="1"/>
  <c r="C87" i="34"/>
  <c r="C86" i="34" s="1"/>
  <c r="C97" i="34"/>
  <c r="C96" i="34" s="1"/>
  <c r="C103" i="34"/>
  <c r="C102" i="34" s="1"/>
  <c r="C113" i="34"/>
  <c r="C112" i="34" s="1"/>
  <c r="C119" i="34"/>
  <c r="C118" i="34" s="1"/>
  <c r="C129" i="34"/>
  <c r="C128" i="34" s="1"/>
  <c r="C135" i="34"/>
  <c r="C134" i="34" s="1"/>
  <c r="C145" i="34"/>
  <c r="C144" i="34" s="1"/>
  <c r="C151" i="34"/>
  <c r="C150" i="34" s="1"/>
  <c r="C161" i="34"/>
  <c r="C160" i="34" s="1"/>
  <c r="C167" i="34"/>
  <c r="C166" i="34" s="1"/>
  <c r="C177" i="34"/>
  <c r="C176" i="34" s="1"/>
  <c r="C183" i="34"/>
  <c r="C182" i="34" s="1"/>
  <c r="C193" i="34"/>
  <c r="C192" i="34" s="1"/>
  <c r="C199" i="34"/>
  <c r="C198" i="34" s="1"/>
  <c r="C209" i="34"/>
  <c r="C208" i="34" s="1"/>
  <c r="C215" i="34"/>
  <c r="C214" i="34" s="1"/>
  <c r="C225" i="34"/>
  <c r="C224" i="34" s="1"/>
  <c r="C231" i="34"/>
  <c r="C230" i="34" s="1"/>
  <c r="C241" i="34"/>
  <c r="C240" i="34" s="1"/>
  <c r="C69" i="34"/>
  <c r="C68" i="34" s="1"/>
  <c r="C75" i="34"/>
  <c r="C74" i="34" s="1"/>
  <c r="C101" i="34"/>
  <c r="C100" i="34" s="1"/>
  <c r="C117" i="34"/>
  <c r="C116" i="34" s="1"/>
  <c r="C165" i="34"/>
  <c r="C164" i="34" s="1"/>
  <c r="C171" i="34"/>
  <c r="C170" i="34" s="1"/>
  <c r="C181" i="34"/>
  <c r="C180" i="34" s="1"/>
  <c r="C197" i="34"/>
  <c r="C196" i="34" s="1"/>
  <c r="C203" i="34"/>
  <c r="C202" i="34" s="1"/>
  <c r="C213" i="34"/>
  <c r="C212" i="34" s="1"/>
  <c r="C219" i="34"/>
  <c r="C218" i="34" s="1"/>
  <c r="C229" i="34"/>
  <c r="C228" i="34" s="1"/>
  <c r="C235" i="34"/>
  <c r="C234" i="34" s="1"/>
  <c r="C245" i="34"/>
  <c r="C244" i="34" s="1"/>
  <c r="C133" i="34"/>
  <c r="C132" i="34" s="1"/>
  <c r="C149" i="34"/>
  <c r="C148" i="34" s="1"/>
  <c r="C148" i="14"/>
  <c r="C150" i="14"/>
  <c r="C152" i="14"/>
  <c r="C154" i="14"/>
  <c r="C156" i="14"/>
  <c r="C158" i="14"/>
  <c r="C160" i="14"/>
  <c r="C162" i="14"/>
  <c r="C164" i="14"/>
  <c r="C166" i="14"/>
  <c r="C168" i="14"/>
  <c r="C170" i="14"/>
  <c r="C172" i="14"/>
  <c r="C174" i="14"/>
  <c r="C176" i="14"/>
  <c r="C178" i="14"/>
  <c r="C180" i="14"/>
  <c r="C182" i="14"/>
  <c r="C184" i="14"/>
  <c r="C186" i="14"/>
  <c r="C188" i="14"/>
  <c r="C190" i="14"/>
  <c r="C192" i="14"/>
  <c r="C194" i="14"/>
  <c r="C196" i="14"/>
  <c r="C198" i="14"/>
  <c r="C200" i="14"/>
  <c r="C202" i="14"/>
  <c r="C204" i="14"/>
  <c r="C206" i="14"/>
  <c r="C208" i="14"/>
  <c r="C210" i="14"/>
  <c r="C212" i="14"/>
  <c r="C214" i="14"/>
  <c r="C216" i="14"/>
  <c r="C218" i="14"/>
  <c r="C220" i="14"/>
  <c r="C222" i="14"/>
  <c r="C224" i="14"/>
  <c r="C226" i="14"/>
  <c r="C228" i="14"/>
  <c r="C230" i="14"/>
  <c r="C232" i="14"/>
  <c r="C234" i="14"/>
  <c r="C236" i="14"/>
  <c r="C238" i="14"/>
  <c r="C240" i="14"/>
  <c r="C242" i="14"/>
  <c r="C244" i="14"/>
  <c r="C246" i="14"/>
  <c r="C248" i="14"/>
  <c r="C250" i="14"/>
  <c r="C252" i="14"/>
  <c r="C254" i="14"/>
  <c r="C256" i="14"/>
  <c r="C258" i="14"/>
  <c r="C260" i="14"/>
  <c r="B203" i="32"/>
  <c r="B205" i="32"/>
  <c r="B207" i="32"/>
  <c r="K45" i="54" l="1"/>
  <c r="K35" i="54" s="1"/>
  <c r="O44" i="54"/>
  <c r="G44" i="54"/>
  <c r="G34" i="54" s="1"/>
  <c r="S43" i="54"/>
  <c r="S33" i="54" s="1"/>
  <c r="K43" i="54"/>
  <c r="K33" i="54" s="1"/>
  <c r="C43" i="54"/>
  <c r="O42" i="54"/>
  <c r="U45" i="54"/>
  <c r="U35" i="54" s="1"/>
  <c r="Q45" i="54"/>
  <c r="Q35" i="54" s="1"/>
  <c r="M45" i="54"/>
  <c r="I45" i="54"/>
  <c r="I35" i="54" s="1"/>
  <c r="E45" i="54"/>
  <c r="E35" i="54" s="1"/>
  <c r="U44" i="54"/>
  <c r="U34" i="54" s="1"/>
  <c r="Q44" i="54"/>
  <c r="M44" i="54"/>
  <c r="M34" i="54" s="1"/>
  <c r="I44" i="54"/>
  <c r="I34" i="54" s="1"/>
  <c r="E44" i="54"/>
  <c r="E34" i="54" s="1"/>
  <c r="U43" i="54"/>
  <c r="Q43" i="54"/>
  <c r="Q33" i="54" s="1"/>
  <c r="M43" i="54"/>
  <c r="M33" i="54" s="1"/>
  <c r="I43" i="54"/>
  <c r="I33" i="54" s="1"/>
  <c r="E43" i="54"/>
  <c r="E33" i="54" s="1"/>
  <c r="U42" i="54"/>
  <c r="U32" i="54" s="1"/>
  <c r="Q42" i="54"/>
  <c r="Q32" i="54" s="1"/>
  <c r="M42" i="54"/>
  <c r="M32" i="54" s="1"/>
  <c r="I42" i="54"/>
  <c r="E42" i="54"/>
  <c r="E32" i="54" s="1"/>
  <c r="U41" i="54"/>
  <c r="U31" i="54" s="1"/>
  <c r="Q41" i="54"/>
  <c r="Q31" i="54" s="1"/>
  <c r="M41" i="54"/>
  <c r="M31" i="54" s="1"/>
  <c r="I41" i="54"/>
  <c r="I31" i="54" s="1"/>
  <c r="E41" i="54"/>
  <c r="E31" i="54" s="1"/>
  <c r="U40" i="54"/>
  <c r="U30" i="54" s="1"/>
  <c r="Q40" i="54"/>
  <c r="Q30" i="54" s="1"/>
  <c r="M40" i="54"/>
  <c r="M30" i="54" s="1"/>
  <c r="I40" i="54"/>
  <c r="I30" i="54" s="1"/>
  <c r="E40" i="54"/>
  <c r="E30" i="54" s="1"/>
  <c r="S45" i="54"/>
  <c r="S35" i="54" s="1"/>
  <c r="O45" i="54"/>
  <c r="O35" i="54" s="1"/>
  <c r="G45" i="54"/>
  <c r="G35" i="54" s="1"/>
  <c r="C45" i="54"/>
  <c r="C35" i="54" s="1"/>
  <c r="S44" i="54"/>
  <c r="S34" i="54" s="1"/>
  <c r="K44" i="54"/>
  <c r="K34" i="54" s="1"/>
  <c r="C44" i="54"/>
  <c r="C34" i="54" s="1"/>
  <c r="O43" i="54"/>
  <c r="O33" i="54" s="1"/>
  <c r="G43" i="54"/>
  <c r="G33" i="54" s="1"/>
  <c r="S42" i="54"/>
  <c r="S32" i="54" s="1"/>
  <c r="K42" i="54"/>
  <c r="K32" i="54" s="1"/>
  <c r="O41" i="54"/>
  <c r="O31" i="54" s="1"/>
  <c r="S40" i="54"/>
  <c r="S30" i="54" s="1"/>
  <c r="C40" i="54"/>
  <c r="C30" i="54" s="1"/>
  <c r="K41" i="54"/>
  <c r="K31" i="54" s="1"/>
  <c r="O40" i="54"/>
  <c r="O30" i="54" s="1"/>
  <c r="C42" i="54"/>
  <c r="C32" i="54" s="1"/>
  <c r="S41" i="54"/>
  <c r="S31" i="54" s="1"/>
  <c r="C41" i="54"/>
  <c r="C31" i="54" s="1"/>
  <c r="G40" i="54"/>
  <c r="G30" i="54" s="1"/>
  <c r="G42" i="54"/>
  <c r="G32" i="54" s="1"/>
  <c r="G41" i="54"/>
  <c r="G31" i="54" s="1"/>
  <c r="K40" i="54"/>
  <c r="K30" i="54" s="1"/>
  <c r="U45" i="53"/>
  <c r="U35" i="53" s="1"/>
  <c r="Q45" i="53"/>
  <c r="Q35" i="53" s="1"/>
  <c r="M45" i="53"/>
  <c r="M35" i="53" s="1"/>
  <c r="I45" i="53"/>
  <c r="I35" i="53" s="1"/>
  <c r="E45" i="53"/>
  <c r="E35" i="53" s="1"/>
  <c r="U44" i="53"/>
  <c r="U34" i="53" s="1"/>
  <c r="Q44" i="53"/>
  <c r="Q34" i="53" s="1"/>
  <c r="M44" i="53"/>
  <c r="M34" i="53" s="1"/>
  <c r="I44" i="53"/>
  <c r="I34" i="53" s="1"/>
  <c r="E44" i="53"/>
  <c r="E34" i="53" s="1"/>
  <c r="U43" i="53"/>
  <c r="U33" i="53" s="1"/>
  <c r="Q43" i="53"/>
  <c r="Q33" i="53" s="1"/>
  <c r="M43" i="53"/>
  <c r="M33" i="53" s="1"/>
  <c r="I43" i="53"/>
  <c r="I33" i="53" s="1"/>
  <c r="E43" i="53"/>
  <c r="E33" i="53" s="1"/>
  <c r="U42" i="53"/>
  <c r="U32" i="53" s="1"/>
  <c r="Q42" i="53"/>
  <c r="Q32" i="53" s="1"/>
  <c r="M42" i="53"/>
  <c r="M32" i="53" s="1"/>
  <c r="I42" i="53"/>
  <c r="I32" i="53" s="1"/>
  <c r="E42" i="53"/>
  <c r="E32" i="53" s="1"/>
  <c r="U41" i="53"/>
  <c r="U31" i="53" s="1"/>
  <c r="Q41" i="53"/>
  <c r="Q31" i="53" s="1"/>
  <c r="M41" i="53"/>
  <c r="M31" i="53" s="1"/>
  <c r="I41" i="53"/>
  <c r="I31" i="53" s="1"/>
  <c r="E41" i="53"/>
  <c r="E31" i="53" s="1"/>
  <c r="U40" i="53"/>
  <c r="U30" i="53" s="1"/>
  <c r="Q40" i="53"/>
  <c r="Q30" i="53" s="1"/>
  <c r="M40" i="53"/>
  <c r="M30" i="53" s="1"/>
  <c r="I40" i="53"/>
  <c r="I30" i="53" s="1"/>
  <c r="E40" i="53"/>
  <c r="E30" i="53" s="1"/>
  <c r="O45" i="53"/>
  <c r="O35" i="53" s="1"/>
  <c r="G45" i="53"/>
  <c r="G35" i="53" s="1"/>
  <c r="O44" i="53"/>
  <c r="O34" i="53" s="1"/>
  <c r="C44" i="53"/>
  <c r="C34" i="53" s="1"/>
  <c r="G43" i="53"/>
  <c r="G33" i="53" s="1"/>
  <c r="O42" i="53"/>
  <c r="O32" i="53" s="1"/>
  <c r="C42" i="53"/>
  <c r="C32" i="53" s="1"/>
  <c r="O41" i="53"/>
  <c r="O31" i="53" s="1"/>
  <c r="C41" i="53"/>
  <c r="C31" i="53" s="1"/>
  <c r="G40" i="53"/>
  <c r="G30" i="53" s="1"/>
  <c r="S45" i="53"/>
  <c r="S35" i="53" s="1"/>
  <c r="S44" i="53"/>
  <c r="S34" i="53" s="1"/>
  <c r="G44" i="53"/>
  <c r="G34" i="53" s="1"/>
  <c r="O43" i="53"/>
  <c r="O33" i="53" s="1"/>
  <c r="S42" i="53"/>
  <c r="S32" i="53" s="1"/>
  <c r="G42" i="53"/>
  <c r="G32" i="53" s="1"/>
  <c r="K41" i="53"/>
  <c r="K31" i="53" s="1"/>
  <c r="O40" i="53"/>
  <c r="O30" i="53" s="1"/>
  <c r="C40" i="53"/>
  <c r="C30" i="53" s="1"/>
  <c r="K45" i="53"/>
  <c r="K35" i="53" s="1"/>
  <c r="C45" i="53"/>
  <c r="C35" i="53" s="1"/>
  <c r="K44" i="53"/>
  <c r="K34" i="53" s="1"/>
  <c r="S43" i="53"/>
  <c r="S33" i="53" s="1"/>
  <c r="K43" i="53"/>
  <c r="K33" i="53" s="1"/>
  <c r="C43" i="53"/>
  <c r="C33" i="53" s="1"/>
  <c r="K42" i="53"/>
  <c r="K32" i="53" s="1"/>
  <c r="S41" i="53"/>
  <c r="S31" i="53" s="1"/>
  <c r="G41" i="53"/>
  <c r="G31" i="53" s="1"/>
  <c r="S40" i="53"/>
  <c r="S30" i="53" s="1"/>
  <c r="K40" i="53"/>
  <c r="K30" i="53" s="1"/>
  <c r="O34" i="54"/>
  <c r="C33" i="54"/>
  <c r="O32" i="54"/>
  <c r="M35" i="54"/>
  <c r="Q34" i="54"/>
  <c r="U33" i="54"/>
  <c r="I32" i="54"/>
  <c r="M45" i="51"/>
  <c r="E45" i="51"/>
  <c r="M44" i="51"/>
  <c r="U43" i="51"/>
  <c r="I43" i="51"/>
  <c r="Q42" i="51"/>
  <c r="E42" i="51"/>
  <c r="M41" i="51"/>
  <c r="Q40" i="51"/>
  <c r="E40" i="51"/>
  <c r="S45" i="51"/>
  <c r="O45" i="51"/>
  <c r="K45" i="51"/>
  <c r="G45" i="51"/>
  <c r="C45" i="51"/>
  <c r="S44" i="51"/>
  <c r="O44" i="51"/>
  <c r="K44" i="51"/>
  <c r="G44" i="51"/>
  <c r="C44" i="51"/>
  <c r="S43" i="51"/>
  <c r="O43" i="51"/>
  <c r="K43" i="51"/>
  <c r="G43" i="51"/>
  <c r="C43" i="51"/>
  <c r="S42" i="51"/>
  <c r="O42" i="51"/>
  <c r="K42" i="51"/>
  <c r="G42" i="51"/>
  <c r="C42" i="51"/>
  <c r="S41" i="51"/>
  <c r="O41" i="51"/>
  <c r="K41" i="51"/>
  <c r="G41" i="51"/>
  <c r="C41" i="51"/>
  <c r="S40" i="51"/>
  <c r="O40" i="51"/>
  <c r="K40" i="51"/>
  <c r="G40" i="51"/>
  <c r="C40" i="51"/>
  <c r="Q45" i="51"/>
  <c r="I45" i="51"/>
  <c r="I44" i="51"/>
  <c r="Q43" i="51"/>
  <c r="U42" i="51"/>
  <c r="I42" i="51"/>
  <c r="Q41" i="51"/>
  <c r="E41" i="51"/>
  <c r="M40" i="51"/>
  <c r="U45" i="51"/>
  <c r="U44" i="51"/>
  <c r="Q44" i="51"/>
  <c r="E44" i="51"/>
  <c r="M43" i="51"/>
  <c r="E43" i="51"/>
  <c r="M42" i="51"/>
  <c r="U41" i="51"/>
  <c r="I41" i="51"/>
  <c r="U40" i="51"/>
  <c r="I40" i="51"/>
  <c r="T35" i="51"/>
  <c r="T26" i="51" s="1"/>
  <c r="T17" i="51" s="1"/>
  <c r="P35" i="51"/>
  <c r="P26" i="51" s="1"/>
  <c r="P17" i="51" s="1"/>
  <c r="L35" i="51"/>
  <c r="L26" i="51" s="1"/>
  <c r="L17" i="51" s="1"/>
  <c r="H35" i="51"/>
  <c r="H26" i="51" s="1"/>
  <c r="H17" i="51" s="1"/>
  <c r="D35" i="51"/>
  <c r="D26" i="51" s="1"/>
  <c r="D17" i="51" s="1"/>
  <c r="T34" i="51"/>
  <c r="T25" i="51" s="1"/>
  <c r="T16" i="51" s="1"/>
  <c r="P34" i="51"/>
  <c r="P25" i="51" s="1"/>
  <c r="P16" i="51" s="1"/>
  <c r="L34" i="51"/>
  <c r="L25" i="51" s="1"/>
  <c r="L16" i="51" s="1"/>
  <c r="H34" i="51"/>
  <c r="H25" i="51" s="1"/>
  <c r="H16" i="51" s="1"/>
  <c r="D34" i="51"/>
  <c r="D25" i="51" s="1"/>
  <c r="D16" i="51" s="1"/>
  <c r="T33" i="51"/>
  <c r="T24" i="51" s="1"/>
  <c r="T15" i="51" s="1"/>
  <c r="P33" i="51"/>
  <c r="P24" i="51" s="1"/>
  <c r="P15" i="51" s="1"/>
  <c r="L33" i="51"/>
  <c r="L24" i="51" s="1"/>
  <c r="L15" i="51" s="1"/>
  <c r="H33" i="51"/>
  <c r="H24" i="51" s="1"/>
  <c r="H15" i="51" s="1"/>
  <c r="D33" i="51"/>
  <c r="D24" i="51" s="1"/>
  <c r="D15" i="51" s="1"/>
  <c r="T32" i="51"/>
  <c r="T23" i="51" s="1"/>
  <c r="T14" i="51" s="1"/>
  <c r="R35" i="51"/>
  <c r="R26" i="51" s="1"/>
  <c r="R17" i="51" s="1"/>
  <c r="N35" i="51"/>
  <c r="N26" i="51" s="1"/>
  <c r="N17" i="51" s="1"/>
  <c r="J35" i="51"/>
  <c r="J26" i="51" s="1"/>
  <c r="J17" i="51" s="1"/>
  <c r="F35" i="51"/>
  <c r="F26" i="51" s="1"/>
  <c r="F17" i="51" s="1"/>
  <c r="B35" i="51"/>
  <c r="B26" i="51" s="1"/>
  <c r="B17" i="51" s="1"/>
  <c r="R34" i="51"/>
  <c r="R25" i="51" s="1"/>
  <c r="R16" i="51" s="1"/>
  <c r="N34" i="51"/>
  <c r="N25" i="51" s="1"/>
  <c r="N16" i="51" s="1"/>
  <c r="J34" i="51"/>
  <c r="J25" i="51" s="1"/>
  <c r="J16" i="51" s="1"/>
  <c r="F34" i="51"/>
  <c r="F25" i="51" s="1"/>
  <c r="F16" i="51" s="1"/>
  <c r="B34" i="51"/>
  <c r="B25" i="51" s="1"/>
  <c r="B16" i="51" s="1"/>
  <c r="R33" i="51"/>
  <c r="R24" i="51" s="1"/>
  <c r="R15" i="51" s="1"/>
  <c r="N33" i="51"/>
  <c r="N24" i="51" s="1"/>
  <c r="N15" i="51" s="1"/>
  <c r="J33" i="51"/>
  <c r="J24" i="51" s="1"/>
  <c r="J15" i="51" s="1"/>
  <c r="F33" i="51"/>
  <c r="F24" i="51" s="1"/>
  <c r="F15" i="51" s="1"/>
  <c r="B33" i="51"/>
  <c r="B24" i="51" s="1"/>
  <c r="B15" i="51" s="1"/>
  <c r="R32" i="51"/>
  <c r="R23" i="51" s="1"/>
  <c r="R14" i="51" s="1"/>
  <c r="N32" i="51"/>
  <c r="N23" i="51" s="1"/>
  <c r="N14" i="51" s="1"/>
  <c r="J32" i="51"/>
  <c r="J23" i="51" s="1"/>
  <c r="J14" i="51" s="1"/>
  <c r="F32" i="51"/>
  <c r="F23" i="51" s="1"/>
  <c r="F14" i="51" s="1"/>
  <c r="B32" i="51"/>
  <c r="B23" i="51" s="1"/>
  <c r="B14" i="51" s="1"/>
  <c r="R31" i="51"/>
  <c r="R22" i="51" s="1"/>
  <c r="R13" i="51" s="1"/>
  <c r="N31" i="51"/>
  <c r="N22" i="51" s="1"/>
  <c r="N13" i="51" s="1"/>
  <c r="J31" i="51"/>
  <c r="J22" i="51" s="1"/>
  <c r="J13" i="51" s="1"/>
  <c r="F31" i="51"/>
  <c r="F22" i="51" s="1"/>
  <c r="F13" i="51" s="1"/>
  <c r="B31" i="51"/>
  <c r="B22" i="51" s="1"/>
  <c r="B13" i="51" s="1"/>
  <c r="R30" i="51"/>
  <c r="R21" i="51" s="1"/>
  <c r="R12" i="51" s="1"/>
  <c r="N30" i="51"/>
  <c r="N21" i="51" s="1"/>
  <c r="N12" i="51" s="1"/>
  <c r="J30" i="51"/>
  <c r="J21" i="51" s="1"/>
  <c r="J12" i="51" s="1"/>
  <c r="F30" i="51"/>
  <c r="F21" i="51" s="1"/>
  <c r="F12" i="51" s="1"/>
  <c r="B30" i="51"/>
  <c r="B21" i="51" s="1"/>
  <c r="B12" i="51" s="1"/>
  <c r="P32" i="51"/>
  <c r="P23" i="51" s="1"/>
  <c r="P14" i="51" s="1"/>
  <c r="H32" i="51"/>
  <c r="H23" i="51" s="1"/>
  <c r="H14" i="51" s="1"/>
  <c r="T31" i="51"/>
  <c r="T22" i="51" s="1"/>
  <c r="T13" i="51" s="1"/>
  <c r="L31" i="51"/>
  <c r="L22" i="51" s="1"/>
  <c r="L13" i="51" s="1"/>
  <c r="D31" i="51"/>
  <c r="D22" i="51" s="1"/>
  <c r="D13" i="51" s="1"/>
  <c r="P30" i="51"/>
  <c r="P21" i="51" s="1"/>
  <c r="P12" i="51" s="1"/>
  <c r="H30" i="51"/>
  <c r="H21" i="51" s="1"/>
  <c r="H12" i="51" s="1"/>
  <c r="L32" i="51"/>
  <c r="L23" i="51" s="1"/>
  <c r="L14" i="51" s="1"/>
  <c r="T30" i="51"/>
  <c r="T21" i="51" s="1"/>
  <c r="T12" i="51" s="1"/>
  <c r="D32" i="51"/>
  <c r="D23" i="51" s="1"/>
  <c r="D14" i="51" s="1"/>
  <c r="H31" i="51"/>
  <c r="H22" i="51" s="1"/>
  <c r="H13" i="51" s="1"/>
  <c r="L30" i="51"/>
  <c r="L21" i="51" s="1"/>
  <c r="L12" i="51" s="1"/>
  <c r="P31" i="51"/>
  <c r="P22" i="51" s="1"/>
  <c r="P13" i="51" s="1"/>
  <c r="D30" i="51"/>
  <c r="D21" i="51" s="1"/>
  <c r="D12" i="51" s="1"/>
  <c r="G12" i="50"/>
  <c r="G3" i="50"/>
  <c r="F3" i="50" s="1"/>
  <c r="G21" i="50"/>
  <c r="G7" i="50"/>
  <c r="F7" i="50" s="1"/>
  <c r="G16" i="50"/>
  <c r="G25" i="50"/>
  <c r="E21" i="50"/>
  <c r="E3" i="50"/>
  <c r="D3" i="50" s="1"/>
  <c r="E12" i="50"/>
  <c r="K25" i="50"/>
  <c r="K7" i="50"/>
  <c r="J7" i="50" s="1"/>
  <c r="K16" i="50"/>
  <c r="K15" i="50"/>
  <c r="K6" i="50"/>
  <c r="J6" i="50" s="1"/>
  <c r="K24" i="50"/>
  <c r="M8" i="50"/>
  <c r="L8" i="50" s="1"/>
  <c r="M26" i="50"/>
  <c r="M17" i="50"/>
  <c r="C14" i="50"/>
  <c r="C5" i="50"/>
  <c r="B5" i="50" s="1"/>
  <c r="C23" i="50"/>
  <c r="E16" i="50"/>
  <c r="E7" i="50"/>
  <c r="D7" i="50" s="1"/>
  <c r="E25" i="50"/>
  <c r="O13" i="50"/>
  <c r="O22" i="50"/>
  <c r="O4" i="50"/>
  <c r="N4" i="50" s="1"/>
  <c r="I26" i="50"/>
  <c r="I17" i="50"/>
  <c r="I8" i="50"/>
  <c r="H8" i="50" s="1"/>
  <c r="O12" i="50"/>
  <c r="O3" i="50"/>
  <c r="N3" i="50" s="1"/>
  <c r="O21" i="50"/>
  <c r="Q23" i="50"/>
  <c r="Q14" i="50"/>
  <c r="Q5" i="50"/>
  <c r="P5" i="50" s="1"/>
  <c r="S24" i="50"/>
  <c r="S6" i="50"/>
  <c r="R6" i="50" s="1"/>
  <c r="S15" i="50"/>
  <c r="C12" i="50"/>
  <c r="C21" i="50"/>
  <c r="C3" i="50"/>
  <c r="B3" i="50" s="1"/>
  <c r="O26" i="50"/>
  <c r="O8" i="50"/>
  <c r="N8" i="50" s="1"/>
  <c r="O17" i="50"/>
  <c r="O14" i="50"/>
  <c r="O5" i="50"/>
  <c r="N5" i="50" s="1"/>
  <c r="O23" i="50"/>
  <c r="Q7" i="50"/>
  <c r="P7" i="50" s="1"/>
  <c r="Q16" i="50"/>
  <c r="Q25" i="50"/>
  <c r="S14" i="50"/>
  <c r="S23" i="50"/>
  <c r="S5" i="50"/>
  <c r="R5" i="50" s="1"/>
  <c r="U25" i="50"/>
  <c r="U16" i="50"/>
  <c r="U7" i="50"/>
  <c r="T7" i="50" s="1"/>
  <c r="S13" i="50"/>
  <c r="S4" i="50"/>
  <c r="R4" i="50" s="1"/>
  <c r="S22" i="50"/>
  <c r="U6" i="50"/>
  <c r="T6" i="50" s="1"/>
  <c r="U24" i="50"/>
  <c r="U15" i="50"/>
  <c r="K12" i="50"/>
  <c r="K21" i="50"/>
  <c r="K3" i="50"/>
  <c r="J3" i="50" s="1"/>
  <c r="M5" i="50"/>
  <c r="L5" i="50" s="1"/>
  <c r="M23" i="50"/>
  <c r="M14" i="50"/>
  <c r="M21" i="50"/>
  <c r="M3" i="50"/>
  <c r="L3" i="50" s="1"/>
  <c r="M12" i="50"/>
  <c r="U23" i="50"/>
  <c r="U14" i="50"/>
  <c r="U5" i="50"/>
  <c r="T5" i="50" s="1"/>
  <c r="M25" i="50"/>
  <c r="M16" i="50"/>
  <c r="M7" i="50"/>
  <c r="L7" i="50" s="1"/>
  <c r="U22" i="50"/>
  <c r="U13" i="50"/>
  <c r="U4" i="50"/>
  <c r="T4" i="50" s="1"/>
  <c r="C24" i="50"/>
  <c r="C15" i="50"/>
  <c r="C6" i="50"/>
  <c r="B6" i="50" s="1"/>
  <c r="E26" i="50"/>
  <c r="E17" i="50"/>
  <c r="E8" i="50"/>
  <c r="D8" i="50" s="1"/>
  <c r="S21" i="50"/>
  <c r="S12" i="50"/>
  <c r="S3" i="50"/>
  <c r="R3" i="50" s="1"/>
  <c r="C13" i="50"/>
  <c r="C4" i="50"/>
  <c r="B4" i="50" s="1"/>
  <c r="C22" i="50"/>
  <c r="E6" i="50"/>
  <c r="D6" i="50" s="1"/>
  <c r="E15" i="50"/>
  <c r="E24" i="50"/>
  <c r="G13" i="50"/>
  <c r="G22" i="50"/>
  <c r="G4" i="50"/>
  <c r="F4" i="50" s="1"/>
  <c r="I24" i="50"/>
  <c r="I6" i="50"/>
  <c r="H6" i="50" s="1"/>
  <c r="I15" i="50"/>
  <c r="I14" i="50"/>
  <c r="I5" i="50"/>
  <c r="H5" i="50" s="1"/>
  <c r="I23" i="50"/>
  <c r="U3" i="50"/>
  <c r="T3" i="50" s="1"/>
  <c r="U21" i="50"/>
  <c r="U12" i="50"/>
  <c r="G8" i="50"/>
  <c r="F8" i="50" s="1"/>
  <c r="G26" i="50"/>
  <c r="G17" i="50"/>
  <c r="E23" i="50"/>
  <c r="E5" i="50"/>
  <c r="D5" i="50" s="1"/>
  <c r="E14" i="50"/>
  <c r="S25" i="50"/>
  <c r="S7" i="50"/>
  <c r="R7" i="50" s="1"/>
  <c r="S16" i="50"/>
  <c r="E22" i="50"/>
  <c r="E13" i="50"/>
  <c r="E4" i="50"/>
  <c r="D4" i="50" s="1"/>
  <c r="G23" i="50"/>
  <c r="G14" i="50"/>
  <c r="G5" i="50"/>
  <c r="F5" i="50" s="1"/>
  <c r="I25" i="50"/>
  <c r="I7" i="50"/>
  <c r="H7" i="50" s="1"/>
  <c r="I16" i="50"/>
  <c r="K26" i="50"/>
  <c r="K8" i="50"/>
  <c r="J8" i="50" s="1"/>
  <c r="K17" i="50"/>
  <c r="G24" i="50"/>
  <c r="G15" i="50"/>
  <c r="G6" i="50"/>
  <c r="F6" i="50" s="1"/>
  <c r="M4" i="50"/>
  <c r="L4" i="50" s="1"/>
  <c r="M13" i="50"/>
  <c r="M22" i="50"/>
  <c r="S8" i="50"/>
  <c r="R8" i="50" s="1"/>
  <c r="S17" i="50"/>
  <c r="S26" i="50"/>
  <c r="Q22" i="50"/>
  <c r="Q4" i="50"/>
  <c r="P4" i="50" s="1"/>
  <c r="Q13" i="50"/>
  <c r="Q21" i="50"/>
  <c r="Q12" i="50"/>
  <c r="Q3" i="50"/>
  <c r="P3" i="50" s="1"/>
  <c r="C8" i="50"/>
  <c r="B8" i="50" s="1"/>
  <c r="C17" i="50"/>
  <c r="C26" i="50"/>
  <c r="O6" i="50"/>
  <c r="N6" i="50" s="1"/>
  <c r="O24" i="50"/>
  <c r="O15" i="50"/>
  <c r="Q17" i="50"/>
  <c r="Q8" i="50"/>
  <c r="P8" i="50" s="1"/>
  <c r="Q26" i="50"/>
  <c r="I22" i="50"/>
  <c r="I4" i="50"/>
  <c r="H4" i="50" s="1"/>
  <c r="I13" i="50"/>
  <c r="K14" i="50"/>
  <c r="K23" i="50"/>
  <c r="K5" i="50"/>
  <c r="J5" i="50" s="1"/>
  <c r="C25" i="50"/>
  <c r="C16" i="50"/>
  <c r="C7" i="50"/>
  <c r="B7" i="50" s="1"/>
  <c r="I21" i="50"/>
  <c r="I12" i="50"/>
  <c r="I3" i="50"/>
  <c r="H3" i="50" s="1"/>
  <c r="K22" i="50"/>
  <c r="K13" i="50"/>
  <c r="K4" i="50"/>
  <c r="J4" i="50" s="1"/>
  <c r="M24" i="50"/>
  <c r="M6" i="50"/>
  <c r="L6" i="50" s="1"/>
  <c r="M15" i="50"/>
  <c r="O25" i="50"/>
  <c r="O7" i="50"/>
  <c r="N7" i="50" s="1"/>
  <c r="O16" i="50"/>
  <c r="Q24" i="50"/>
  <c r="Q15" i="50"/>
  <c r="Q6" i="50"/>
  <c r="P6" i="50" s="1"/>
  <c r="U26" i="50"/>
  <c r="U8" i="50"/>
  <c r="T8" i="50" s="1"/>
  <c r="U17" i="50"/>
  <c r="T45" i="49"/>
  <c r="P45" i="49"/>
  <c r="L45" i="49"/>
  <c r="H45" i="49"/>
  <c r="D45" i="49"/>
  <c r="T44" i="49"/>
  <c r="P44" i="49"/>
  <c r="L44" i="49"/>
  <c r="H44" i="49"/>
  <c r="D44" i="49"/>
  <c r="T43" i="49"/>
  <c r="P43" i="49"/>
  <c r="L43" i="49"/>
  <c r="H43" i="49"/>
  <c r="D43" i="49"/>
  <c r="T42" i="49"/>
  <c r="P42" i="49"/>
  <c r="L42" i="49"/>
  <c r="H42" i="49"/>
  <c r="D42" i="49"/>
  <c r="T41" i="49"/>
  <c r="P41" i="49"/>
  <c r="L41" i="49"/>
  <c r="H41" i="49"/>
  <c r="D41" i="49"/>
  <c r="T40" i="49"/>
  <c r="P40" i="49"/>
  <c r="L40" i="49"/>
  <c r="H40" i="49"/>
  <c r="D40" i="49"/>
  <c r="R45" i="49"/>
  <c r="N45" i="49"/>
  <c r="J45" i="49"/>
  <c r="F45" i="49"/>
  <c r="B45" i="49"/>
  <c r="R44" i="49"/>
  <c r="N44" i="49"/>
  <c r="J44" i="49"/>
  <c r="F44" i="49"/>
  <c r="B44" i="49"/>
  <c r="R43" i="49"/>
  <c r="N43" i="49"/>
  <c r="J43" i="49"/>
  <c r="F43" i="49"/>
  <c r="B43" i="49"/>
  <c r="R42" i="49"/>
  <c r="N42" i="49"/>
  <c r="J42" i="49"/>
  <c r="F42" i="49"/>
  <c r="B42" i="49"/>
  <c r="R41" i="49"/>
  <c r="N41" i="49"/>
  <c r="J41" i="49"/>
  <c r="F41" i="49"/>
  <c r="B41" i="49"/>
  <c r="R40" i="49"/>
  <c r="N40" i="49"/>
  <c r="J40" i="49"/>
  <c r="F40" i="49"/>
  <c r="B40" i="49"/>
  <c r="C2" i="34"/>
  <c r="B41" i="32"/>
  <c r="B43" i="32"/>
  <c r="B45" i="32"/>
  <c r="B47" i="32"/>
  <c r="B49" i="32"/>
  <c r="B51" i="32"/>
  <c r="B53" i="32"/>
  <c r="B55" i="32"/>
  <c r="B57" i="32"/>
  <c r="B59" i="32"/>
  <c r="B61" i="32"/>
  <c r="B63" i="32"/>
  <c r="B65" i="32"/>
  <c r="B67" i="32"/>
  <c r="B69" i="32"/>
  <c r="B71" i="32"/>
  <c r="B73" i="32"/>
  <c r="B75" i="32"/>
  <c r="B77" i="32"/>
  <c r="B79" i="32"/>
  <c r="B81" i="32"/>
  <c r="B83" i="32"/>
  <c r="B85" i="32"/>
  <c r="B87" i="32"/>
  <c r="B89" i="32"/>
  <c r="B91" i="32"/>
  <c r="B93" i="32"/>
  <c r="B95" i="32"/>
  <c r="B97" i="32"/>
  <c r="B99" i="32"/>
  <c r="B101" i="32"/>
  <c r="B103" i="32"/>
  <c r="B105" i="32"/>
  <c r="B107" i="32"/>
  <c r="B109" i="32"/>
  <c r="B111" i="32"/>
  <c r="B113" i="32"/>
  <c r="B115" i="32"/>
  <c r="B117" i="32"/>
  <c r="B119" i="32"/>
  <c r="B121" i="32"/>
  <c r="B123" i="32"/>
  <c r="B125" i="32"/>
  <c r="B127" i="32"/>
  <c r="B129" i="32"/>
  <c r="B131" i="32"/>
  <c r="B133" i="32"/>
  <c r="B135" i="32"/>
  <c r="B137" i="32"/>
  <c r="B139" i="32"/>
  <c r="B141" i="32"/>
  <c r="B143" i="32"/>
  <c r="B145" i="32"/>
  <c r="B147" i="32"/>
  <c r="B149" i="32"/>
  <c r="B151" i="32"/>
  <c r="B153" i="32"/>
  <c r="B155" i="32"/>
  <c r="B157" i="32"/>
  <c r="B159" i="32"/>
  <c r="B161" i="32"/>
  <c r="B163" i="32"/>
  <c r="B165" i="32"/>
  <c r="B167" i="32"/>
  <c r="B169" i="32"/>
  <c r="B171" i="32"/>
  <c r="B173" i="32"/>
  <c r="B175" i="32"/>
  <c r="B177" i="32"/>
  <c r="B179" i="32"/>
  <c r="B181" i="32"/>
  <c r="B183" i="32"/>
  <c r="B185" i="32"/>
  <c r="B187" i="32"/>
  <c r="B189" i="32"/>
  <c r="B191" i="32"/>
  <c r="B193" i="32"/>
  <c r="B195" i="32"/>
  <c r="B197" i="32"/>
  <c r="B199" i="32"/>
  <c r="B201" i="32"/>
  <c r="I21" i="54" l="1"/>
  <c r="I12" i="54"/>
  <c r="I3" i="54"/>
  <c r="H3" i="54" s="1"/>
  <c r="M15" i="54"/>
  <c r="M6" i="54"/>
  <c r="L6" i="54" s="1"/>
  <c r="M24" i="54"/>
  <c r="M21" i="54"/>
  <c r="M12" i="54"/>
  <c r="M3" i="54"/>
  <c r="L3" i="54" s="1"/>
  <c r="Q15" i="54"/>
  <c r="Q24" i="54"/>
  <c r="Q6" i="54"/>
  <c r="P6" i="54" s="1"/>
  <c r="M22" i="54"/>
  <c r="M13" i="54"/>
  <c r="M4" i="54"/>
  <c r="L4" i="54" s="1"/>
  <c r="Q7" i="54"/>
  <c r="P7" i="54" s="1"/>
  <c r="Q25" i="54"/>
  <c r="Q16" i="54"/>
  <c r="Q22" i="54"/>
  <c r="Q13" i="54"/>
  <c r="Q4" i="54"/>
  <c r="P4" i="54" s="1"/>
  <c r="U7" i="54"/>
  <c r="T7" i="54" s="1"/>
  <c r="U25" i="54"/>
  <c r="U16" i="54"/>
  <c r="S3" i="54"/>
  <c r="R3" i="54" s="1"/>
  <c r="S21" i="54"/>
  <c r="S12" i="54"/>
  <c r="K23" i="54"/>
  <c r="K5" i="54"/>
  <c r="J5" i="54" s="1"/>
  <c r="K14" i="54"/>
  <c r="C25" i="54"/>
  <c r="C7" i="54"/>
  <c r="B7" i="54" s="1"/>
  <c r="C16" i="54"/>
  <c r="O8" i="54"/>
  <c r="N8" i="54" s="1"/>
  <c r="O26" i="54"/>
  <c r="O17" i="54"/>
  <c r="K22" i="54"/>
  <c r="K4" i="54"/>
  <c r="J4" i="54" s="1"/>
  <c r="K13" i="54"/>
  <c r="C24" i="54"/>
  <c r="C6" i="54"/>
  <c r="B6" i="54" s="1"/>
  <c r="C15" i="54"/>
  <c r="O25" i="54"/>
  <c r="O7" i="54"/>
  <c r="N7" i="54" s="1"/>
  <c r="O16" i="54"/>
  <c r="E13" i="54"/>
  <c r="E4" i="54"/>
  <c r="D4" i="54" s="1"/>
  <c r="E22" i="54"/>
  <c r="I16" i="54"/>
  <c r="I25" i="54"/>
  <c r="I7" i="54"/>
  <c r="H7" i="54" s="1"/>
  <c r="I13" i="54"/>
  <c r="I22" i="54"/>
  <c r="I4" i="54"/>
  <c r="H4" i="54" s="1"/>
  <c r="M7" i="54"/>
  <c r="L7" i="54" s="1"/>
  <c r="M16" i="54"/>
  <c r="M25" i="54"/>
  <c r="I23" i="54"/>
  <c r="I14" i="54"/>
  <c r="I5" i="54"/>
  <c r="H5" i="54" s="1"/>
  <c r="M8" i="54"/>
  <c r="L8" i="54" s="1"/>
  <c r="M26" i="54"/>
  <c r="M17" i="54"/>
  <c r="M23" i="54"/>
  <c r="M14" i="54"/>
  <c r="M5" i="54"/>
  <c r="L5" i="54" s="1"/>
  <c r="Q8" i="54"/>
  <c r="P8" i="54" s="1"/>
  <c r="Q26" i="54"/>
  <c r="Q17" i="54"/>
  <c r="G22" i="54"/>
  <c r="G4" i="54"/>
  <c r="F4" i="54" s="1"/>
  <c r="G13" i="54"/>
  <c r="S23" i="54"/>
  <c r="S5" i="54"/>
  <c r="R5" i="54" s="1"/>
  <c r="S14" i="54"/>
  <c r="K7" i="54"/>
  <c r="J7" i="54" s="1"/>
  <c r="K25" i="54"/>
  <c r="K16" i="54"/>
  <c r="G12" i="54"/>
  <c r="G3" i="54"/>
  <c r="F3" i="54" s="1"/>
  <c r="G21" i="54"/>
  <c r="S22" i="54"/>
  <c r="S4" i="54"/>
  <c r="R4" i="54" s="1"/>
  <c r="S13" i="54"/>
  <c r="K24" i="54"/>
  <c r="K6" i="54"/>
  <c r="J6" i="54" s="1"/>
  <c r="K15" i="54"/>
  <c r="C26" i="54"/>
  <c r="C8" i="54"/>
  <c r="B8" i="54" s="1"/>
  <c r="C17" i="54"/>
  <c r="U13" i="54"/>
  <c r="U4" i="54"/>
  <c r="T4" i="54" s="1"/>
  <c r="U22" i="54"/>
  <c r="E8" i="54"/>
  <c r="D8" i="54" s="1"/>
  <c r="E17" i="54"/>
  <c r="E26" i="54"/>
  <c r="E14" i="54"/>
  <c r="E23" i="54"/>
  <c r="E5" i="54"/>
  <c r="D5" i="54" s="1"/>
  <c r="I8" i="54"/>
  <c r="H8" i="54" s="1"/>
  <c r="I17" i="54"/>
  <c r="I26" i="54"/>
  <c r="E24" i="54"/>
  <c r="E15" i="54"/>
  <c r="E6" i="54"/>
  <c r="D6" i="54" s="1"/>
  <c r="E21" i="54"/>
  <c r="E12" i="54"/>
  <c r="E3" i="54"/>
  <c r="D3" i="54" s="1"/>
  <c r="I24" i="54"/>
  <c r="I15" i="54"/>
  <c r="I6" i="54"/>
  <c r="H6" i="54" s="1"/>
  <c r="C3" i="54"/>
  <c r="B3" i="54" s="1"/>
  <c r="C21" i="54"/>
  <c r="C12" i="54"/>
  <c r="O22" i="54"/>
  <c r="O4" i="54"/>
  <c r="N4" i="54" s="1"/>
  <c r="O13" i="54"/>
  <c r="G24" i="54"/>
  <c r="G6" i="54"/>
  <c r="F6" i="54" s="1"/>
  <c r="G15" i="54"/>
  <c r="S7" i="54"/>
  <c r="R7" i="54" s="1"/>
  <c r="S25" i="54"/>
  <c r="S16" i="54"/>
  <c r="O3" i="54"/>
  <c r="N3" i="54" s="1"/>
  <c r="O21" i="54"/>
  <c r="O12" i="54"/>
  <c r="G23" i="54"/>
  <c r="G5" i="54"/>
  <c r="F5" i="54" s="1"/>
  <c r="G14" i="54"/>
  <c r="S24" i="54"/>
  <c r="S6" i="54"/>
  <c r="R6" i="54" s="1"/>
  <c r="S15" i="54"/>
  <c r="K26" i="54"/>
  <c r="K8" i="54"/>
  <c r="J8" i="54" s="1"/>
  <c r="K17" i="54"/>
  <c r="Q14" i="54"/>
  <c r="Q5" i="54"/>
  <c r="P5" i="54" s="1"/>
  <c r="Q23" i="54"/>
  <c r="U8" i="54"/>
  <c r="T8" i="54" s="1"/>
  <c r="U17" i="54"/>
  <c r="U26" i="54"/>
  <c r="U14" i="54"/>
  <c r="U23" i="54"/>
  <c r="U5" i="54"/>
  <c r="T5" i="54" s="1"/>
  <c r="Q21" i="54"/>
  <c r="Q12" i="54"/>
  <c r="Q3" i="54"/>
  <c r="P3" i="54" s="1"/>
  <c r="U24" i="54"/>
  <c r="U15" i="54"/>
  <c r="U6" i="54"/>
  <c r="T6" i="54" s="1"/>
  <c r="U21" i="54"/>
  <c r="U12" i="54"/>
  <c r="U3" i="54"/>
  <c r="T3" i="54" s="1"/>
  <c r="E25" i="54"/>
  <c r="E16" i="54"/>
  <c r="E7" i="54"/>
  <c r="D7" i="54" s="1"/>
  <c r="K3" i="54"/>
  <c r="J3" i="54" s="1"/>
  <c r="K21" i="54"/>
  <c r="K12" i="54"/>
  <c r="C23" i="54"/>
  <c r="C5" i="54"/>
  <c r="B5" i="54" s="1"/>
  <c r="C14" i="54"/>
  <c r="O24" i="54"/>
  <c r="O6" i="54"/>
  <c r="N6" i="54" s="1"/>
  <c r="O15" i="54"/>
  <c r="G8" i="54"/>
  <c r="F8" i="54" s="1"/>
  <c r="G26" i="54"/>
  <c r="G17" i="54"/>
  <c r="C22" i="54"/>
  <c r="C4" i="54"/>
  <c r="B4" i="54" s="1"/>
  <c r="C13" i="54"/>
  <c r="O23" i="54"/>
  <c r="O5" i="54"/>
  <c r="N5" i="54" s="1"/>
  <c r="O14" i="54"/>
  <c r="G25" i="54"/>
  <c r="G7" i="54"/>
  <c r="F7" i="54" s="1"/>
  <c r="G16" i="54"/>
  <c r="S26" i="54"/>
  <c r="S8" i="54"/>
  <c r="R8" i="54" s="1"/>
  <c r="S17" i="54"/>
  <c r="K23" i="53"/>
  <c r="K14" i="53"/>
  <c r="K5" i="53"/>
  <c r="J5" i="53" s="1"/>
  <c r="C21" i="53"/>
  <c r="C12" i="53"/>
  <c r="C3" i="53"/>
  <c r="B3" i="53" s="1"/>
  <c r="K13" i="53"/>
  <c r="K22" i="53"/>
  <c r="K4" i="53"/>
  <c r="J4" i="53" s="1"/>
  <c r="O16" i="53"/>
  <c r="O7" i="53"/>
  <c r="N7" i="53" s="1"/>
  <c r="O25" i="53"/>
  <c r="O14" i="53"/>
  <c r="O23" i="53"/>
  <c r="O5" i="53"/>
  <c r="N5" i="53" s="1"/>
  <c r="K21" i="53"/>
  <c r="K12" i="53"/>
  <c r="K3" i="53"/>
  <c r="J3" i="53" s="1"/>
  <c r="O24" i="53"/>
  <c r="O15" i="53"/>
  <c r="O6" i="53"/>
  <c r="N6" i="53" s="1"/>
  <c r="O17" i="53"/>
  <c r="O8" i="53"/>
  <c r="N8" i="53" s="1"/>
  <c r="O26" i="53"/>
  <c r="M3" i="53"/>
  <c r="L3" i="53" s="1"/>
  <c r="M21" i="53"/>
  <c r="M12" i="53"/>
  <c r="I22" i="53"/>
  <c r="I4" i="53"/>
  <c r="H4" i="53" s="1"/>
  <c r="I13" i="53"/>
  <c r="E23" i="53"/>
  <c r="E5" i="53"/>
  <c r="D5" i="53" s="1"/>
  <c r="E14" i="53"/>
  <c r="U23" i="53"/>
  <c r="U5" i="53"/>
  <c r="T5" i="53" s="1"/>
  <c r="U14" i="53"/>
  <c r="Q24" i="53"/>
  <c r="Q6" i="53"/>
  <c r="P6" i="53" s="1"/>
  <c r="Q15" i="53"/>
  <c r="M25" i="53"/>
  <c r="M7" i="53"/>
  <c r="L7" i="53" s="1"/>
  <c r="M16" i="53"/>
  <c r="I26" i="53"/>
  <c r="I8" i="53"/>
  <c r="H8" i="53" s="1"/>
  <c r="I17" i="53"/>
  <c r="G24" i="53"/>
  <c r="G15" i="53"/>
  <c r="G6" i="53"/>
  <c r="F6" i="53" s="1"/>
  <c r="O22" i="53"/>
  <c r="O13" i="53"/>
  <c r="O4" i="53"/>
  <c r="N4" i="53" s="1"/>
  <c r="G14" i="53"/>
  <c r="G23" i="53"/>
  <c r="G5" i="53"/>
  <c r="F5" i="53" s="1"/>
  <c r="G21" i="53"/>
  <c r="G12" i="53"/>
  <c r="G3" i="53"/>
  <c r="F3" i="53" s="1"/>
  <c r="K15" i="53"/>
  <c r="K6" i="53"/>
  <c r="J6" i="53" s="1"/>
  <c r="K24" i="53"/>
  <c r="G13" i="53"/>
  <c r="G22" i="53"/>
  <c r="G4" i="53"/>
  <c r="F4" i="53" s="1"/>
  <c r="K25" i="53"/>
  <c r="K16" i="53"/>
  <c r="K7" i="53"/>
  <c r="J7" i="53" s="1"/>
  <c r="S17" i="53"/>
  <c r="S26" i="53"/>
  <c r="S8" i="53"/>
  <c r="R8" i="53" s="1"/>
  <c r="Q3" i="53"/>
  <c r="P3" i="53" s="1"/>
  <c r="Q21" i="53"/>
  <c r="Q12" i="53"/>
  <c r="M22" i="53"/>
  <c r="M4" i="53"/>
  <c r="L4" i="53" s="1"/>
  <c r="M13" i="53"/>
  <c r="I23" i="53"/>
  <c r="I5" i="53"/>
  <c r="H5" i="53" s="1"/>
  <c r="I14" i="53"/>
  <c r="E24" i="53"/>
  <c r="E6" i="53"/>
  <c r="D6" i="53" s="1"/>
  <c r="E15" i="53"/>
  <c r="U24" i="53"/>
  <c r="U6" i="53"/>
  <c r="T6" i="53" s="1"/>
  <c r="U15" i="53"/>
  <c r="Q25" i="53"/>
  <c r="Q7" i="53"/>
  <c r="P7" i="53" s="1"/>
  <c r="Q16" i="53"/>
  <c r="M26" i="53"/>
  <c r="M8" i="53"/>
  <c r="L8" i="53" s="1"/>
  <c r="M17" i="53"/>
  <c r="S21" i="53"/>
  <c r="S12" i="53"/>
  <c r="S3" i="53"/>
  <c r="R3" i="53" s="1"/>
  <c r="S16" i="53"/>
  <c r="S7" i="53"/>
  <c r="R7" i="53" s="1"/>
  <c r="S25" i="53"/>
  <c r="C15" i="53"/>
  <c r="C6" i="53"/>
  <c r="B6" i="53" s="1"/>
  <c r="C24" i="53"/>
  <c r="C13" i="53"/>
  <c r="C22" i="53"/>
  <c r="C4" i="53"/>
  <c r="B4" i="53" s="1"/>
  <c r="G16" i="53"/>
  <c r="G7" i="53"/>
  <c r="F7" i="53" s="1"/>
  <c r="G25" i="53"/>
  <c r="C14" i="53"/>
  <c r="C5" i="53"/>
  <c r="B5" i="53" s="1"/>
  <c r="C23" i="53"/>
  <c r="G26" i="53"/>
  <c r="G17" i="53"/>
  <c r="G8" i="53"/>
  <c r="F8" i="53" s="1"/>
  <c r="E3" i="53"/>
  <c r="D3" i="53" s="1"/>
  <c r="E12" i="53"/>
  <c r="E21" i="53"/>
  <c r="U3" i="53"/>
  <c r="T3" i="53" s="1"/>
  <c r="U12" i="53"/>
  <c r="U21" i="53"/>
  <c r="Q4" i="53"/>
  <c r="P4" i="53" s="1"/>
  <c r="Q22" i="53"/>
  <c r="Q13" i="53"/>
  <c r="M5" i="53"/>
  <c r="L5" i="53" s="1"/>
  <c r="M23" i="53"/>
  <c r="M14" i="53"/>
  <c r="I24" i="53"/>
  <c r="I6" i="53"/>
  <c r="H6" i="53" s="1"/>
  <c r="I15" i="53"/>
  <c r="E25" i="53"/>
  <c r="E7" i="53"/>
  <c r="D7" i="53" s="1"/>
  <c r="E16" i="53"/>
  <c r="U25" i="53"/>
  <c r="U7" i="53"/>
  <c r="T7" i="53" s="1"/>
  <c r="U16" i="53"/>
  <c r="Q26" i="53"/>
  <c r="Q8" i="53"/>
  <c r="P8" i="53" s="1"/>
  <c r="Q17" i="53"/>
  <c r="C25" i="53"/>
  <c r="C16" i="53"/>
  <c r="C7" i="53"/>
  <c r="B7" i="53" s="1"/>
  <c r="O21" i="53"/>
  <c r="O12" i="53"/>
  <c r="O3" i="53"/>
  <c r="N3" i="53" s="1"/>
  <c r="S15" i="53"/>
  <c r="S6" i="53"/>
  <c r="R6" i="53" s="1"/>
  <c r="S24" i="53"/>
  <c r="S13" i="53"/>
  <c r="S22" i="53"/>
  <c r="S4" i="53"/>
  <c r="R4" i="53" s="1"/>
  <c r="C17" i="53"/>
  <c r="C26" i="53"/>
  <c r="C8" i="53"/>
  <c r="B8" i="53" s="1"/>
  <c r="S14" i="53"/>
  <c r="S5" i="53"/>
  <c r="R5" i="53" s="1"/>
  <c r="S23" i="53"/>
  <c r="K17" i="53"/>
  <c r="K8" i="53"/>
  <c r="J8" i="53" s="1"/>
  <c r="K26" i="53"/>
  <c r="I3" i="53"/>
  <c r="H3" i="53" s="1"/>
  <c r="I12" i="53"/>
  <c r="I21" i="53"/>
  <c r="E22" i="53"/>
  <c r="E4" i="53"/>
  <c r="D4" i="53" s="1"/>
  <c r="E13" i="53"/>
  <c r="U22" i="53"/>
  <c r="U4" i="53"/>
  <c r="T4" i="53" s="1"/>
  <c r="U13" i="53"/>
  <c r="Q23" i="53"/>
  <c r="Q5" i="53"/>
  <c r="P5" i="53" s="1"/>
  <c r="Q14" i="53"/>
  <c r="M24" i="53"/>
  <c r="M6" i="53"/>
  <c r="L6" i="53" s="1"/>
  <c r="M15" i="53"/>
  <c r="I25" i="53"/>
  <c r="I7" i="53"/>
  <c r="H7" i="53" s="1"/>
  <c r="I16" i="53"/>
  <c r="E26" i="53"/>
  <c r="E8" i="53"/>
  <c r="D8" i="53" s="1"/>
  <c r="E17" i="53"/>
  <c r="U26" i="53"/>
  <c r="U8" i="53"/>
  <c r="T8" i="53" s="1"/>
  <c r="U17" i="53"/>
  <c r="U35" i="51"/>
  <c r="Q35" i="51"/>
  <c r="M35" i="51"/>
  <c r="I35" i="51"/>
  <c r="E35" i="51"/>
  <c r="U34" i="51"/>
  <c r="Q34" i="51"/>
  <c r="M34" i="51"/>
  <c r="I34" i="51"/>
  <c r="E34" i="51"/>
  <c r="U33" i="51"/>
  <c r="Q33" i="51"/>
  <c r="M33" i="51"/>
  <c r="I33" i="51"/>
  <c r="E33" i="51"/>
  <c r="U32" i="51"/>
  <c r="Q32" i="51"/>
  <c r="M32" i="51"/>
  <c r="I32" i="51"/>
  <c r="E32" i="51"/>
  <c r="U31" i="51"/>
  <c r="Q31" i="51"/>
  <c r="M31" i="51"/>
  <c r="I31" i="51"/>
  <c r="E31" i="51"/>
  <c r="U30" i="51"/>
  <c r="Q30" i="51"/>
  <c r="M30" i="51"/>
  <c r="I30" i="51"/>
  <c r="E30" i="51"/>
  <c r="S35" i="51"/>
  <c r="C35" i="51"/>
  <c r="G34" i="51"/>
  <c r="K33" i="51"/>
  <c r="G35" i="51"/>
  <c r="K34" i="51"/>
  <c r="O33" i="51"/>
  <c r="S32" i="51"/>
  <c r="K32" i="51"/>
  <c r="C32" i="51"/>
  <c r="O31" i="51"/>
  <c r="G31" i="51"/>
  <c r="S30" i="51"/>
  <c r="K30" i="51"/>
  <c r="C30" i="51"/>
  <c r="O35" i="51"/>
  <c r="C34" i="51"/>
  <c r="O32" i="51"/>
  <c r="S31" i="51"/>
  <c r="C31" i="51"/>
  <c r="G30" i="51"/>
  <c r="K35" i="51"/>
  <c r="G33" i="51"/>
  <c r="G32" i="51"/>
  <c r="O30" i="51"/>
  <c r="O34" i="51"/>
  <c r="C33" i="51"/>
  <c r="S33" i="51"/>
  <c r="S34" i="51"/>
  <c r="K31" i="51"/>
  <c r="U45" i="49"/>
  <c r="Q45" i="49"/>
  <c r="M45" i="49"/>
  <c r="I45" i="49"/>
  <c r="E45" i="49"/>
  <c r="U44" i="49"/>
  <c r="Q44" i="49"/>
  <c r="M44" i="49"/>
  <c r="I44" i="49"/>
  <c r="E44" i="49"/>
  <c r="U43" i="49"/>
  <c r="Q43" i="49"/>
  <c r="M43" i="49"/>
  <c r="I43" i="49"/>
  <c r="E43" i="49"/>
  <c r="U42" i="49"/>
  <c r="Q42" i="49"/>
  <c r="M42" i="49"/>
  <c r="I42" i="49"/>
  <c r="E42" i="49"/>
  <c r="U41" i="49"/>
  <c r="Q41" i="49"/>
  <c r="M41" i="49"/>
  <c r="I41" i="49"/>
  <c r="E41" i="49"/>
  <c r="U40" i="49"/>
  <c r="Q40" i="49"/>
  <c r="M40" i="49"/>
  <c r="I40" i="49"/>
  <c r="E40" i="49"/>
  <c r="K45" i="49"/>
  <c r="K44" i="49"/>
  <c r="O43" i="49"/>
  <c r="C43" i="49"/>
  <c r="K42" i="49"/>
  <c r="S41" i="49"/>
  <c r="G41" i="49"/>
  <c r="O40" i="49"/>
  <c r="C40" i="49"/>
  <c r="S45" i="49"/>
  <c r="G45" i="49"/>
  <c r="C45" i="49"/>
  <c r="O44" i="49"/>
  <c r="C44" i="49"/>
  <c r="K43" i="49"/>
  <c r="S42" i="49"/>
  <c r="G42" i="49"/>
  <c r="O41" i="49"/>
  <c r="S40" i="49"/>
  <c r="G40" i="49"/>
  <c r="O45" i="49"/>
  <c r="S44" i="49"/>
  <c r="G44" i="49"/>
  <c r="S43" i="49"/>
  <c r="G43" i="49"/>
  <c r="O42" i="49"/>
  <c r="C42" i="49"/>
  <c r="K41" i="49"/>
  <c r="C41" i="49"/>
  <c r="K40" i="49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13" i="32"/>
  <c r="B11" i="32"/>
  <c r="B9" i="32"/>
  <c r="B7" i="32"/>
  <c r="B5" i="32"/>
  <c r="B3" i="32"/>
  <c r="C10" i="14"/>
  <c r="K13" i="51" l="1"/>
  <c r="K22" i="51"/>
  <c r="K4" i="51"/>
  <c r="J4" i="51" s="1"/>
  <c r="O16" i="51"/>
  <c r="O25" i="51"/>
  <c r="O7" i="51"/>
  <c r="N7" i="51" s="1"/>
  <c r="K17" i="51"/>
  <c r="K8" i="51"/>
  <c r="J8" i="51" s="1"/>
  <c r="K26" i="51"/>
  <c r="O14" i="51"/>
  <c r="O5" i="51"/>
  <c r="N5" i="51" s="1"/>
  <c r="O23" i="51"/>
  <c r="K21" i="51"/>
  <c r="K12" i="51"/>
  <c r="K3" i="51"/>
  <c r="J3" i="51" s="1"/>
  <c r="C14" i="51"/>
  <c r="C5" i="51"/>
  <c r="B5" i="51" s="1"/>
  <c r="C23" i="51"/>
  <c r="K16" i="51"/>
  <c r="K25" i="51"/>
  <c r="K7" i="51"/>
  <c r="J7" i="51" s="1"/>
  <c r="C17" i="51"/>
  <c r="C26" i="51"/>
  <c r="C8" i="51"/>
  <c r="B8" i="51" s="1"/>
  <c r="M3" i="51"/>
  <c r="L3" i="51" s="1"/>
  <c r="M21" i="51"/>
  <c r="M12" i="51"/>
  <c r="I22" i="51"/>
  <c r="I4" i="51"/>
  <c r="H4" i="51" s="1"/>
  <c r="I13" i="51"/>
  <c r="E23" i="51"/>
  <c r="E5" i="51"/>
  <c r="D5" i="51" s="1"/>
  <c r="E14" i="51"/>
  <c r="U23" i="51"/>
  <c r="U5" i="51"/>
  <c r="T5" i="51" s="1"/>
  <c r="U14" i="51"/>
  <c r="Q24" i="51"/>
  <c r="Q6" i="51"/>
  <c r="P6" i="51" s="1"/>
  <c r="Q15" i="51"/>
  <c r="M25" i="51"/>
  <c r="M7" i="51"/>
  <c r="L7" i="51" s="1"/>
  <c r="M16" i="51"/>
  <c r="I26" i="51"/>
  <c r="I8" i="51"/>
  <c r="H8" i="51" s="1"/>
  <c r="I17" i="51"/>
  <c r="S16" i="51"/>
  <c r="S25" i="51"/>
  <c r="S7" i="51"/>
  <c r="R7" i="51" s="1"/>
  <c r="O21" i="51"/>
  <c r="O12" i="51"/>
  <c r="O3" i="51"/>
  <c r="N3" i="51" s="1"/>
  <c r="G21" i="51"/>
  <c r="G12" i="51"/>
  <c r="G3" i="51"/>
  <c r="F3" i="51" s="1"/>
  <c r="C16" i="51"/>
  <c r="C25" i="51"/>
  <c r="C7" i="51"/>
  <c r="B7" i="51" s="1"/>
  <c r="S21" i="51"/>
  <c r="S12" i="51"/>
  <c r="S3" i="51"/>
  <c r="R3" i="51" s="1"/>
  <c r="K23" i="51"/>
  <c r="K14" i="51"/>
  <c r="K5" i="51"/>
  <c r="J5" i="51" s="1"/>
  <c r="G17" i="51"/>
  <c r="G26" i="51"/>
  <c r="G8" i="51"/>
  <c r="F8" i="51" s="1"/>
  <c r="S17" i="51"/>
  <c r="S26" i="51"/>
  <c r="S8" i="51"/>
  <c r="R8" i="51" s="1"/>
  <c r="Q3" i="51"/>
  <c r="P3" i="51" s="1"/>
  <c r="Q21" i="51"/>
  <c r="Q12" i="51"/>
  <c r="M4" i="51"/>
  <c r="L4" i="51" s="1"/>
  <c r="M13" i="51"/>
  <c r="M22" i="51"/>
  <c r="I5" i="51"/>
  <c r="H5" i="51" s="1"/>
  <c r="I23" i="51"/>
  <c r="I14" i="51"/>
  <c r="E6" i="51"/>
  <c r="D6" i="51" s="1"/>
  <c r="E24" i="51"/>
  <c r="E15" i="51"/>
  <c r="U24" i="51"/>
  <c r="U6" i="51"/>
  <c r="T6" i="51" s="1"/>
  <c r="U15" i="51"/>
  <c r="Q25" i="51"/>
  <c r="Q7" i="51"/>
  <c r="P7" i="51" s="1"/>
  <c r="Q16" i="51"/>
  <c r="M26" i="51"/>
  <c r="M8" i="51"/>
  <c r="L8" i="51" s="1"/>
  <c r="M17" i="51"/>
  <c r="S15" i="51"/>
  <c r="S6" i="51"/>
  <c r="R6" i="51" s="1"/>
  <c r="S24" i="51"/>
  <c r="G14" i="51"/>
  <c r="G23" i="51"/>
  <c r="G5" i="51"/>
  <c r="F5" i="51" s="1"/>
  <c r="C13" i="51"/>
  <c r="C22" i="51"/>
  <c r="C4" i="51"/>
  <c r="B4" i="51" s="1"/>
  <c r="O17" i="51"/>
  <c r="O26" i="51"/>
  <c r="O8" i="51"/>
  <c r="N8" i="51" s="1"/>
  <c r="G13" i="51"/>
  <c r="G4" i="51"/>
  <c r="F4" i="51" s="1"/>
  <c r="G22" i="51"/>
  <c r="S14" i="51"/>
  <c r="S5" i="51"/>
  <c r="R5" i="51" s="1"/>
  <c r="S23" i="51"/>
  <c r="K15" i="51"/>
  <c r="K24" i="51"/>
  <c r="K6" i="51"/>
  <c r="J6" i="51" s="1"/>
  <c r="E3" i="51"/>
  <c r="D3" i="51" s="1"/>
  <c r="E21" i="51"/>
  <c r="E12" i="51"/>
  <c r="U3" i="51"/>
  <c r="T3" i="51" s="1"/>
  <c r="U21" i="51"/>
  <c r="U12" i="51"/>
  <c r="Q4" i="51"/>
  <c r="P4" i="51" s="1"/>
  <c r="Q22" i="51"/>
  <c r="Q13" i="51"/>
  <c r="M5" i="51"/>
  <c r="L5" i="51" s="1"/>
  <c r="M23" i="51"/>
  <c r="M14" i="51"/>
  <c r="I6" i="51"/>
  <c r="H6" i="51" s="1"/>
  <c r="I15" i="51"/>
  <c r="I24" i="51"/>
  <c r="E25" i="51"/>
  <c r="E7" i="51"/>
  <c r="D7" i="51" s="1"/>
  <c r="E16" i="51"/>
  <c r="U25" i="51"/>
  <c r="U7" i="51"/>
  <c r="T7" i="51" s="1"/>
  <c r="U16" i="51"/>
  <c r="Q26" i="51"/>
  <c r="Q8" i="51"/>
  <c r="P8" i="51" s="1"/>
  <c r="Q17" i="51"/>
  <c r="C15" i="51"/>
  <c r="C24" i="51"/>
  <c r="C6" i="51"/>
  <c r="B6" i="51" s="1"/>
  <c r="G24" i="51"/>
  <c r="G15" i="51"/>
  <c r="G6" i="51"/>
  <c r="F6" i="51" s="1"/>
  <c r="S13" i="51"/>
  <c r="S22" i="51"/>
  <c r="S4" i="51"/>
  <c r="R4" i="51" s="1"/>
  <c r="C21" i="51"/>
  <c r="C12" i="51"/>
  <c r="C3" i="51"/>
  <c r="B3" i="51" s="1"/>
  <c r="O22" i="51"/>
  <c r="O13" i="51"/>
  <c r="O4" i="51"/>
  <c r="N4" i="51" s="1"/>
  <c r="O15" i="51"/>
  <c r="O24" i="51"/>
  <c r="O6" i="51"/>
  <c r="N6" i="51" s="1"/>
  <c r="G16" i="51"/>
  <c r="G25" i="51"/>
  <c r="G7" i="51"/>
  <c r="F7" i="51" s="1"/>
  <c r="I3" i="51"/>
  <c r="H3" i="51" s="1"/>
  <c r="I21" i="51"/>
  <c r="I12" i="51"/>
  <c r="E22" i="51"/>
  <c r="E4" i="51"/>
  <c r="D4" i="51" s="1"/>
  <c r="E13" i="51"/>
  <c r="U22" i="51"/>
  <c r="U4" i="51"/>
  <c r="T4" i="51" s="1"/>
  <c r="U13" i="51"/>
  <c r="Q23" i="51"/>
  <c r="Q5" i="51"/>
  <c r="P5" i="51" s="1"/>
  <c r="Q14" i="51"/>
  <c r="M24" i="51"/>
  <c r="M6" i="51"/>
  <c r="L6" i="51" s="1"/>
  <c r="M15" i="51"/>
  <c r="I25" i="51"/>
  <c r="I7" i="51"/>
  <c r="H7" i="51" s="1"/>
  <c r="I16" i="51"/>
  <c r="E26" i="51"/>
  <c r="E8" i="51"/>
  <c r="D8" i="51" s="1"/>
  <c r="E17" i="51"/>
  <c r="U26" i="51"/>
  <c r="U8" i="51"/>
  <c r="T8" i="51" s="1"/>
  <c r="U17" i="51"/>
  <c r="C201" i="32"/>
  <c r="C200" i="32" s="1"/>
  <c r="C5" i="32"/>
  <c r="C4" i="32" s="1"/>
  <c r="C3" i="32"/>
  <c r="C237" i="32"/>
  <c r="C236" i="32" s="1"/>
  <c r="C205" i="32"/>
  <c r="C204" i="32" s="1"/>
  <c r="C227" i="32"/>
  <c r="C226" i="32" s="1"/>
  <c r="C247" i="32"/>
  <c r="C246" i="32" s="1"/>
  <c r="C225" i="32"/>
  <c r="C224" i="32" s="1"/>
  <c r="C245" i="32"/>
  <c r="C244" i="32" s="1"/>
  <c r="C223" i="32"/>
  <c r="C222" i="32" s="1"/>
  <c r="C243" i="32"/>
  <c r="C242" i="32" s="1"/>
  <c r="C229" i="32"/>
  <c r="C228" i="32" s="1"/>
  <c r="C249" i="32"/>
  <c r="C248" i="32" s="1"/>
  <c r="C219" i="32"/>
  <c r="C218" i="32" s="1"/>
  <c r="C259" i="32"/>
  <c r="C258" i="32" s="1"/>
  <c r="C217" i="32"/>
  <c r="C216" i="32" s="1"/>
  <c r="C257" i="32"/>
  <c r="C256" i="32" s="1"/>
  <c r="C215" i="32"/>
  <c r="C214" i="32" s="1"/>
  <c r="C255" i="32"/>
  <c r="C254" i="32" s="1"/>
  <c r="C221" i="32"/>
  <c r="C220" i="32" s="1"/>
  <c r="C261" i="32"/>
  <c r="C260" i="32" s="1"/>
  <c r="C211" i="32"/>
  <c r="C210" i="32" s="1"/>
  <c r="C241" i="32"/>
  <c r="C240" i="32" s="1"/>
  <c r="C209" i="32"/>
  <c r="C208" i="32" s="1"/>
  <c r="C239" i="32"/>
  <c r="C238" i="32" s="1"/>
  <c r="C207" i="32"/>
  <c r="C206" i="32" s="1"/>
  <c r="C213" i="32"/>
  <c r="C212" i="32" s="1"/>
  <c r="C235" i="32"/>
  <c r="C234" i="32" s="1"/>
  <c r="C203" i="32"/>
  <c r="C202" i="32" s="1"/>
  <c r="C233" i="32"/>
  <c r="C232" i="32" s="1"/>
  <c r="C253" i="32"/>
  <c r="C252" i="32" s="1"/>
  <c r="C231" i="32"/>
  <c r="C230" i="32" s="1"/>
  <c r="C251" i="32"/>
  <c r="C250" i="32" s="1"/>
  <c r="C11" i="32"/>
  <c r="C10" i="32" s="1"/>
  <c r="C19" i="32"/>
  <c r="C18" i="32" s="1"/>
  <c r="C27" i="32"/>
  <c r="C26" i="32" s="1"/>
  <c r="C35" i="32"/>
  <c r="C34" i="32" s="1"/>
  <c r="C43" i="32"/>
  <c r="C42" i="32" s="1"/>
  <c r="C75" i="32"/>
  <c r="C74" i="32" s="1"/>
  <c r="C107" i="32"/>
  <c r="C106" i="32" s="1"/>
  <c r="C139" i="32"/>
  <c r="C138" i="32" s="1"/>
  <c r="C171" i="32"/>
  <c r="C170" i="32" s="1"/>
  <c r="C45" i="32"/>
  <c r="C44" i="32" s="1"/>
  <c r="C77" i="32"/>
  <c r="C76" i="32" s="1"/>
  <c r="C109" i="32"/>
  <c r="C108" i="32" s="1"/>
  <c r="C141" i="32"/>
  <c r="C140" i="32" s="1"/>
  <c r="C173" i="32"/>
  <c r="C172" i="32" s="1"/>
  <c r="C47" i="32"/>
  <c r="C46" i="32" s="1"/>
  <c r="C79" i="32"/>
  <c r="C78" i="32" s="1"/>
  <c r="C111" i="32"/>
  <c r="C110" i="32" s="1"/>
  <c r="C143" i="32"/>
  <c r="C142" i="32" s="1"/>
  <c r="C175" i="32"/>
  <c r="C174" i="32" s="1"/>
  <c r="C41" i="32"/>
  <c r="C40" i="32" s="1"/>
  <c r="C73" i="32"/>
  <c r="C72" i="32" s="1"/>
  <c r="C105" i="32"/>
  <c r="C104" i="32" s="1"/>
  <c r="C137" i="32"/>
  <c r="C136" i="32" s="1"/>
  <c r="C169" i="32"/>
  <c r="C168" i="32" s="1"/>
  <c r="C13" i="32"/>
  <c r="C12" i="32" s="1"/>
  <c r="C21" i="32"/>
  <c r="C20" i="32" s="1"/>
  <c r="C29" i="32"/>
  <c r="C28" i="32" s="1"/>
  <c r="C37" i="32"/>
  <c r="C36" i="32" s="1"/>
  <c r="C51" i="32"/>
  <c r="C50" i="32" s="1"/>
  <c r="C83" i="32"/>
  <c r="C82" i="32" s="1"/>
  <c r="C115" i="32"/>
  <c r="C114" i="32" s="1"/>
  <c r="C147" i="32"/>
  <c r="C146" i="32" s="1"/>
  <c r="C179" i="32"/>
  <c r="C178" i="32" s="1"/>
  <c r="C53" i="32"/>
  <c r="C52" i="32" s="1"/>
  <c r="C85" i="32"/>
  <c r="C84" i="32" s="1"/>
  <c r="C117" i="32"/>
  <c r="C116" i="32" s="1"/>
  <c r="C149" i="32"/>
  <c r="C148" i="32" s="1"/>
  <c r="C181" i="32"/>
  <c r="C180" i="32" s="1"/>
  <c r="C55" i="32"/>
  <c r="C54" i="32" s="1"/>
  <c r="C87" i="32"/>
  <c r="C86" i="32" s="1"/>
  <c r="C119" i="32"/>
  <c r="C118" i="32" s="1"/>
  <c r="C151" i="32"/>
  <c r="C150" i="32" s="1"/>
  <c r="C183" i="32"/>
  <c r="C182" i="32" s="1"/>
  <c r="C49" i="32"/>
  <c r="C48" i="32" s="1"/>
  <c r="C81" i="32"/>
  <c r="C80" i="32" s="1"/>
  <c r="C113" i="32"/>
  <c r="C112" i="32" s="1"/>
  <c r="C145" i="32"/>
  <c r="C144" i="32" s="1"/>
  <c r="C177" i="32"/>
  <c r="C176" i="32" s="1"/>
  <c r="C7" i="32"/>
  <c r="C6" i="32" s="1"/>
  <c r="C15" i="32"/>
  <c r="C14" i="32" s="1"/>
  <c r="C23" i="32"/>
  <c r="C22" i="32" s="1"/>
  <c r="C31" i="32"/>
  <c r="C30" i="32" s="1"/>
  <c r="C39" i="32"/>
  <c r="C38" i="32" s="1"/>
  <c r="C59" i="32"/>
  <c r="C58" i="32" s="1"/>
  <c r="C91" i="32"/>
  <c r="C90" i="32" s="1"/>
  <c r="C123" i="32"/>
  <c r="C122" i="32" s="1"/>
  <c r="C155" i="32"/>
  <c r="C154" i="32" s="1"/>
  <c r="C187" i="32"/>
  <c r="C186" i="32" s="1"/>
  <c r="C61" i="32"/>
  <c r="C60" i="32" s="1"/>
  <c r="C93" i="32"/>
  <c r="C92" i="32" s="1"/>
  <c r="C125" i="32"/>
  <c r="C124" i="32" s="1"/>
  <c r="C157" i="32"/>
  <c r="C156" i="32" s="1"/>
  <c r="C189" i="32"/>
  <c r="C188" i="32" s="1"/>
  <c r="C63" i="32"/>
  <c r="C62" i="32" s="1"/>
  <c r="C95" i="32"/>
  <c r="C94" i="32" s="1"/>
  <c r="C127" i="32"/>
  <c r="C126" i="32" s="1"/>
  <c r="C159" i="32"/>
  <c r="C158" i="32" s="1"/>
  <c r="C191" i="32"/>
  <c r="C190" i="32" s="1"/>
  <c r="C57" i="32"/>
  <c r="C56" i="32" s="1"/>
  <c r="C89" i="32"/>
  <c r="C88" i="32" s="1"/>
  <c r="C121" i="32"/>
  <c r="C120" i="32" s="1"/>
  <c r="C153" i="32"/>
  <c r="C152" i="32" s="1"/>
  <c r="C185" i="32"/>
  <c r="C184" i="32" s="1"/>
  <c r="C9" i="32"/>
  <c r="C8" i="32" s="1"/>
  <c r="C17" i="32"/>
  <c r="C16" i="32" s="1"/>
  <c r="C25" i="32"/>
  <c r="C24" i="32" s="1"/>
  <c r="C33" i="32"/>
  <c r="C32" i="32" s="1"/>
  <c r="C67" i="32"/>
  <c r="C66" i="32" s="1"/>
  <c r="C99" i="32"/>
  <c r="C98" i="32" s="1"/>
  <c r="C131" i="32"/>
  <c r="C130" i="32" s="1"/>
  <c r="C163" i="32"/>
  <c r="C162" i="32" s="1"/>
  <c r="C195" i="32"/>
  <c r="C194" i="32" s="1"/>
  <c r="C69" i="32"/>
  <c r="C68" i="32" s="1"/>
  <c r="C101" i="32"/>
  <c r="C100" i="32" s="1"/>
  <c r="C133" i="32"/>
  <c r="C132" i="32" s="1"/>
  <c r="C165" i="32"/>
  <c r="C164" i="32" s="1"/>
  <c r="C197" i="32"/>
  <c r="C196" i="32" s="1"/>
  <c r="C71" i="32"/>
  <c r="C70" i="32" s="1"/>
  <c r="C103" i="32"/>
  <c r="C102" i="32" s="1"/>
  <c r="C135" i="32"/>
  <c r="C134" i="32" s="1"/>
  <c r="C167" i="32"/>
  <c r="C166" i="32" s="1"/>
  <c r="C199" i="32"/>
  <c r="C198" i="32" s="1"/>
  <c r="C65" i="32"/>
  <c r="C64" i="32" s="1"/>
  <c r="C97" i="32"/>
  <c r="C96" i="32" s="1"/>
  <c r="C129" i="32"/>
  <c r="C128" i="32" s="1"/>
  <c r="C161" i="32"/>
  <c r="C160" i="32" s="1"/>
  <c r="C193" i="32"/>
  <c r="C192" i="32" s="1"/>
  <c r="C6" i="14"/>
  <c r="B75" i="14"/>
  <c r="B77" i="14"/>
  <c r="B79" i="14"/>
  <c r="B81" i="14"/>
  <c r="B83" i="14"/>
  <c r="B85" i="14"/>
  <c r="B87" i="14"/>
  <c r="B89" i="14"/>
  <c r="B91" i="14"/>
  <c r="B93" i="14"/>
  <c r="B95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3" i="14"/>
  <c r="B135" i="14"/>
  <c r="B137" i="14"/>
  <c r="B139" i="14"/>
  <c r="B141" i="14"/>
  <c r="B143" i="14"/>
  <c r="B145" i="14"/>
  <c r="B147" i="14"/>
  <c r="C112" i="14"/>
  <c r="C114" i="14"/>
  <c r="C116" i="14"/>
  <c r="C118" i="14"/>
  <c r="C120" i="14"/>
  <c r="C122" i="14"/>
  <c r="C124" i="14"/>
  <c r="C126" i="14"/>
  <c r="C128" i="14"/>
  <c r="C130" i="14"/>
  <c r="C132" i="14"/>
  <c r="C134" i="14"/>
  <c r="C136" i="14"/>
  <c r="C138" i="14"/>
  <c r="C140" i="14"/>
  <c r="C142" i="14"/>
  <c r="C144" i="14"/>
  <c r="C146" i="14"/>
  <c r="R35" i="49" l="1"/>
  <c r="R26" i="49" s="1"/>
  <c r="R17" i="49" s="1"/>
  <c r="N35" i="49"/>
  <c r="N26" i="49" s="1"/>
  <c r="N17" i="49" s="1"/>
  <c r="J35" i="49"/>
  <c r="J26" i="49" s="1"/>
  <c r="J17" i="49" s="1"/>
  <c r="F35" i="49"/>
  <c r="F26" i="49" s="1"/>
  <c r="F17" i="49" s="1"/>
  <c r="B35" i="49"/>
  <c r="B26" i="49" s="1"/>
  <c r="B17" i="49" s="1"/>
  <c r="R34" i="49"/>
  <c r="R25" i="49" s="1"/>
  <c r="R16" i="49" s="1"/>
  <c r="N34" i="49"/>
  <c r="N25" i="49" s="1"/>
  <c r="N16" i="49" s="1"/>
  <c r="J34" i="49"/>
  <c r="J25" i="49" s="1"/>
  <c r="J16" i="49" s="1"/>
  <c r="F34" i="49"/>
  <c r="F25" i="49" s="1"/>
  <c r="F16" i="49" s="1"/>
  <c r="B34" i="49"/>
  <c r="B25" i="49" s="1"/>
  <c r="B16" i="49" s="1"/>
  <c r="R33" i="49"/>
  <c r="R24" i="49" s="1"/>
  <c r="R15" i="49" s="1"/>
  <c r="N33" i="49"/>
  <c r="N24" i="49" s="1"/>
  <c r="N15" i="49" s="1"/>
  <c r="J33" i="49"/>
  <c r="J24" i="49" s="1"/>
  <c r="J15" i="49" s="1"/>
  <c r="F33" i="49"/>
  <c r="F24" i="49" s="1"/>
  <c r="F15" i="49" s="1"/>
  <c r="B33" i="49"/>
  <c r="B24" i="49" s="1"/>
  <c r="B15" i="49" s="1"/>
  <c r="R32" i="49"/>
  <c r="R23" i="49" s="1"/>
  <c r="R14" i="49" s="1"/>
  <c r="N32" i="49"/>
  <c r="N23" i="49" s="1"/>
  <c r="N14" i="49" s="1"/>
  <c r="J32" i="49"/>
  <c r="J23" i="49" s="1"/>
  <c r="J14" i="49" s="1"/>
  <c r="F32" i="49"/>
  <c r="F23" i="49" s="1"/>
  <c r="F14" i="49" s="1"/>
  <c r="B32" i="49"/>
  <c r="B23" i="49" s="1"/>
  <c r="B14" i="49" s="1"/>
  <c r="R31" i="49"/>
  <c r="R22" i="49" s="1"/>
  <c r="R13" i="49" s="1"/>
  <c r="N31" i="49"/>
  <c r="N22" i="49" s="1"/>
  <c r="N13" i="49" s="1"/>
  <c r="J31" i="49"/>
  <c r="J22" i="49" s="1"/>
  <c r="J13" i="49" s="1"/>
  <c r="F31" i="49"/>
  <c r="F22" i="49" s="1"/>
  <c r="F13" i="49" s="1"/>
  <c r="B31" i="49"/>
  <c r="B22" i="49" s="1"/>
  <c r="B13" i="49" s="1"/>
  <c r="R30" i="49"/>
  <c r="R21" i="49" s="1"/>
  <c r="R12" i="49" s="1"/>
  <c r="N30" i="49"/>
  <c r="N21" i="49" s="1"/>
  <c r="N12" i="49" s="1"/>
  <c r="J30" i="49"/>
  <c r="J21" i="49" s="1"/>
  <c r="J12" i="49" s="1"/>
  <c r="F30" i="49"/>
  <c r="F21" i="49" s="1"/>
  <c r="F12" i="49" s="1"/>
  <c r="B30" i="49"/>
  <c r="B21" i="49" s="1"/>
  <c r="B12" i="49" s="1"/>
  <c r="D35" i="49"/>
  <c r="D26" i="49" s="1"/>
  <c r="D17" i="49" s="1"/>
  <c r="D34" i="49"/>
  <c r="D25" i="49" s="1"/>
  <c r="D16" i="49" s="1"/>
  <c r="H33" i="49"/>
  <c r="H24" i="49" s="1"/>
  <c r="H15" i="49" s="1"/>
  <c r="L32" i="49"/>
  <c r="L23" i="49" s="1"/>
  <c r="L14" i="49" s="1"/>
  <c r="P31" i="49"/>
  <c r="P22" i="49" s="1"/>
  <c r="P13" i="49" s="1"/>
  <c r="T30" i="49"/>
  <c r="T21" i="49" s="1"/>
  <c r="T12" i="49" s="1"/>
  <c r="D30" i="49"/>
  <c r="D21" i="49" s="1"/>
  <c r="D12" i="49" s="1"/>
  <c r="T35" i="49"/>
  <c r="T26" i="49" s="1"/>
  <c r="T17" i="49" s="1"/>
  <c r="L35" i="49"/>
  <c r="L26" i="49" s="1"/>
  <c r="L17" i="49" s="1"/>
  <c r="P34" i="49"/>
  <c r="P25" i="49" s="1"/>
  <c r="P16" i="49" s="1"/>
  <c r="H34" i="49"/>
  <c r="H25" i="49" s="1"/>
  <c r="H16" i="49" s="1"/>
  <c r="L33" i="49"/>
  <c r="L24" i="49" s="1"/>
  <c r="L15" i="49" s="1"/>
  <c r="P32" i="49"/>
  <c r="P23" i="49" s="1"/>
  <c r="P14" i="49" s="1"/>
  <c r="T31" i="49"/>
  <c r="T22" i="49" s="1"/>
  <c r="T13" i="49" s="1"/>
  <c r="D31" i="49"/>
  <c r="D22" i="49" s="1"/>
  <c r="D13" i="49" s="1"/>
  <c r="H30" i="49"/>
  <c r="H21" i="49" s="1"/>
  <c r="H12" i="49" s="1"/>
  <c r="H35" i="49"/>
  <c r="H26" i="49" s="1"/>
  <c r="H17" i="49" s="1"/>
  <c r="L34" i="49"/>
  <c r="L25" i="49" s="1"/>
  <c r="L16" i="49" s="1"/>
  <c r="T33" i="49"/>
  <c r="T24" i="49" s="1"/>
  <c r="T15" i="49" s="1"/>
  <c r="H32" i="49"/>
  <c r="H23" i="49" s="1"/>
  <c r="H14" i="49" s="1"/>
  <c r="P30" i="49"/>
  <c r="P21" i="49" s="1"/>
  <c r="P12" i="49" s="1"/>
  <c r="P33" i="49"/>
  <c r="P24" i="49" s="1"/>
  <c r="P15" i="49" s="1"/>
  <c r="D32" i="49"/>
  <c r="D23" i="49" s="1"/>
  <c r="D14" i="49" s="1"/>
  <c r="L30" i="49"/>
  <c r="L21" i="49" s="1"/>
  <c r="L12" i="49" s="1"/>
  <c r="P35" i="49"/>
  <c r="P26" i="49" s="1"/>
  <c r="P17" i="49" s="1"/>
  <c r="T34" i="49"/>
  <c r="T25" i="49" s="1"/>
  <c r="T16" i="49" s="1"/>
  <c r="D33" i="49"/>
  <c r="D24" i="49" s="1"/>
  <c r="D15" i="49" s="1"/>
  <c r="L31" i="49"/>
  <c r="L22" i="49" s="1"/>
  <c r="L13" i="49" s="1"/>
  <c r="T32" i="49"/>
  <c r="T23" i="49" s="1"/>
  <c r="T14" i="49" s="1"/>
  <c r="H31" i="49"/>
  <c r="H22" i="49" s="1"/>
  <c r="H13" i="49" s="1"/>
  <c r="L45" i="47"/>
  <c r="D44" i="47"/>
  <c r="L43" i="47"/>
  <c r="P42" i="47"/>
  <c r="T41" i="47"/>
  <c r="D41" i="47"/>
  <c r="L40" i="47"/>
  <c r="H45" i="47"/>
  <c r="D43" i="47"/>
  <c r="P41" i="47"/>
  <c r="H40" i="47"/>
  <c r="T45" i="47"/>
  <c r="D45" i="47"/>
  <c r="P44" i="47"/>
  <c r="H44" i="47"/>
  <c r="P43" i="47"/>
  <c r="T42" i="47"/>
  <c r="H42" i="47"/>
  <c r="L41" i="47"/>
  <c r="P40" i="47"/>
  <c r="R45" i="47"/>
  <c r="N45" i="47"/>
  <c r="J45" i="47"/>
  <c r="F45" i="47"/>
  <c r="B45" i="47"/>
  <c r="R44" i="47"/>
  <c r="N44" i="47"/>
  <c r="J44" i="47"/>
  <c r="F44" i="47"/>
  <c r="B44" i="47"/>
  <c r="R43" i="47"/>
  <c r="N43" i="47"/>
  <c r="J43" i="47"/>
  <c r="F43" i="47"/>
  <c r="B43" i="47"/>
  <c r="R42" i="47"/>
  <c r="N42" i="47"/>
  <c r="J42" i="47"/>
  <c r="F42" i="47"/>
  <c r="B42" i="47"/>
  <c r="R41" i="47"/>
  <c r="N41" i="47"/>
  <c r="J41" i="47"/>
  <c r="F41" i="47"/>
  <c r="B41" i="47"/>
  <c r="R40" i="47"/>
  <c r="N40" i="47"/>
  <c r="J40" i="47"/>
  <c r="F40" i="47"/>
  <c r="B40" i="47"/>
  <c r="P45" i="47"/>
  <c r="T44" i="47"/>
  <c r="L44" i="47"/>
  <c r="T43" i="47"/>
  <c r="H43" i="47"/>
  <c r="L42" i="47"/>
  <c r="D42" i="47"/>
  <c r="H41" i="47"/>
  <c r="T40" i="47"/>
  <c r="D40" i="47"/>
  <c r="C2" i="32"/>
  <c r="U35" i="49" l="1"/>
  <c r="Q35" i="49"/>
  <c r="M35" i="49"/>
  <c r="I35" i="49"/>
  <c r="E35" i="49"/>
  <c r="U34" i="49"/>
  <c r="Q34" i="49"/>
  <c r="M34" i="49"/>
  <c r="I34" i="49"/>
  <c r="O31" i="49"/>
  <c r="C30" i="49"/>
  <c r="O35" i="49"/>
  <c r="G35" i="49"/>
  <c r="S34" i="49"/>
  <c r="K34" i="49"/>
  <c r="S33" i="49"/>
  <c r="M33" i="49"/>
  <c r="C33" i="49"/>
  <c r="Q32" i="49"/>
  <c r="G32" i="49"/>
  <c r="U31" i="49"/>
  <c r="K31" i="49"/>
  <c r="E31" i="49"/>
  <c r="O30" i="49"/>
  <c r="I30" i="49"/>
  <c r="C34" i="49"/>
  <c r="Q33" i="49"/>
  <c r="G33" i="49"/>
  <c r="U32" i="49"/>
  <c r="K32" i="49"/>
  <c r="E32" i="49"/>
  <c r="I31" i="49"/>
  <c r="S30" i="49"/>
  <c r="M30" i="49"/>
  <c r="K35" i="49"/>
  <c r="U33" i="49"/>
  <c r="I33" i="49"/>
  <c r="S32" i="49"/>
  <c r="Q31" i="49"/>
  <c r="G31" i="49"/>
  <c r="E30" i="49"/>
  <c r="S35" i="49"/>
  <c r="C35" i="49"/>
  <c r="G34" i="49"/>
  <c r="E33" i="49"/>
  <c r="O32" i="49"/>
  <c r="M31" i="49"/>
  <c r="C31" i="49"/>
  <c r="E34" i="49"/>
  <c r="O33" i="49"/>
  <c r="M32" i="49"/>
  <c r="C32" i="49"/>
  <c r="U30" i="49"/>
  <c r="K30" i="49"/>
  <c r="O34" i="49"/>
  <c r="K33" i="49"/>
  <c r="I32" i="49"/>
  <c r="S31" i="49"/>
  <c r="Q30" i="49"/>
  <c r="G30" i="49"/>
  <c r="U45" i="47"/>
  <c r="I45" i="47"/>
  <c r="U44" i="47"/>
  <c r="I44" i="47"/>
  <c r="Q43" i="47"/>
  <c r="U42" i="47"/>
  <c r="I42" i="47"/>
  <c r="Q41" i="47"/>
  <c r="Q40" i="47"/>
  <c r="E40" i="47"/>
  <c r="S45" i="47"/>
  <c r="O45" i="47"/>
  <c r="K45" i="47"/>
  <c r="G45" i="47"/>
  <c r="C45" i="47"/>
  <c r="S44" i="47"/>
  <c r="O44" i="47"/>
  <c r="K44" i="47"/>
  <c r="G44" i="47"/>
  <c r="C44" i="47"/>
  <c r="S43" i="47"/>
  <c r="O43" i="47"/>
  <c r="K43" i="47"/>
  <c r="G43" i="47"/>
  <c r="C43" i="47"/>
  <c r="S42" i="47"/>
  <c r="O42" i="47"/>
  <c r="K42" i="47"/>
  <c r="G42" i="47"/>
  <c r="C42" i="47"/>
  <c r="S41" i="47"/>
  <c r="O41" i="47"/>
  <c r="K41" i="47"/>
  <c r="G41" i="47"/>
  <c r="C41" i="47"/>
  <c r="S40" i="47"/>
  <c r="O40" i="47"/>
  <c r="K40" i="47"/>
  <c r="G40" i="47"/>
  <c r="C40" i="47"/>
  <c r="M45" i="47"/>
  <c r="E45" i="47"/>
  <c r="M44" i="47"/>
  <c r="U43" i="47"/>
  <c r="I43" i="47"/>
  <c r="Q42" i="47"/>
  <c r="E42" i="47"/>
  <c r="M41" i="47"/>
  <c r="U40" i="47"/>
  <c r="I40" i="47"/>
  <c r="Q45" i="47"/>
  <c r="Q44" i="47"/>
  <c r="E44" i="47"/>
  <c r="M43" i="47"/>
  <c r="E43" i="47"/>
  <c r="M42" i="47"/>
  <c r="U41" i="47"/>
  <c r="I41" i="47"/>
  <c r="E41" i="47"/>
  <c r="M40" i="47"/>
  <c r="C110" i="14"/>
  <c r="C108" i="14"/>
  <c r="C106" i="14"/>
  <c r="C104" i="14"/>
  <c r="C102" i="14"/>
  <c r="C100" i="14"/>
  <c r="C98" i="14"/>
  <c r="C96" i="14"/>
  <c r="C94" i="14"/>
  <c r="C92" i="14"/>
  <c r="C90" i="14"/>
  <c r="C88" i="14"/>
  <c r="C86" i="14"/>
  <c r="C84" i="14"/>
  <c r="C82" i="14"/>
  <c r="C80" i="14"/>
  <c r="C78" i="14"/>
  <c r="B73" i="14"/>
  <c r="C72" i="14"/>
  <c r="B71" i="14"/>
  <c r="C70" i="14"/>
  <c r="B69" i="14"/>
  <c r="C68" i="14"/>
  <c r="B67" i="14"/>
  <c r="C66" i="14"/>
  <c r="B65" i="14"/>
  <c r="C64" i="14"/>
  <c r="B63" i="14"/>
  <c r="C62" i="14"/>
  <c r="B61" i="14"/>
  <c r="C60" i="14"/>
  <c r="B59" i="14"/>
  <c r="C58" i="14"/>
  <c r="B57" i="14"/>
  <c r="C56" i="14"/>
  <c r="B55" i="14"/>
  <c r="C54" i="14"/>
  <c r="B53" i="14"/>
  <c r="C52" i="14"/>
  <c r="B51" i="14"/>
  <c r="C50" i="14"/>
  <c r="B49" i="14"/>
  <c r="C48" i="14"/>
  <c r="B47" i="14"/>
  <c r="C46" i="14"/>
  <c r="B45" i="14"/>
  <c r="C44" i="14"/>
  <c r="B43" i="14"/>
  <c r="C42" i="14"/>
  <c r="B41" i="14"/>
  <c r="C40" i="14"/>
  <c r="B39" i="14"/>
  <c r="C38" i="14"/>
  <c r="B37" i="14"/>
  <c r="C36" i="14"/>
  <c r="B35" i="14"/>
  <c r="C34" i="14"/>
  <c r="B33" i="14"/>
  <c r="C32" i="14"/>
  <c r="B31" i="14"/>
  <c r="C30" i="14"/>
  <c r="B29" i="14"/>
  <c r="C28" i="14"/>
  <c r="B27" i="14"/>
  <c r="C26" i="14"/>
  <c r="B25" i="14"/>
  <c r="C24" i="14"/>
  <c r="B23" i="14"/>
  <c r="C22" i="14"/>
  <c r="B21" i="14"/>
  <c r="C20" i="14"/>
  <c r="B19" i="14"/>
  <c r="C18" i="14"/>
  <c r="B17" i="14"/>
  <c r="C16" i="14"/>
  <c r="B15" i="14"/>
  <c r="C14" i="14"/>
  <c r="B13" i="14"/>
  <c r="C12" i="14"/>
  <c r="B11" i="14"/>
  <c r="B9" i="14"/>
  <c r="C8" i="14"/>
  <c r="B7" i="14"/>
  <c r="B5" i="14"/>
  <c r="C4" i="14"/>
  <c r="B3" i="14"/>
  <c r="C2" i="14"/>
  <c r="T45" i="48" l="1"/>
  <c r="T35" i="48" s="1"/>
  <c r="T26" i="48" s="1"/>
  <c r="T17" i="48" s="1"/>
  <c r="T40" i="48"/>
  <c r="T30" i="48" s="1"/>
  <c r="T21" i="48" s="1"/>
  <c r="T12" i="48" s="1"/>
  <c r="T43" i="48"/>
  <c r="T33" i="48" s="1"/>
  <c r="T24" i="48" s="1"/>
  <c r="T15" i="48" s="1"/>
  <c r="T42" i="48"/>
  <c r="T32" i="48" s="1"/>
  <c r="T23" i="48" s="1"/>
  <c r="T14" i="48" s="1"/>
  <c r="T41" i="48"/>
  <c r="T31" i="48" s="1"/>
  <c r="T22" i="48" s="1"/>
  <c r="T13" i="48" s="1"/>
  <c r="T44" i="48"/>
  <c r="T34" i="48" s="1"/>
  <c r="T25" i="48" s="1"/>
  <c r="T16" i="48" s="1"/>
  <c r="G12" i="49"/>
  <c r="G21" i="49"/>
  <c r="G3" i="49"/>
  <c r="F3" i="49" s="1"/>
  <c r="K15" i="49"/>
  <c r="K24" i="49"/>
  <c r="K6" i="49"/>
  <c r="J6" i="49" s="1"/>
  <c r="C23" i="49"/>
  <c r="C5" i="49"/>
  <c r="B5" i="49" s="1"/>
  <c r="C14" i="49"/>
  <c r="C13" i="49"/>
  <c r="C22" i="49"/>
  <c r="C4" i="49"/>
  <c r="B4" i="49" s="1"/>
  <c r="G25" i="49"/>
  <c r="G7" i="49"/>
  <c r="F7" i="49" s="1"/>
  <c r="G16" i="49"/>
  <c r="G4" i="49"/>
  <c r="F4" i="49" s="1"/>
  <c r="G22" i="49"/>
  <c r="G13" i="49"/>
  <c r="U6" i="49"/>
  <c r="T6" i="49" s="1"/>
  <c r="U24" i="49"/>
  <c r="U15" i="49"/>
  <c r="I4" i="49"/>
  <c r="H4" i="49" s="1"/>
  <c r="I22" i="49"/>
  <c r="I13" i="49"/>
  <c r="G24" i="49"/>
  <c r="G15" i="49"/>
  <c r="G6" i="49"/>
  <c r="F6" i="49" s="1"/>
  <c r="O12" i="49"/>
  <c r="O21" i="49"/>
  <c r="O3" i="49"/>
  <c r="N3" i="49" s="1"/>
  <c r="G23" i="49"/>
  <c r="G5" i="49"/>
  <c r="F5" i="49" s="1"/>
  <c r="G14" i="49"/>
  <c r="S24" i="49"/>
  <c r="S15" i="49"/>
  <c r="S6" i="49"/>
  <c r="R6" i="49" s="1"/>
  <c r="O26" i="49"/>
  <c r="O8" i="49"/>
  <c r="N8" i="49" s="1"/>
  <c r="O17" i="49"/>
  <c r="M7" i="49"/>
  <c r="L7" i="49" s="1"/>
  <c r="M25" i="49"/>
  <c r="M16" i="49"/>
  <c r="I8" i="49"/>
  <c r="H8" i="49" s="1"/>
  <c r="I26" i="49"/>
  <c r="I17" i="49"/>
  <c r="Q3" i="49"/>
  <c r="P3" i="49" s="1"/>
  <c r="Q21" i="49"/>
  <c r="Q12" i="49"/>
  <c r="O25" i="49"/>
  <c r="O7" i="49"/>
  <c r="N7" i="49" s="1"/>
  <c r="O16" i="49"/>
  <c r="M5" i="49"/>
  <c r="L5" i="49" s="1"/>
  <c r="M23" i="49"/>
  <c r="M14" i="49"/>
  <c r="M4" i="49"/>
  <c r="L4" i="49" s="1"/>
  <c r="M22" i="49"/>
  <c r="M13" i="49"/>
  <c r="C8" i="49"/>
  <c r="B8" i="49" s="1"/>
  <c r="C17" i="49"/>
  <c r="C26" i="49"/>
  <c r="Q4" i="49"/>
  <c r="P4" i="49" s="1"/>
  <c r="Q13" i="49"/>
  <c r="Q22" i="49"/>
  <c r="K26" i="49"/>
  <c r="K8" i="49"/>
  <c r="J8" i="49" s="1"/>
  <c r="K17" i="49"/>
  <c r="E5" i="49"/>
  <c r="D5" i="49" s="1"/>
  <c r="E14" i="49"/>
  <c r="E23" i="49"/>
  <c r="Q6" i="49"/>
  <c r="P6" i="49" s="1"/>
  <c r="Q24" i="49"/>
  <c r="Q15" i="49"/>
  <c r="E22" i="49"/>
  <c r="E4" i="49"/>
  <c r="D4" i="49" s="1"/>
  <c r="E13" i="49"/>
  <c r="Q23" i="49"/>
  <c r="Q5" i="49"/>
  <c r="P5" i="49" s="1"/>
  <c r="Q14" i="49"/>
  <c r="K7" i="49"/>
  <c r="J7" i="49" s="1"/>
  <c r="K16" i="49"/>
  <c r="K25" i="49"/>
  <c r="C3" i="49"/>
  <c r="B3" i="49" s="1"/>
  <c r="C21" i="49"/>
  <c r="C12" i="49"/>
  <c r="Q7" i="49"/>
  <c r="P7" i="49" s="1"/>
  <c r="Q25" i="49"/>
  <c r="Q16" i="49"/>
  <c r="M8" i="49"/>
  <c r="L8" i="49" s="1"/>
  <c r="M26" i="49"/>
  <c r="M17" i="49"/>
  <c r="K21" i="49"/>
  <c r="K3" i="49"/>
  <c r="J3" i="49" s="1"/>
  <c r="K12" i="49"/>
  <c r="O14" i="49"/>
  <c r="O23" i="49"/>
  <c r="O5" i="49"/>
  <c r="N5" i="49" s="1"/>
  <c r="S26" i="49"/>
  <c r="S8" i="49"/>
  <c r="R8" i="49" s="1"/>
  <c r="S17" i="49"/>
  <c r="M3" i="49"/>
  <c r="L3" i="49" s="1"/>
  <c r="M12" i="49"/>
  <c r="M21" i="49"/>
  <c r="K23" i="49"/>
  <c r="K14" i="49"/>
  <c r="K5" i="49"/>
  <c r="J5" i="49" s="1"/>
  <c r="C25" i="49"/>
  <c r="C7" i="49"/>
  <c r="B7" i="49" s="1"/>
  <c r="C16" i="49"/>
  <c r="K22" i="49"/>
  <c r="K4" i="49"/>
  <c r="J4" i="49" s="1"/>
  <c r="K13" i="49"/>
  <c r="C24" i="49"/>
  <c r="C6" i="49"/>
  <c r="B6" i="49" s="1"/>
  <c r="C15" i="49"/>
  <c r="S25" i="49"/>
  <c r="S7" i="49"/>
  <c r="R7" i="49" s="1"/>
  <c r="S16" i="49"/>
  <c r="O4" i="49"/>
  <c r="N4" i="49" s="1"/>
  <c r="O13" i="49"/>
  <c r="O22" i="49"/>
  <c r="U7" i="49"/>
  <c r="T7" i="49" s="1"/>
  <c r="U25" i="49"/>
  <c r="U16" i="49"/>
  <c r="Q8" i="49"/>
  <c r="P8" i="49" s="1"/>
  <c r="Q26" i="49"/>
  <c r="Q17" i="49"/>
  <c r="S13" i="49"/>
  <c r="S22" i="49"/>
  <c r="S4" i="49"/>
  <c r="R4" i="49" s="1"/>
  <c r="O24" i="49"/>
  <c r="O6" i="49"/>
  <c r="N6" i="49" s="1"/>
  <c r="O15" i="49"/>
  <c r="S23" i="49"/>
  <c r="S5" i="49"/>
  <c r="R5" i="49" s="1"/>
  <c r="S14" i="49"/>
  <c r="I5" i="49"/>
  <c r="H5" i="49" s="1"/>
  <c r="I23" i="49"/>
  <c r="I14" i="49"/>
  <c r="U3" i="49"/>
  <c r="T3" i="49" s="1"/>
  <c r="U21" i="49"/>
  <c r="U12" i="49"/>
  <c r="E7" i="49"/>
  <c r="D7" i="49" s="1"/>
  <c r="E25" i="49"/>
  <c r="E16" i="49"/>
  <c r="E6" i="49"/>
  <c r="D6" i="49" s="1"/>
  <c r="E15" i="49"/>
  <c r="E24" i="49"/>
  <c r="E3" i="49"/>
  <c r="D3" i="49" s="1"/>
  <c r="E21" i="49"/>
  <c r="E12" i="49"/>
  <c r="I6" i="49"/>
  <c r="H6" i="49" s="1"/>
  <c r="I24" i="49"/>
  <c r="I15" i="49"/>
  <c r="S12" i="49"/>
  <c r="S21" i="49"/>
  <c r="S3" i="49"/>
  <c r="R3" i="49" s="1"/>
  <c r="U5" i="49"/>
  <c r="T5" i="49" s="1"/>
  <c r="U14" i="49"/>
  <c r="U23" i="49"/>
  <c r="I3" i="49"/>
  <c r="H3" i="49" s="1"/>
  <c r="I12" i="49"/>
  <c r="I21" i="49"/>
  <c r="U22" i="49"/>
  <c r="U4" i="49"/>
  <c r="T4" i="49" s="1"/>
  <c r="U13" i="49"/>
  <c r="M24" i="49"/>
  <c r="M6" i="49"/>
  <c r="L6" i="49" s="1"/>
  <c r="M15" i="49"/>
  <c r="G26" i="49"/>
  <c r="G8" i="49"/>
  <c r="F8" i="49" s="1"/>
  <c r="G17" i="49"/>
  <c r="I25" i="49"/>
  <c r="I7" i="49"/>
  <c r="H7" i="49" s="1"/>
  <c r="I16" i="49"/>
  <c r="E26" i="49"/>
  <c r="E8" i="49"/>
  <c r="D8" i="49" s="1"/>
  <c r="E17" i="49"/>
  <c r="U26" i="49"/>
  <c r="U8" i="49"/>
  <c r="T8" i="49" s="1"/>
  <c r="U17" i="49"/>
  <c r="L45" i="48"/>
  <c r="L35" i="48" s="1"/>
  <c r="L26" i="48" s="1"/>
  <c r="L17" i="48" s="1"/>
  <c r="D45" i="48"/>
  <c r="D35" i="48" s="1"/>
  <c r="D26" i="48" s="1"/>
  <c r="D17" i="48" s="1"/>
  <c r="P44" i="48"/>
  <c r="P34" i="48" s="1"/>
  <c r="P25" i="48" s="1"/>
  <c r="P16" i="48" s="1"/>
  <c r="H44" i="48"/>
  <c r="H34" i="48" s="1"/>
  <c r="H25" i="48" s="1"/>
  <c r="H16" i="48" s="1"/>
  <c r="L43" i="48"/>
  <c r="L33" i="48" s="1"/>
  <c r="L24" i="48" s="1"/>
  <c r="L15" i="48" s="1"/>
  <c r="D43" i="48"/>
  <c r="D33" i="48" s="1"/>
  <c r="D24" i="48" s="1"/>
  <c r="D15" i="48" s="1"/>
  <c r="P42" i="48"/>
  <c r="P32" i="48" s="1"/>
  <c r="P23" i="48" s="1"/>
  <c r="P14" i="48" s="1"/>
  <c r="H42" i="48"/>
  <c r="H32" i="48" s="1"/>
  <c r="H23" i="48" s="1"/>
  <c r="H14" i="48" s="1"/>
  <c r="L41" i="48"/>
  <c r="L31" i="48" s="1"/>
  <c r="L22" i="48" s="1"/>
  <c r="L13" i="48" s="1"/>
  <c r="D41" i="48"/>
  <c r="D31" i="48" s="1"/>
  <c r="D22" i="48" s="1"/>
  <c r="D13" i="48" s="1"/>
  <c r="P40" i="48"/>
  <c r="P30" i="48" s="1"/>
  <c r="P21" i="48" s="1"/>
  <c r="P12" i="48" s="1"/>
  <c r="H40" i="48"/>
  <c r="H30" i="48" s="1"/>
  <c r="H21" i="48" s="1"/>
  <c r="H12" i="48" s="1"/>
  <c r="R45" i="48"/>
  <c r="R35" i="48" s="1"/>
  <c r="R26" i="48" s="1"/>
  <c r="R17" i="48" s="1"/>
  <c r="J45" i="48"/>
  <c r="J35" i="48" s="1"/>
  <c r="J26" i="48" s="1"/>
  <c r="J17" i="48" s="1"/>
  <c r="B45" i="48"/>
  <c r="B35" i="48" s="1"/>
  <c r="B26" i="48" s="1"/>
  <c r="B17" i="48" s="1"/>
  <c r="N44" i="48"/>
  <c r="N34" i="48" s="1"/>
  <c r="N25" i="48" s="1"/>
  <c r="N16" i="48" s="1"/>
  <c r="F44" i="48"/>
  <c r="F34" i="48" s="1"/>
  <c r="F25" i="48" s="1"/>
  <c r="F16" i="48" s="1"/>
  <c r="R43" i="48"/>
  <c r="R33" i="48" s="1"/>
  <c r="R24" i="48" s="1"/>
  <c r="R15" i="48" s="1"/>
  <c r="J43" i="48"/>
  <c r="J33" i="48" s="1"/>
  <c r="J24" i="48" s="1"/>
  <c r="J15" i="48" s="1"/>
  <c r="B43" i="48"/>
  <c r="B33" i="48" s="1"/>
  <c r="B24" i="48" s="1"/>
  <c r="B15" i="48" s="1"/>
  <c r="N42" i="48"/>
  <c r="N32" i="48" s="1"/>
  <c r="N23" i="48" s="1"/>
  <c r="N14" i="48" s="1"/>
  <c r="F42" i="48"/>
  <c r="F32" i="48" s="1"/>
  <c r="F23" i="48" s="1"/>
  <c r="F14" i="48" s="1"/>
  <c r="R41" i="48"/>
  <c r="R31" i="48" s="1"/>
  <c r="R22" i="48" s="1"/>
  <c r="R13" i="48" s="1"/>
  <c r="J41" i="48"/>
  <c r="J31" i="48" s="1"/>
  <c r="J22" i="48" s="1"/>
  <c r="J13" i="48" s="1"/>
  <c r="B41" i="48"/>
  <c r="B31" i="48" s="1"/>
  <c r="B22" i="48" s="1"/>
  <c r="B13" i="48" s="1"/>
  <c r="N40" i="48"/>
  <c r="N30" i="48" s="1"/>
  <c r="N21" i="48" s="1"/>
  <c r="N12" i="48" s="1"/>
  <c r="F40" i="48"/>
  <c r="F30" i="48" s="1"/>
  <c r="F21" i="48" s="1"/>
  <c r="F12" i="48" s="1"/>
  <c r="P45" i="48"/>
  <c r="P35" i="48" s="1"/>
  <c r="P26" i="48" s="1"/>
  <c r="P17" i="48" s="1"/>
  <c r="H45" i="48"/>
  <c r="H35" i="48" s="1"/>
  <c r="H26" i="48" s="1"/>
  <c r="H17" i="48" s="1"/>
  <c r="L44" i="48"/>
  <c r="L34" i="48" s="1"/>
  <c r="L25" i="48" s="1"/>
  <c r="L16" i="48" s="1"/>
  <c r="D44" i="48"/>
  <c r="D34" i="48" s="1"/>
  <c r="D25" i="48" s="1"/>
  <c r="D16" i="48" s="1"/>
  <c r="P43" i="48"/>
  <c r="P33" i="48" s="1"/>
  <c r="P24" i="48" s="1"/>
  <c r="P15" i="48" s="1"/>
  <c r="H43" i="48"/>
  <c r="H33" i="48" s="1"/>
  <c r="H24" i="48" s="1"/>
  <c r="H15" i="48" s="1"/>
  <c r="L42" i="48"/>
  <c r="L32" i="48" s="1"/>
  <c r="L23" i="48" s="1"/>
  <c r="L14" i="48" s="1"/>
  <c r="D42" i="48"/>
  <c r="D32" i="48" s="1"/>
  <c r="D23" i="48" s="1"/>
  <c r="D14" i="48" s="1"/>
  <c r="P41" i="48"/>
  <c r="P31" i="48" s="1"/>
  <c r="P22" i="48" s="1"/>
  <c r="P13" i="48" s="1"/>
  <c r="H41" i="48"/>
  <c r="H31" i="48" s="1"/>
  <c r="H22" i="48" s="1"/>
  <c r="H13" i="48" s="1"/>
  <c r="L40" i="48"/>
  <c r="L30" i="48" s="1"/>
  <c r="L21" i="48" s="1"/>
  <c r="L12" i="48" s="1"/>
  <c r="D40" i="48"/>
  <c r="D30" i="48" s="1"/>
  <c r="D21" i="48" s="1"/>
  <c r="D12" i="48" s="1"/>
  <c r="N45" i="48"/>
  <c r="N35" i="48" s="1"/>
  <c r="N26" i="48" s="1"/>
  <c r="N17" i="48" s="1"/>
  <c r="F45" i="48"/>
  <c r="F35" i="48" s="1"/>
  <c r="F26" i="48" s="1"/>
  <c r="F17" i="48" s="1"/>
  <c r="R44" i="48"/>
  <c r="R34" i="48" s="1"/>
  <c r="R25" i="48" s="1"/>
  <c r="R16" i="48" s="1"/>
  <c r="J44" i="48"/>
  <c r="J34" i="48" s="1"/>
  <c r="J25" i="48" s="1"/>
  <c r="J16" i="48" s="1"/>
  <c r="B44" i="48"/>
  <c r="B34" i="48" s="1"/>
  <c r="B25" i="48" s="1"/>
  <c r="B16" i="48" s="1"/>
  <c r="N43" i="48"/>
  <c r="N33" i="48" s="1"/>
  <c r="N24" i="48" s="1"/>
  <c r="N15" i="48" s="1"/>
  <c r="F43" i="48"/>
  <c r="F33" i="48" s="1"/>
  <c r="F24" i="48" s="1"/>
  <c r="F15" i="48" s="1"/>
  <c r="R42" i="48"/>
  <c r="R32" i="48" s="1"/>
  <c r="R23" i="48" s="1"/>
  <c r="R14" i="48" s="1"/>
  <c r="J42" i="48"/>
  <c r="J32" i="48" s="1"/>
  <c r="J23" i="48" s="1"/>
  <c r="J14" i="48" s="1"/>
  <c r="B42" i="48"/>
  <c r="B32" i="48" s="1"/>
  <c r="B23" i="48" s="1"/>
  <c r="B14" i="48" s="1"/>
  <c r="N41" i="48"/>
  <c r="N31" i="48" s="1"/>
  <c r="N22" i="48" s="1"/>
  <c r="N13" i="48" s="1"/>
  <c r="F41" i="48"/>
  <c r="F31" i="48" s="1"/>
  <c r="F22" i="48" s="1"/>
  <c r="F13" i="48" s="1"/>
  <c r="R40" i="48"/>
  <c r="R30" i="48" s="1"/>
  <c r="R21" i="48" s="1"/>
  <c r="R12" i="48" s="1"/>
  <c r="J40" i="48"/>
  <c r="J30" i="48" s="1"/>
  <c r="J21" i="48" s="1"/>
  <c r="J12" i="48" s="1"/>
  <c r="B40" i="48"/>
  <c r="B30" i="48" s="1"/>
  <c r="B21" i="48" s="1"/>
  <c r="B12" i="48" s="1"/>
  <c r="U45" i="48"/>
  <c r="U35" i="48" s="1"/>
  <c r="Q45" i="48"/>
  <c r="Q35" i="48" s="1"/>
  <c r="M45" i="48"/>
  <c r="M35" i="48" s="1"/>
  <c r="I45" i="48"/>
  <c r="I35" i="48" s="1"/>
  <c r="E45" i="48"/>
  <c r="E35" i="48" s="1"/>
  <c r="U44" i="48"/>
  <c r="U34" i="48" s="1"/>
  <c r="Q44" i="48"/>
  <c r="Q34" i="48" s="1"/>
  <c r="M44" i="48"/>
  <c r="M34" i="48" s="1"/>
  <c r="I44" i="48"/>
  <c r="I34" i="48" s="1"/>
  <c r="E44" i="48"/>
  <c r="E34" i="48" s="1"/>
  <c r="U43" i="48"/>
  <c r="U33" i="48" s="1"/>
  <c r="Q43" i="48"/>
  <c r="Q33" i="48" s="1"/>
  <c r="M43" i="48"/>
  <c r="M33" i="48" s="1"/>
  <c r="I43" i="48"/>
  <c r="I33" i="48" s="1"/>
  <c r="E43" i="48"/>
  <c r="E33" i="48" s="1"/>
  <c r="U42" i="48"/>
  <c r="U32" i="48" s="1"/>
  <c r="Q42" i="48"/>
  <c r="Q32" i="48" s="1"/>
  <c r="M42" i="48"/>
  <c r="M32" i="48" s="1"/>
  <c r="I42" i="48"/>
  <c r="I32" i="48" s="1"/>
  <c r="E42" i="48"/>
  <c r="E32" i="48" s="1"/>
  <c r="U41" i="48"/>
  <c r="U31" i="48" s="1"/>
  <c r="Q41" i="48"/>
  <c r="Q31" i="48" s="1"/>
  <c r="M41" i="48"/>
  <c r="M31" i="48" s="1"/>
  <c r="I41" i="48"/>
  <c r="I31" i="48" s="1"/>
  <c r="E41" i="48"/>
  <c r="E31" i="48" s="1"/>
  <c r="U40" i="48"/>
  <c r="U30" i="48" s="1"/>
  <c r="Q40" i="48"/>
  <c r="Q30" i="48" s="1"/>
  <c r="M40" i="48"/>
  <c r="M30" i="48" s="1"/>
  <c r="I40" i="48"/>
  <c r="I30" i="48" s="1"/>
  <c r="E40" i="48"/>
  <c r="E30" i="48" s="1"/>
  <c r="S45" i="48"/>
  <c r="S35" i="48" s="1"/>
  <c r="O45" i="48"/>
  <c r="O35" i="48" s="1"/>
  <c r="K45" i="48"/>
  <c r="K35" i="48" s="1"/>
  <c r="G45" i="48"/>
  <c r="G35" i="48" s="1"/>
  <c r="C45" i="48"/>
  <c r="C35" i="48" s="1"/>
  <c r="S44" i="48"/>
  <c r="S34" i="48" s="1"/>
  <c r="O44" i="48"/>
  <c r="O34" i="48" s="1"/>
  <c r="K44" i="48"/>
  <c r="K34" i="48" s="1"/>
  <c r="G44" i="48"/>
  <c r="G34" i="48" s="1"/>
  <c r="C44" i="48"/>
  <c r="C34" i="48" s="1"/>
  <c r="S43" i="48"/>
  <c r="S33" i="48" s="1"/>
  <c r="O43" i="48"/>
  <c r="O33" i="48" s="1"/>
  <c r="K43" i="48"/>
  <c r="K33" i="48" s="1"/>
  <c r="G43" i="48"/>
  <c r="G33" i="48" s="1"/>
  <c r="C43" i="48"/>
  <c r="C33" i="48" s="1"/>
  <c r="S42" i="48"/>
  <c r="S32" i="48" s="1"/>
  <c r="O42" i="48"/>
  <c r="O32" i="48" s="1"/>
  <c r="K42" i="48"/>
  <c r="K32" i="48" s="1"/>
  <c r="G42" i="48"/>
  <c r="G32" i="48" s="1"/>
  <c r="C42" i="48"/>
  <c r="C32" i="48" s="1"/>
  <c r="S41" i="48"/>
  <c r="S31" i="48" s="1"/>
  <c r="G41" i="48"/>
  <c r="G31" i="48" s="1"/>
  <c r="K41" i="48"/>
  <c r="K31" i="48" s="1"/>
  <c r="O40" i="48"/>
  <c r="O30" i="48" s="1"/>
  <c r="O41" i="48"/>
  <c r="O31" i="48" s="1"/>
  <c r="S40" i="48"/>
  <c r="S30" i="48" s="1"/>
  <c r="C40" i="48"/>
  <c r="C30" i="48" s="1"/>
  <c r="C41" i="48"/>
  <c r="C31" i="48" s="1"/>
  <c r="G40" i="48"/>
  <c r="G30" i="48" s="1"/>
  <c r="K40" i="48"/>
  <c r="K30" i="48" s="1"/>
  <c r="C74" i="14"/>
  <c r="C76" i="14"/>
  <c r="K21" i="48" l="1"/>
  <c r="K12" i="48"/>
  <c r="K3" i="48"/>
  <c r="J3" i="48" s="1"/>
  <c r="S3" i="48"/>
  <c r="R3" i="48" s="1"/>
  <c r="S12" i="48"/>
  <c r="S21" i="48"/>
  <c r="G4" i="48"/>
  <c r="F4" i="48" s="1"/>
  <c r="G22" i="48"/>
  <c r="G13" i="48"/>
  <c r="K5" i="48"/>
  <c r="J5" i="48" s="1"/>
  <c r="K23" i="48"/>
  <c r="K14" i="48"/>
  <c r="G15" i="48"/>
  <c r="G6" i="48"/>
  <c r="F6" i="48" s="1"/>
  <c r="G24" i="48"/>
  <c r="C7" i="48"/>
  <c r="B7" i="48" s="1"/>
  <c r="C16" i="48"/>
  <c r="C25" i="48"/>
  <c r="S25" i="48"/>
  <c r="S16" i="48"/>
  <c r="S7" i="48"/>
  <c r="R7" i="48" s="1"/>
  <c r="O8" i="48"/>
  <c r="N8" i="48" s="1"/>
  <c r="O26" i="48"/>
  <c r="O17" i="48"/>
  <c r="M21" i="48"/>
  <c r="M12" i="48"/>
  <c r="M3" i="48"/>
  <c r="L3" i="48" s="1"/>
  <c r="I22" i="48"/>
  <c r="I13" i="48"/>
  <c r="I4" i="48"/>
  <c r="H4" i="48" s="1"/>
  <c r="E23" i="48"/>
  <c r="E14" i="48"/>
  <c r="E5" i="48"/>
  <c r="D5" i="48" s="1"/>
  <c r="U23" i="48"/>
  <c r="U14" i="48"/>
  <c r="U5" i="48"/>
  <c r="T5" i="48" s="1"/>
  <c r="Q24" i="48"/>
  <c r="Q15" i="48"/>
  <c r="Q6" i="48"/>
  <c r="P6" i="48" s="1"/>
  <c r="M25" i="48"/>
  <c r="M16" i="48"/>
  <c r="M7" i="48"/>
  <c r="L7" i="48" s="1"/>
  <c r="I26" i="48"/>
  <c r="I17" i="48"/>
  <c r="I8" i="48"/>
  <c r="H8" i="48" s="1"/>
  <c r="G21" i="48"/>
  <c r="G12" i="48"/>
  <c r="G3" i="48"/>
  <c r="F3" i="48" s="1"/>
  <c r="O4" i="48"/>
  <c r="N4" i="48" s="1"/>
  <c r="O22" i="48"/>
  <c r="O13" i="48"/>
  <c r="S4" i="48"/>
  <c r="R4" i="48" s="1"/>
  <c r="S13" i="48"/>
  <c r="S22" i="48"/>
  <c r="O23" i="48"/>
  <c r="O14" i="48"/>
  <c r="O5" i="48"/>
  <c r="N5" i="48" s="1"/>
  <c r="K6" i="48"/>
  <c r="J6" i="48" s="1"/>
  <c r="K24" i="48"/>
  <c r="K15" i="48"/>
  <c r="G25" i="48"/>
  <c r="G7" i="48"/>
  <c r="F7" i="48" s="1"/>
  <c r="G16" i="48"/>
  <c r="C8" i="48"/>
  <c r="B8" i="48" s="1"/>
  <c r="C17" i="48"/>
  <c r="C26" i="48"/>
  <c r="S8" i="48"/>
  <c r="R8" i="48" s="1"/>
  <c r="S26" i="48"/>
  <c r="S17" i="48"/>
  <c r="Q21" i="48"/>
  <c r="Q12" i="48"/>
  <c r="Q3" i="48"/>
  <c r="P3" i="48" s="1"/>
  <c r="M22" i="48"/>
  <c r="M13" i="48"/>
  <c r="M4" i="48"/>
  <c r="L4" i="48" s="1"/>
  <c r="I23" i="48"/>
  <c r="I14" i="48"/>
  <c r="I5" i="48"/>
  <c r="H5" i="48" s="1"/>
  <c r="E24" i="48"/>
  <c r="E15" i="48"/>
  <c r="E6" i="48"/>
  <c r="D6" i="48" s="1"/>
  <c r="U24" i="48"/>
  <c r="U15" i="48"/>
  <c r="U6" i="48"/>
  <c r="T6" i="48" s="1"/>
  <c r="Q25" i="48"/>
  <c r="Q16" i="48"/>
  <c r="Q7" i="48"/>
  <c r="P7" i="48" s="1"/>
  <c r="M26" i="48"/>
  <c r="M17" i="48"/>
  <c r="M8" i="48"/>
  <c r="L8" i="48" s="1"/>
  <c r="C22" i="48"/>
  <c r="C13" i="48"/>
  <c r="C4" i="48"/>
  <c r="B4" i="48" s="1"/>
  <c r="O12" i="48"/>
  <c r="O21" i="48"/>
  <c r="O3" i="48"/>
  <c r="N3" i="48" s="1"/>
  <c r="C5" i="48"/>
  <c r="B5" i="48" s="1"/>
  <c r="C23" i="48"/>
  <c r="C14" i="48"/>
  <c r="S23" i="48"/>
  <c r="S5" i="48"/>
  <c r="R5" i="48" s="1"/>
  <c r="S14" i="48"/>
  <c r="O6" i="48"/>
  <c r="N6" i="48" s="1"/>
  <c r="O24" i="48"/>
  <c r="O15" i="48"/>
  <c r="K25" i="48"/>
  <c r="K7" i="48"/>
  <c r="J7" i="48" s="1"/>
  <c r="K16" i="48"/>
  <c r="G26" i="48"/>
  <c r="G8" i="48"/>
  <c r="F8" i="48" s="1"/>
  <c r="G17" i="48"/>
  <c r="E21" i="48"/>
  <c r="E12" i="48"/>
  <c r="E3" i="48"/>
  <c r="D3" i="48" s="1"/>
  <c r="U21" i="48"/>
  <c r="U12" i="48"/>
  <c r="U3" i="48"/>
  <c r="T3" i="48" s="1"/>
  <c r="Q22" i="48"/>
  <c r="Q13" i="48"/>
  <c r="Q4" i="48"/>
  <c r="P4" i="48" s="1"/>
  <c r="M23" i="48"/>
  <c r="M14" i="48"/>
  <c r="M5" i="48"/>
  <c r="L5" i="48" s="1"/>
  <c r="I24" i="48"/>
  <c r="I15" i="48"/>
  <c r="I6" i="48"/>
  <c r="H6" i="48" s="1"/>
  <c r="E25" i="48"/>
  <c r="E16" i="48"/>
  <c r="E7" i="48"/>
  <c r="D7" i="48" s="1"/>
  <c r="U25" i="48"/>
  <c r="U16" i="48"/>
  <c r="U7" i="48"/>
  <c r="T7" i="48" s="1"/>
  <c r="Q26" i="48"/>
  <c r="Q17" i="48"/>
  <c r="Q8" i="48"/>
  <c r="P8" i="48" s="1"/>
  <c r="C3" i="48"/>
  <c r="B3" i="48" s="1"/>
  <c r="C12" i="48"/>
  <c r="C21" i="48"/>
  <c r="K22" i="48"/>
  <c r="K13" i="48"/>
  <c r="K4" i="48"/>
  <c r="J4" i="48" s="1"/>
  <c r="G23" i="48"/>
  <c r="G14" i="48"/>
  <c r="G5" i="48"/>
  <c r="F5" i="48" s="1"/>
  <c r="C24" i="48"/>
  <c r="C15" i="48"/>
  <c r="C6" i="48"/>
  <c r="B6" i="48" s="1"/>
  <c r="S24" i="48"/>
  <c r="S15" i="48"/>
  <c r="S6" i="48"/>
  <c r="R6" i="48" s="1"/>
  <c r="O25" i="48"/>
  <c r="O16" i="48"/>
  <c r="O7" i="48"/>
  <c r="N7" i="48" s="1"/>
  <c r="K26" i="48"/>
  <c r="K17" i="48"/>
  <c r="K8" i="48"/>
  <c r="J8" i="48" s="1"/>
  <c r="I21" i="48"/>
  <c r="I12" i="48"/>
  <c r="I3" i="48"/>
  <c r="H3" i="48" s="1"/>
  <c r="E22" i="48"/>
  <c r="E13" i="48"/>
  <c r="E4" i="48"/>
  <c r="D4" i="48" s="1"/>
  <c r="U22" i="48"/>
  <c r="U13" i="48"/>
  <c r="U4" i="48"/>
  <c r="T4" i="48" s="1"/>
  <c r="Q23" i="48"/>
  <c r="Q14" i="48"/>
  <c r="Q5" i="48"/>
  <c r="P5" i="48" s="1"/>
  <c r="M24" i="48"/>
  <c r="M15" i="48"/>
  <c r="M6" i="48"/>
  <c r="L6" i="48" s="1"/>
  <c r="I25" i="48"/>
  <c r="I16" i="48"/>
  <c r="I7" i="48"/>
  <c r="H7" i="48" s="1"/>
  <c r="E26" i="48"/>
  <c r="E17" i="48"/>
  <c r="E8" i="48"/>
  <c r="D8" i="48" s="1"/>
  <c r="U26" i="48"/>
  <c r="U17" i="48"/>
  <c r="U8" i="48"/>
  <c r="T8" i="48" s="1"/>
  <c r="R35" i="47" l="1"/>
  <c r="R26" i="47" s="1"/>
  <c r="R17" i="47" s="1"/>
  <c r="N35" i="47"/>
  <c r="N26" i="47" s="1"/>
  <c r="N17" i="47" s="1"/>
  <c r="J35" i="47"/>
  <c r="J26" i="47" s="1"/>
  <c r="J17" i="47" s="1"/>
  <c r="F35" i="47"/>
  <c r="F26" i="47" s="1"/>
  <c r="F17" i="47" s="1"/>
  <c r="B35" i="47"/>
  <c r="B26" i="47" s="1"/>
  <c r="B17" i="47" s="1"/>
  <c r="R34" i="47"/>
  <c r="R25" i="47" s="1"/>
  <c r="R16" i="47" s="1"/>
  <c r="N34" i="47"/>
  <c r="N25" i="47" s="1"/>
  <c r="N16" i="47" s="1"/>
  <c r="J34" i="47"/>
  <c r="J25" i="47" s="1"/>
  <c r="J16" i="47" s="1"/>
  <c r="F34" i="47"/>
  <c r="F25" i="47" s="1"/>
  <c r="F16" i="47" s="1"/>
  <c r="B34" i="47"/>
  <c r="B25" i="47" s="1"/>
  <c r="B16" i="47" s="1"/>
  <c r="R33" i="47"/>
  <c r="R24" i="47" s="1"/>
  <c r="R15" i="47" s="1"/>
  <c r="N33" i="47"/>
  <c r="N24" i="47" s="1"/>
  <c r="N15" i="47" s="1"/>
  <c r="J33" i="47"/>
  <c r="J24" i="47" s="1"/>
  <c r="J15" i="47" s="1"/>
  <c r="F33" i="47"/>
  <c r="F24" i="47" s="1"/>
  <c r="F15" i="47" s="1"/>
  <c r="B33" i="47"/>
  <c r="B24" i="47" s="1"/>
  <c r="B15" i="47" s="1"/>
  <c r="R32" i="47"/>
  <c r="R23" i="47" s="1"/>
  <c r="R14" i="47" s="1"/>
  <c r="N32" i="47"/>
  <c r="N23" i="47" s="1"/>
  <c r="N14" i="47" s="1"/>
  <c r="J32" i="47"/>
  <c r="J23" i="47" s="1"/>
  <c r="J14" i="47" s="1"/>
  <c r="F32" i="47"/>
  <c r="F23" i="47" s="1"/>
  <c r="F14" i="47" s="1"/>
  <c r="B32" i="47"/>
  <c r="B23" i="47" s="1"/>
  <c r="B14" i="47" s="1"/>
  <c r="R31" i="47"/>
  <c r="R22" i="47" s="1"/>
  <c r="R13" i="47" s="1"/>
  <c r="N31" i="47"/>
  <c r="N22" i="47" s="1"/>
  <c r="N13" i="47" s="1"/>
  <c r="J31" i="47"/>
  <c r="J22" i="47" s="1"/>
  <c r="J13" i="47" s="1"/>
  <c r="F31" i="47"/>
  <c r="F22" i="47" s="1"/>
  <c r="F13" i="47" s="1"/>
  <c r="B31" i="47"/>
  <c r="B22" i="47" s="1"/>
  <c r="B13" i="47" s="1"/>
  <c r="R30" i="47"/>
  <c r="R21" i="47" s="1"/>
  <c r="R12" i="47" s="1"/>
  <c r="N30" i="47"/>
  <c r="N21" i="47" s="1"/>
  <c r="N12" i="47" s="1"/>
  <c r="J30" i="47"/>
  <c r="J21" i="47" s="1"/>
  <c r="J12" i="47" s="1"/>
  <c r="F30" i="47"/>
  <c r="F21" i="47" s="1"/>
  <c r="F12" i="47" s="1"/>
  <c r="B30" i="47"/>
  <c r="B21" i="47" s="1"/>
  <c r="B12" i="47" s="1"/>
  <c r="P35" i="47"/>
  <c r="P26" i="47" s="1"/>
  <c r="P17" i="47" s="1"/>
  <c r="H35" i="47"/>
  <c r="H26" i="47" s="1"/>
  <c r="H17" i="47" s="1"/>
  <c r="T34" i="47"/>
  <c r="T25" i="47" s="1"/>
  <c r="T16" i="47" s="1"/>
  <c r="L34" i="47"/>
  <c r="L25" i="47" s="1"/>
  <c r="L16" i="47" s="1"/>
  <c r="D34" i="47"/>
  <c r="D25" i="47" s="1"/>
  <c r="D16" i="47" s="1"/>
  <c r="P33" i="47"/>
  <c r="P24" i="47" s="1"/>
  <c r="P15" i="47" s="1"/>
  <c r="H33" i="47"/>
  <c r="H24" i="47" s="1"/>
  <c r="H15" i="47" s="1"/>
  <c r="T32" i="47"/>
  <c r="T23" i="47" s="1"/>
  <c r="T14" i="47" s="1"/>
  <c r="L32" i="47"/>
  <c r="L23" i="47" s="1"/>
  <c r="L14" i="47" s="1"/>
  <c r="D32" i="47"/>
  <c r="D23" i="47" s="1"/>
  <c r="D14" i="47" s="1"/>
  <c r="P31" i="47"/>
  <c r="P22" i="47" s="1"/>
  <c r="P13" i="47" s="1"/>
  <c r="H31" i="47"/>
  <c r="H22" i="47" s="1"/>
  <c r="H13" i="47" s="1"/>
  <c r="T30" i="47"/>
  <c r="T21" i="47" s="1"/>
  <c r="T12" i="47" s="1"/>
  <c r="L30" i="47"/>
  <c r="L21" i="47" s="1"/>
  <c r="L12" i="47" s="1"/>
  <c r="D30" i="47"/>
  <c r="D21" i="47" s="1"/>
  <c r="D12" i="47" s="1"/>
  <c r="L35" i="47"/>
  <c r="L26" i="47" s="1"/>
  <c r="L17" i="47" s="1"/>
  <c r="P34" i="47"/>
  <c r="P25" i="47" s="1"/>
  <c r="P16" i="47" s="1"/>
  <c r="T33" i="47"/>
  <c r="T24" i="47" s="1"/>
  <c r="T15" i="47" s="1"/>
  <c r="D33" i="47"/>
  <c r="D24" i="47" s="1"/>
  <c r="D15" i="47" s="1"/>
  <c r="H32" i="47"/>
  <c r="H23" i="47" s="1"/>
  <c r="H14" i="47" s="1"/>
  <c r="L31" i="47"/>
  <c r="L22" i="47" s="1"/>
  <c r="L13" i="47" s="1"/>
  <c r="P30" i="47"/>
  <c r="P21" i="47" s="1"/>
  <c r="P12" i="47" s="1"/>
  <c r="D35" i="47"/>
  <c r="D26" i="47" s="1"/>
  <c r="D17" i="47" s="1"/>
  <c r="L33" i="47"/>
  <c r="L24" i="47" s="1"/>
  <c r="L15" i="47" s="1"/>
  <c r="D31" i="47"/>
  <c r="D22" i="47" s="1"/>
  <c r="D13" i="47" s="1"/>
  <c r="T35" i="47"/>
  <c r="T26" i="47" s="1"/>
  <c r="T17" i="47" s="1"/>
  <c r="H34" i="47"/>
  <c r="H25" i="47" s="1"/>
  <c r="H16" i="47" s="1"/>
  <c r="P32" i="47"/>
  <c r="P23" i="47" s="1"/>
  <c r="P14" i="47" s="1"/>
  <c r="T31" i="47"/>
  <c r="T22" i="47" s="1"/>
  <c r="T13" i="47" s="1"/>
  <c r="H30" i="47"/>
  <c r="H21" i="47" s="1"/>
  <c r="H12" i="47" s="1"/>
  <c r="U35" i="47" l="1"/>
  <c r="S35" i="47"/>
  <c r="O35" i="47"/>
  <c r="K35" i="47"/>
  <c r="G35" i="47"/>
  <c r="C35" i="47"/>
  <c r="S34" i="47"/>
  <c r="O34" i="47"/>
  <c r="K34" i="47"/>
  <c r="G34" i="47"/>
  <c r="C34" i="47"/>
  <c r="S33" i="47"/>
  <c r="O33" i="47"/>
  <c r="K33" i="47"/>
  <c r="G33" i="47"/>
  <c r="C33" i="47"/>
  <c r="S32" i="47"/>
  <c r="O32" i="47"/>
  <c r="K32" i="47"/>
  <c r="G32" i="47"/>
  <c r="C32" i="47"/>
  <c r="S31" i="47"/>
  <c r="O31" i="47"/>
  <c r="K31" i="47"/>
  <c r="G31" i="47"/>
  <c r="C31" i="47"/>
  <c r="S30" i="47"/>
  <c r="O30" i="47"/>
  <c r="K30" i="47"/>
  <c r="G30" i="47"/>
  <c r="C30" i="47"/>
  <c r="M35" i="47"/>
  <c r="E35" i="47"/>
  <c r="Q34" i="47"/>
  <c r="I34" i="47"/>
  <c r="U33" i="47"/>
  <c r="M33" i="47"/>
  <c r="E33" i="47"/>
  <c r="Q32" i="47"/>
  <c r="I32" i="47"/>
  <c r="U31" i="47"/>
  <c r="M31" i="47"/>
  <c r="E31" i="47"/>
  <c r="Q30" i="47"/>
  <c r="I30" i="47"/>
  <c r="Q35" i="47"/>
  <c r="I33" i="47"/>
  <c r="Q31" i="47"/>
  <c r="E30" i="47"/>
  <c r="I35" i="47"/>
  <c r="M34" i="47"/>
  <c r="Q33" i="47"/>
  <c r="U32" i="47"/>
  <c r="E32" i="47"/>
  <c r="I31" i="47"/>
  <c r="M30" i="47"/>
  <c r="U34" i="47"/>
  <c r="E34" i="47"/>
  <c r="M32" i="47"/>
  <c r="U30" i="47"/>
  <c r="U21" i="47" l="1"/>
  <c r="U12" i="47"/>
  <c r="U3" i="47"/>
  <c r="T3" i="47" s="1"/>
  <c r="M21" i="47"/>
  <c r="M12" i="47"/>
  <c r="M3" i="47"/>
  <c r="L3" i="47" s="1"/>
  <c r="Q15" i="47"/>
  <c r="Q6" i="47"/>
  <c r="P6" i="47" s="1"/>
  <c r="Q24" i="47"/>
  <c r="Q22" i="47"/>
  <c r="Q13" i="47"/>
  <c r="Q4" i="47"/>
  <c r="P4" i="47" s="1"/>
  <c r="Q21" i="47"/>
  <c r="Q12" i="47"/>
  <c r="Q3" i="47"/>
  <c r="P3" i="47" s="1"/>
  <c r="I14" i="47"/>
  <c r="I23" i="47"/>
  <c r="I5" i="47"/>
  <c r="H5" i="47" s="1"/>
  <c r="U15" i="47"/>
  <c r="U24" i="47"/>
  <c r="U6" i="47"/>
  <c r="T6" i="47" s="1"/>
  <c r="M17" i="47"/>
  <c r="M26" i="47"/>
  <c r="M8" i="47"/>
  <c r="L8" i="47" s="1"/>
  <c r="O21" i="47"/>
  <c r="O12" i="47"/>
  <c r="O3" i="47"/>
  <c r="N3" i="47" s="1"/>
  <c r="K22" i="47"/>
  <c r="K13" i="47"/>
  <c r="K4" i="47"/>
  <c r="J4" i="47" s="1"/>
  <c r="G23" i="47"/>
  <c r="G14" i="47"/>
  <c r="G5" i="47"/>
  <c r="F5" i="47" s="1"/>
  <c r="C24" i="47"/>
  <c r="C15" i="47"/>
  <c r="C6" i="47"/>
  <c r="B6" i="47" s="1"/>
  <c r="S24" i="47"/>
  <c r="S15" i="47"/>
  <c r="S6" i="47"/>
  <c r="R6" i="47" s="1"/>
  <c r="O25" i="47"/>
  <c r="O16" i="47"/>
  <c r="O7" i="47"/>
  <c r="N7" i="47" s="1"/>
  <c r="K26" i="47"/>
  <c r="K17" i="47"/>
  <c r="K8" i="47"/>
  <c r="J8" i="47" s="1"/>
  <c r="M14" i="47"/>
  <c r="M5" i="47"/>
  <c r="L5" i="47" s="1"/>
  <c r="M23" i="47"/>
  <c r="I13" i="47"/>
  <c r="I4" i="47"/>
  <c r="H4" i="47" s="1"/>
  <c r="I22" i="47"/>
  <c r="M16" i="47"/>
  <c r="M25" i="47"/>
  <c r="M7" i="47"/>
  <c r="L7" i="47" s="1"/>
  <c r="I15" i="47"/>
  <c r="I6" i="47"/>
  <c r="H6" i="47" s="1"/>
  <c r="I24" i="47"/>
  <c r="E13" i="47"/>
  <c r="E22" i="47"/>
  <c r="E4" i="47"/>
  <c r="D4" i="47" s="1"/>
  <c r="Q14" i="47"/>
  <c r="Q23" i="47"/>
  <c r="Q5" i="47"/>
  <c r="P5" i="47" s="1"/>
  <c r="I16" i="47"/>
  <c r="I25" i="47"/>
  <c r="I7" i="47"/>
  <c r="H7" i="47" s="1"/>
  <c r="C21" i="47"/>
  <c r="C12" i="47"/>
  <c r="C3" i="47"/>
  <c r="B3" i="47" s="1"/>
  <c r="S21" i="47"/>
  <c r="S12" i="47"/>
  <c r="S3" i="47"/>
  <c r="R3" i="47" s="1"/>
  <c r="O22" i="47"/>
  <c r="O13" i="47"/>
  <c r="O4" i="47"/>
  <c r="N4" i="47" s="1"/>
  <c r="K23" i="47"/>
  <c r="K14" i="47"/>
  <c r="K5" i="47"/>
  <c r="J5" i="47" s="1"/>
  <c r="G24" i="47"/>
  <c r="G6" i="47"/>
  <c r="F6" i="47" s="1"/>
  <c r="G15" i="47"/>
  <c r="C25" i="47"/>
  <c r="C7" i="47"/>
  <c r="B7" i="47" s="1"/>
  <c r="C16" i="47"/>
  <c r="S25" i="47"/>
  <c r="S7" i="47"/>
  <c r="R7" i="47" s="1"/>
  <c r="S16" i="47"/>
  <c r="O26" i="47"/>
  <c r="O8" i="47"/>
  <c r="N8" i="47" s="1"/>
  <c r="O17" i="47"/>
  <c r="E16" i="47"/>
  <c r="E7" i="47"/>
  <c r="D7" i="47" s="1"/>
  <c r="E25" i="47"/>
  <c r="E14" i="47"/>
  <c r="E23" i="47"/>
  <c r="E5" i="47"/>
  <c r="D5" i="47" s="1"/>
  <c r="I17" i="47"/>
  <c r="I26" i="47"/>
  <c r="I8" i="47"/>
  <c r="H8" i="47" s="1"/>
  <c r="Q17" i="47"/>
  <c r="Q26" i="47"/>
  <c r="Q8" i="47"/>
  <c r="P8" i="47" s="1"/>
  <c r="M13" i="47"/>
  <c r="M4" i="47"/>
  <c r="L4" i="47" s="1"/>
  <c r="M22" i="47"/>
  <c r="E15" i="47"/>
  <c r="E24" i="47"/>
  <c r="E6" i="47"/>
  <c r="D6" i="47" s="1"/>
  <c r="Q16" i="47"/>
  <c r="Q25" i="47"/>
  <c r="Q7" i="47"/>
  <c r="P7" i="47" s="1"/>
  <c r="G21" i="47"/>
  <c r="G12" i="47"/>
  <c r="G3" i="47"/>
  <c r="F3" i="47" s="1"/>
  <c r="C13" i="47"/>
  <c r="C22" i="47"/>
  <c r="C4" i="47"/>
  <c r="B4" i="47" s="1"/>
  <c r="S13" i="47"/>
  <c r="S22" i="47"/>
  <c r="S4" i="47"/>
  <c r="R4" i="47" s="1"/>
  <c r="O23" i="47"/>
  <c r="O14" i="47"/>
  <c r="O5" i="47"/>
  <c r="N5" i="47" s="1"/>
  <c r="K24" i="47"/>
  <c r="K15" i="47"/>
  <c r="K6" i="47"/>
  <c r="J6" i="47" s="1"/>
  <c r="G25" i="47"/>
  <c r="G16" i="47"/>
  <c r="G7" i="47"/>
  <c r="F7" i="47" s="1"/>
  <c r="C26" i="47"/>
  <c r="C17" i="47"/>
  <c r="C8" i="47"/>
  <c r="B8" i="47" s="1"/>
  <c r="S26" i="47"/>
  <c r="S17" i="47"/>
  <c r="S8" i="47"/>
  <c r="R8" i="47" s="1"/>
  <c r="U16" i="47"/>
  <c r="U25" i="47"/>
  <c r="U7" i="47"/>
  <c r="T7" i="47" s="1"/>
  <c r="U14" i="47"/>
  <c r="U5" i="47"/>
  <c r="T5" i="47" s="1"/>
  <c r="U23" i="47"/>
  <c r="E21" i="47"/>
  <c r="E12" i="47"/>
  <c r="E3" i="47"/>
  <c r="D3" i="47" s="1"/>
  <c r="I21" i="47"/>
  <c r="I12" i="47"/>
  <c r="I3" i="47"/>
  <c r="H3" i="47" s="1"/>
  <c r="U13" i="47"/>
  <c r="U22" i="47"/>
  <c r="U4" i="47"/>
  <c r="T4" i="47" s="1"/>
  <c r="M15" i="47"/>
  <c r="M24" i="47"/>
  <c r="M6" i="47"/>
  <c r="L6" i="47" s="1"/>
  <c r="E17" i="47"/>
  <c r="E26" i="47"/>
  <c r="E8" i="47"/>
  <c r="D8" i="47" s="1"/>
  <c r="K12" i="47"/>
  <c r="K21" i="47"/>
  <c r="K3" i="47"/>
  <c r="J3" i="47" s="1"/>
  <c r="G22" i="47"/>
  <c r="G4" i="47"/>
  <c r="F4" i="47" s="1"/>
  <c r="G13" i="47"/>
  <c r="C23" i="47"/>
  <c r="C5" i="47"/>
  <c r="B5" i="47" s="1"/>
  <c r="C14" i="47"/>
  <c r="S23" i="47"/>
  <c r="S14" i="47"/>
  <c r="S5" i="47"/>
  <c r="R5" i="47" s="1"/>
  <c r="O24" i="47"/>
  <c r="O15" i="47"/>
  <c r="O6" i="47"/>
  <c r="N6" i="47" s="1"/>
  <c r="K25" i="47"/>
  <c r="K16" i="47"/>
  <c r="K7" i="47"/>
  <c r="J7" i="47" s="1"/>
  <c r="G26" i="47"/>
  <c r="G17" i="47"/>
  <c r="G8" i="47"/>
  <c r="F8" i="47" s="1"/>
  <c r="U17" i="47"/>
  <c r="U26" i="47"/>
  <c r="U8" i="47"/>
  <c r="T8" i="47" s="1"/>
</calcChain>
</file>

<file path=xl/sharedStrings.xml><?xml version="1.0" encoding="utf-8"?>
<sst xmlns="http://schemas.openxmlformats.org/spreadsheetml/2006/main" count="8696" uniqueCount="1965">
  <si>
    <t>五</t>
    <rPh sb="0" eb="1">
      <t>ゴ</t>
    </rPh>
    <phoneticPr fontId="1"/>
  </si>
  <si>
    <t>女</t>
    <rPh sb="0" eb="1">
      <t>オンナ</t>
    </rPh>
    <phoneticPr fontId="1"/>
  </si>
  <si>
    <t>見</t>
    <rPh sb="0" eb="1">
      <t>ミ</t>
    </rPh>
    <phoneticPr fontId="1"/>
  </si>
  <si>
    <t>水</t>
    <rPh sb="0" eb="1">
      <t>ミズ</t>
    </rPh>
    <phoneticPr fontId="1"/>
  </si>
  <si>
    <t>大</t>
    <rPh sb="0" eb="1">
      <t>ダイ</t>
    </rPh>
    <phoneticPr fontId="1"/>
  </si>
  <si>
    <t>車</t>
    <rPh sb="0" eb="1">
      <t>クルマ</t>
    </rPh>
    <phoneticPr fontId="1"/>
  </si>
  <si>
    <t>口</t>
    <rPh sb="0" eb="1">
      <t>クチ</t>
    </rPh>
    <phoneticPr fontId="1"/>
  </si>
  <si>
    <t>・漢字の順番は光村図書の教科書に準じています。</t>
    <rPh sb="1" eb="3">
      <t>カンジ</t>
    </rPh>
    <rPh sb="4" eb="6">
      <t>ジュンバン</t>
    </rPh>
    <rPh sb="7" eb="9">
      <t>ミツムラ</t>
    </rPh>
    <rPh sb="9" eb="11">
      <t>トショ</t>
    </rPh>
    <rPh sb="12" eb="15">
      <t>キョウカショ</t>
    </rPh>
    <rPh sb="16" eb="17">
      <t>ジュン</t>
    </rPh>
    <phoneticPr fontId="21"/>
  </si>
  <si>
    <t>③誤って関数を削除したりするのを防ぐため、
　シートには保護をかけています。
　パスワードは設定していませんので解除可能です。
　「問題選択」のリストを改造して、オリジナルの問題
　を作ることもできます。</t>
    <rPh sb="1" eb="2">
      <t>アヤマ</t>
    </rPh>
    <rPh sb="4" eb="6">
      <t>カンスウ</t>
    </rPh>
    <rPh sb="7" eb="9">
      <t>サクジョ</t>
    </rPh>
    <rPh sb="16" eb="17">
      <t>フセ</t>
    </rPh>
    <rPh sb="28" eb="30">
      <t>ホゴ</t>
    </rPh>
    <rPh sb="46" eb="48">
      <t>セッテイ</t>
    </rPh>
    <rPh sb="56" eb="58">
      <t>カイジョ</t>
    </rPh>
    <rPh sb="58" eb="60">
      <t>カノウ</t>
    </rPh>
    <rPh sb="66" eb="68">
      <t>モンダイ</t>
    </rPh>
    <rPh sb="68" eb="70">
      <t>センタク</t>
    </rPh>
    <rPh sb="76" eb="78">
      <t>カイゾウ</t>
    </rPh>
    <rPh sb="87" eb="89">
      <t>モンダイ</t>
    </rPh>
    <rPh sb="92" eb="93">
      <t>ツク</t>
    </rPh>
    <phoneticPr fontId="21"/>
  </si>
  <si>
    <t>する</t>
    <phoneticPr fontId="1"/>
  </si>
  <si>
    <t>が　</t>
    <phoneticPr fontId="1"/>
  </si>
  <si>
    <t>う　</t>
    <phoneticPr fontId="1"/>
  </si>
  <si>
    <t>む　</t>
    <phoneticPr fontId="1"/>
  </si>
  <si>
    <t>よ</t>
    <phoneticPr fontId="1"/>
  </si>
  <si>
    <t>じ</t>
    <phoneticPr fontId="1"/>
  </si>
  <si>
    <t>み</t>
    <phoneticPr fontId="1"/>
  </si>
  <si>
    <t>の　</t>
    <phoneticPr fontId="1"/>
  </si>
  <si>
    <t>しゅう</t>
    <phoneticPr fontId="1"/>
  </si>
  <si>
    <t>今</t>
    <rPh sb="0" eb="1">
      <t>イマ</t>
    </rPh>
    <phoneticPr fontId="1"/>
  </si>
  <si>
    <t>に　</t>
    <phoneticPr fontId="1"/>
  </si>
  <si>
    <t>もん</t>
    <phoneticPr fontId="1"/>
  </si>
  <si>
    <t>の</t>
    <phoneticPr fontId="1"/>
  </si>
  <si>
    <t>き</t>
    <phoneticPr fontId="1"/>
  </si>
  <si>
    <t>で　</t>
    <phoneticPr fontId="1"/>
  </si>
  <si>
    <t>風</t>
    <rPh sb="0" eb="1">
      <t>カゼ</t>
    </rPh>
    <phoneticPr fontId="1"/>
  </si>
  <si>
    <t>おお</t>
    <phoneticPr fontId="1"/>
  </si>
  <si>
    <t>し</t>
    <phoneticPr fontId="1"/>
  </si>
  <si>
    <t>けん</t>
    <phoneticPr fontId="1"/>
  </si>
  <si>
    <t>めい</t>
    <phoneticPr fontId="1"/>
  </si>
  <si>
    <t>える</t>
    <phoneticPr fontId="1"/>
  </si>
  <si>
    <t>体</t>
    <rPh sb="0" eb="1">
      <t>カラダ</t>
    </rPh>
    <phoneticPr fontId="1"/>
  </si>
  <si>
    <t>ど</t>
    <phoneticPr fontId="1"/>
  </si>
  <si>
    <t>よう</t>
    <phoneticPr fontId="1"/>
  </si>
  <si>
    <t>先</t>
    <rPh sb="0" eb="1">
      <t>サキ</t>
    </rPh>
    <phoneticPr fontId="1"/>
  </si>
  <si>
    <t>こう</t>
    <phoneticPr fontId="1"/>
  </si>
  <si>
    <t>話</t>
    <rPh sb="0" eb="1">
      <t>ハナシ</t>
    </rPh>
    <phoneticPr fontId="1"/>
  </si>
  <si>
    <t>会</t>
    <rPh sb="0" eb="1">
      <t>カイ</t>
    </rPh>
    <phoneticPr fontId="1"/>
  </si>
  <si>
    <t>切</t>
    <rPh sb="0" eb="1">
      <t>キ</t>
    </rPh>
    <phoneticPr fontId="1"/>
  </si>
  <si>
    <t>こ</t>
    <phoneticPr fontId="1"/>
  </si>
  <si>
    <t>しゃ</t>
    <phoneticPr fontId="1"/>
  </si>
  <si>
    <t>げん</t>
    <phoneticPr fontId="1"/>
  </si>
  <si>
    <t>な　</t>
    <phoneticPr fontId="1"/>
  </si>
  <si>
    <t>考</t>
    <rPh sb="0" eb="1">
      <t>カンガ</t>
    </rPh>
    <phoneticPr fontId="1"/>
  </si>
  <si>
    <t>かんが</t>
    <phoneticPr fontId="1"/>
  </si>
  <si>
    <t>じょう</t>
    <phoneticPr fontId="1"/>
  </si>
  <si>
    <t>まる</t>
    <phoneticPr fontId="1"/>
  </si>
  <si>
    <t>ご</t>
    <phoneticPr fontId="1"/>
  </si>
  <si>
    <t>かん</t>
    <phoneticPr fontId="1"/>
  </si>
  <si>
    <t>ちょう</t>
    <phoneticPr fontId="1"/>
  </si>
  <si>
    <t>長</t>
    <rPh sb="0" eb="1">
      <t>チョウ</t>
    </rPh>
    <phoneticPr fontId="1"/>
  </si>
  <si>
    <t>頭</t>
    <rPh sb="0" eb="1">
      <t>アタマ</t>
    </rPh>
    <phoneticPr fontId="1"/>
  </si>
  <si>
    <t>しい</t>
    <phoneticPr fontId="1"/>
  </si>
  <si>
    <t>と</t>
    <phoneticPr fontId="1"/>
  </si>
  <si>
    <t>しょ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</si>
  <si>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左端のピンクの欄に１～１０の番号を入力してください。「１学期選択」のシートに反映されます。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</si>
  <si>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ひ</t>
    <phoneticPr fontId="1"/>
  </si>
  <si>
    <t>りょう</t>
    <phoneticPr fontId="1"/>
  </si>
  <si>
    <t>面</t>
    <rPh sb="0" eb="1">
      <t>メン</t>
    </rPh>
    <phoneticPr fontId="1"/>
  </si>
  <si>
    <t>めん</t>
    <phoneticPr fontId="1"/>
  </si>
  <si>
    <t>ぞう</t>
    <phoneticPr fontId="1"/>
  </si>
  <si>
    <t>だい</t>
    <phoneticPr fontId="1"/>
  </si>
  <si>
    <t>題</t>
    <rPh sb="0" eb="1">
      <t>ダイ</t>
    </rPh>
    <phoneticPr fontId="1"/>
  </si>
  <si>
    <t>解</t>
    <rPh sb="0" eb="1">
      <t>カイ</t>
    </rPh>
    <phoneticPr fontId="1"/>
  </si>
  <si>
    <t>決</t>
    <rPh sb="0" eb="1">
      <t>ケツ</t>
    </rPh>
    <phoneticPr fontId="1"/>
  </si>
  <si>
    <t>けつ</t>
    <phoneticPr fontId="1"/>
  </si>
  <si>
    <t>解</t>
    <rPh sb="0" eb="1">
      <t>ト</t>
    </rPh>
    <phoneticPr fontId="1"/>
  </si>
  <si>
    <t>性</t>
    <rPh sb="0" eb="1">
      <t>セイ</t>
    </rPh>
    <phoneticPr fontId="1"/>
  </si>
  <si>
    <t>だん</t>
    <phoneticPr fontId="1"/>
  </si>
  <si>
    <t>じょ</t>
    <phoneticPr fontId="1"/>
  </si>
  <si>
    <t>学</t>
    <rPh sb="0" eb="1">
      <t>ガク</t>
    </rPh>
    <phoneticPr fontId="1"/>
  </si>
  <si>
    <t>校</t>
    <rPh sb="0" eb="1">
      <t>コウ</t>
    </rPh>
    <phoneticPr fontId="1"/>
  </si>
  <si>
    <t>く</t>
    <phoneticPr fontId="1"/>
  </si>
  <si>
    <t>ぶん</t>
    <phoneticPr fontId="1"/>
  </si>
  <si>
    <t>文</t>
    <rPh sb="0" eb="1">
      <t>ブン</t>
    </rPh>
    <phoneticPr fontId="1"/>
  </si>
  <si>
    <t>しょう</t>
    <phoneticPr fontId="1"/>
  </si>
  <si>
    <t>章</t>
    <rPh sb="0" eb="1">
      <t>ショウ</t>
    </rPh>
    <phoneticPr fontId="1"/>
  </si>
  <si>
    <t>意</t>
    <rPh sb="0" eb="1">
      <t>イ</t>
    </rPh>
    <phoneticPr fontId="1"/>
  </si>
  <si>
    <t>実</t>
    <rPh sb="0" eb="1">
      <t>ジツ</t>
    </rPh>
    <phoneticPr fontId="1"/>
  </si>
  <si>
    <t>たい</t>
    <phoneticPr fontId="1"/>
  </si>
  <si>
    <t>せつ</t>
    <phoneticPr fontId="1"/>
  </si>
  <si>
    <t>り</t>
    <phoneticPr fontId="1"/>
  </si>
  <si>
    <t>じつ</t>
    <phoneticPr fontId="1"/>
  </si>
  <si>
    <t>理</t>
    <rPh sb="0" eb="1">
      <t>リ</t>
    </rPh>
    <phoneticPr fontId="1"/>
  </si>
  <si>
    <t>しん</t>
    <phoneticPr fontId="1"/>
  </si>
  <si>
    <t>も</t>
    <phoneticPr fontId="1"/>
  </si>
  <si>
    <t>りつ</t>
    <phoneticPr fontId="1"/>
  </si>
  <si>
    <t>を　</t>
    <phoneticPr fontId="1"/>
  </si>
  <si>
    <t>める</t>
    <phoneticPr fontId="1"/>
  </si>
  <si>
    <t>きょう</t>
    <phoneticPr fontId="1"/>
  </si>
  <si>
    <t>ない</t>
    <phoneticPr fontId="1"/>
  </si>
  <si>
    <t>どう</t>
    <phoneticPr fontId="1"/>
  </si>
  <si>
    <t>道</t>
    <rPh sb="0" eb="1">
      <t>ミチ</t>
    </rPh>
    <phoneticPr fontId="1"/>
  </si>
  <si>
    <t>さ</t>
    <phoneticPr fontId="1"/>
  </si>
  <si>
    <t>が</t>
    <phoneticPr fontId="1"/>
  </si>
  <si>
    <t>立</t>
    <rPh sb="0" eb="1">
      <t>タ</t>
    </rPh>
    <phoneticPr fontId="1"/>
  </si>
  <si>
    <t>れん</t>
    <phoneticPr fontId="1"/>
  </si>
  <si>
    <t>じゅん</t>
    <phoneticPr fontId="1"/>
  </si>
  <si>
    <t>決</t>
    <rPh sb="0" eb="1">
      <t>キ</t>
    </rPh>
    <phoneticPr fontId="1"/>
  </si>
  <si>
    <t>ばん</t>
    <phoneticPr fontId="1"/>
  </si>
  <si>
    <t>判</t>
    <rPh sb="0" eb="1">
      <t>ハン</t>
    </rPh>
    <phoneticPr fontId="1"/>
  </si>
  <si>
    <t>用</t>
    <rPh sb="0" eb="1">
      <t>ヨウ</t>
    </rPh>
    <phoneticPr fontId="1"/>
  </si>
  <si>
    <t>きょ</t>
    <phoneticPr fontId="1"/>
  </si>
  <si>
    <t>なん</t>
    <phoneticPr fontId="1"/>
  </si>
  <si>
    <t>大</t>
    <rPh sb="0" eb="1">
      <t>オオ</t>
    </rPh>
    <phoneticPr fontId="1"/>
  </si>
  <si>
    <t>でん</t>
    <phoneticPr fontId="1"/>
  </si>
  <si>
    <t>電</t>
    <rPh sb="0" eb="1">
      <t>デン</t>
    </rPh>
    <phoneticPr fontId="1"/>
  </si>
  <si>
    <t>い</t>
    <phoneticPr fontId="1"/>
  </si>
  <si>
    <t>動</t>
    <rPh sb="0" eb="1">
      <t>ウゴ</t>
    </rPh>
    <phoneticPr fontId="1"/>
  </si>
  <si>
    <t>席</t>
    <rPh sb="0" eb="1">
      <t>セキ</t>
    </rPh>
    <phoneticPr fontId="1"/>
  </si>
  <si>
    <t>せき</t>
    <phoneticPr fontId="1"/>
  </si>
  <si>
    <t>うつ</t>
    <phoneticPr fontId="1"/>
  </si>
  <si>
    <t>る　</t>
    <phoneticPr fontId="1"/>
  </si>
  <si>
    <t>きん</t>
    <phoneticPr fontId="1"/>
  </si>
  <si>
    <t>さん</t>
    <phoneticPr fontId="1"/>
  </si>
  <si>
    <t>外</t>
    <rPh sb="0" eb="1">
      <t>ソト</t>
    </rPh>
    <phoneticPr fontId="1"/>
  </si>
  <si>
    <t>こく</t>
    <phoneticPr fontId="1"/>
  </si>
  <si>
    <t>国</t>
    <rPh sb="0" eb="1">
      <t>クニ</t>
    </rPh>
    <phoneticPr fontId="1"/>
  </si>
  <si>
    <t>てい</t>
    <phoneticPr fontId="1"/>
  </si>
  <si>
    <t>問</t>
    <rPh sb="0" eb="1">
      <t>モン</t>
    </rPh>
    <phoneticPr fontId="1"/>
  </si>
  <si>
    <t>なる</t>
    <phoneticPr fontId="1"/>
  </si>
  <si>
    <t>さい</t>
    <phoneticPr fontId="1"/>
  </si>
  <si>
    <t>在</t>
    <rPh sb="0" eb="1">
      <t>ザイ</t>
    </rPh>
    <phoneticPr fontId="1"/>
  </si>
  <si>
    <t>ざい</t>
    <phoneticPr fontId="1"/>
  </si>
  <si>
    <t>のぞ</t>
    <phoneticPr fontId="1"/>
  </si>
  <si>
    <t>り　</t>
    <phoneticPr fontId="1"/>
  </si>
  <si>
    <t>かた</t>
    <phoneticPr fontId="1"/>
  </si>
  <si>
    <t>や</t>
    <phoneticPr fontId="1"/>
  </si>
  <si>
    <t>きゅう</t>
    <phoneticPr fontId="1"/>
  </si>
  <si>
    <t>せん</t>
    <phoneticPr fontId="1"/>
  </si>
  <si>
    <t>住</t>
    <rPh sb="0" eb="1">
      <t>ス</t>
    </rPh>
    <phoneticPr fontId="1"/>
  </si>
  <si>
    <t>す</t>
    <phoneticPr fontId="1"/>
  </si>
  <si>
    <t>度</t>
    <rPh sb="0" eb="1">
      <t>ド</t>
    </rPh>
    <phoneticPr fontId="1"/>
  </si>
  <si>
    <t>ほ</t>
    <phoneticPr fontId="1"/>
  </si>
  <si>
    <t>健</t>
    <rPh sb="0" eb="1">
      <t>ケン</t>
    </rPh>
    <phoneticPr fontId="1"/>
  </si>
  <si>
    <t>く　</t>
    <phoneticPr fontId="1"/>
  </si>
  <si>
    <t>さく</t>
    <phoneticPr fontId="1"/>
  </si>
  <si>
    <t>接</t>
    <rPh sb="0" eb="1">
      <t>セツ</t>
    </rPh>
    <phoneticPr fontId="1"/>
  </si>
  <si>
    <t>がく</t>
    <phoneticPr fontId="1"/>
  </si>
  <si>
    <t>ぶ　</t>
    <phoneticPr fontId="1"/>
  </si>
  <si>
    <t>けい</t>
    <phoneticPr fontId="1"/>
  </si>
  <si>
    <t>ず</t>
    <phoneticPr fontId="1"/>
  </si>
  <si>
    <t>時</t>
    <rPh sb="0" eb="1">
      <t>トキ</t>
    </rPh>
    <phoneticPr fontId="1"/>
  </si>
  <si>
    <t>け　</t>
    <phoneticPr fontId="1"/>
  </si>
  <si>
    <t>調</t>
    <rPh sb="0" eb="1">
      <t>チョウ</t>
    </rPh>
    <phoneticPr fontId="1"/>
  </si>
  <si>
    <t>再</t>
    <rPh sb="0" eb="1">
      <t>サイ</t>
    </rPh>
    <phoneticPr fontId="1"/>
  </si>
  <si>
    <t>はつ</t>
    <phoneticPr fontId="1"/>
  </si>
  <si>
    <t>はん</t>
    <phoneticPr fontId="1"/>
  </si>
  <si>
    <t>じゅう</t>
    <phoneticPr fontId="1"/>
  </si>
  <si>
    <t>にん</t>
    <phoneticPr fontId="1"/>
  </si>
  <si>
    <t>事</t>
    <rPh sb="0" eb="1">
      <t>コト</t>
    </rPh>
    <phoneticPr fontId="1"/>
  </si>
  <si>
    <t>成</t>
    <rPh sb="0" eb="1">
      <t>セイ</t>
    </rPh>
    <phoneticPr fontId="1"/>
  </si>
  <si>
    <t>力</t>
    <rPh sb="0" eb="1">
      <t>チカラ</t>
    </rPh>
    <phoneticPr fontId="1"/>
  </si>
  <si>
    <t>食</t>
    <rPh sb="0" eb="1">
      <t>ショク</t>
    </rPh>
    <phoneticPr fontId="1"/>
  </si>
  <si>
    <t>任</t>
    <rPh sb="0" eb="1">
      <t>ニン</t>
    </rPh>
    <phoneticPr fontId="1"/>
  </si>
  <si>
    <t>ぎ</t>
    <phoneticPr fontId="1"/>
  </si>
  <si>
    <t>感</t>
    <rPh sb="0" eb="1">
      <t>カン</t>
    </rPh>
    <phoneticPr fontId="1"/>
  </si>
  <si>
    <t>態</t>
    <rPh sb="0" eb="1">
      <t>タイ</t>
    </rPh>
    <phoneticPr fontId="1"/>
  </si>
  <si>
    <t>てき</t>
    <phoneticPr fontId="1"/>
  </si>
  <si>
    <t>々</t>
    <phoneticPr fontId="1"/>
  </si>
  <si>
    <t>勢</t>
    <rPh sb="0" eb="1">
      <t>イキオ</t>
    </rPh>
    <phoneticPr fontId="1"/>
  </si>
  <si>
    <t>しょく</t>
    <phoneticPr fontId="1"/>
  </si>
  <si>
    <t>職</t>
    <rPh sb="0" eb="1">
      <t>ショク</t>
    </rPh>
    <phoneticPr fontId="1"/>
  </si>
  <si>
    <t>査</t>
    <rPh sb="0" eb="1">
      <t>サ</t>
    </rPh>
    <phoneticPr fontId="1"/>
  </si>
  <si>
    <t>生</t>
    <rPh sb="0" eb="1">
      <t>ナマ</t>
    </rPh>
    <phoneticPr fontId="1"/>
  </si>
  <si>
    <t>しゅつ</t>
    <phoneticPr fontId="1"/>
  </si>
  <si>
    <t>検</t>
    <rPh sb="0" eb="1">
      <t>ケン</t>
    </rPh>
    <phoneticPr fontId="1"/>
  </si>
  <si>
    <t>じっ</t>
    <phoneticPr fontId="1"/>
  </si>
  <si>
    <t>順</t>
    <rPh sb="0" eb="1">
      <t>ジュン</t>
    </rPh>
    <phoneticPr fontId="1"/>
  </si>
  <si>
    <t>はか</t>
    <phoneticPr fontId="1"/>
  </si>
  <si>
    <t>う</t>
    <phoneticPr fontId="1"/>
  </si>
  <si>
    <t>とう</t>
    <phoneticPr fontId="1"/>
  </si>
  <si>
    <t>所</t>
    <rPh sb="0" eb="1">
      <t>トコロ</t>
    </rPh>
    <phoneticPr fontId="1"/>
  </si>
  <si>
    <t>か</t>
    <phoneticPr fontId="1"/>
  </si>
  <si>
    <t>そん</t>
    <phoneticPr fontId="1"/>
  </si>
  <si>
    <t>そ</t>
    <phoneticPr fontId="1"/>
  </si>
  <si>
    <t>ふく</t>
    <phoneticPr fontId="1"/>
  </si>
  <si>
    <t>やく</t>
    <phoneticPr fontId="1"/>
  </si>
  <si>
    <t>せい</t>
    <phoneticPr fontId="1"/>
  </si>
  <si>
    <t>つう</t>
    <phoneticPr fontId="1"/>
  </si>
  <si>
    <t>ろ</t>
    <phoneticPr fontId="1"/>
  </si>
  <si>
    <t>のう</t>
    <phoneticPr fontId="1"/>
  </si>
  <si>
    <t>しゅっ</t>
    <phoneticPr fontId="1"/>
  </si>
  <si>
    <t>す　</t>
    <phoneticPr fontId="1"/>
  </si>
  <si>
    <t>かい</t>
    <phoneticPr fontId="1"/>
  </si>
  <si>
    <t>うし</t>
    <phoneticPr fontId="1"/>
  </si>
  <si>
    <t>牛</t>
    <rPh sb="0" eb="1">
      <t>ウシ</t>
    </rPh>
    <phoneticPr fontId="1"/>
  </si>
  <si>
    <t>しろ</t>
    <phoneticPr fontId="1"/>
  </si>
  <si>
    <t>れい</t>
    <phoneticPr fontId="1"/>
  </si>
  <si>
    <t>えい</t>
    <phoneticPr fontId="1"/>
  </si>
  <si>
    <t>続</t>
    <rPh sb="0" eb="1">
      <t>ツヅ</t>
    </rPh>
    <phoneticPr fontId="1"/>
  </si>
  <si>
    <t>つづ</t>
    <phoneticPr fontId="1"/>
  </si>
  <si>
    <t>みず</t>
    <phoneticPr fontId="1"/>
  </si>
  <si>
    <t>にゅう</t>
    <phoneticPr fontId="1"/>
  </si>
  <si>
    <t>ふ</t>
    <phoneticPr fontId="1"/>
  </si>
  <si>
    <t>め</t>
    <phoneticPr fontId="1"/>
  </si>
  <si>
    <t>鏡</t>
    <rPh sb="0" eb="1">
      <t>カガミ</t>
    </rPh>
    <phoneticPr fontId="1"/>
  </si>
  <si>
    <t>落</t>
    <rPh sb="0" eb="1">
      <t>オ</t>
    </rPh>
    <phoneticPr fontId="1"/>
  </si>
  <si>
    <t>発</t>
    <rPh sb="0" eb="1">
      <t>ハツ</t>
    </rPh>
    <phoneticPr fontId="1"/>
  </si>
  <si>
    <t>町</t>
    <rPh sb="0" eb="1">
      <t>マチ</t>
    </rPh>
    <phoneticPr fontId="1"/>
  </si>
  <si>
    <t>まち</t>
    <phoneticPr fontId="1"/>
  </si>
  <si>
    <t>県</t>
    <rPh sb="0" eb="1">
      <t>ケン</t>
    </rPh>
    <phoneticPr fontId="1"/>
  </si>
  <si>
    <t>りょく</t>
    <phoneticPr fontId="1"/>
  </si>
  <si>
    <t>武</t>
    <rPh sb="0" eb="1">
      <t>タケシ</t>
    </rPh>
    <phoneticPr fontId="1"/>
  </si>
  <si>
    <t>服</t>
    <rPh sb="0" eb="1">
      <t>フク</t>
    </rPh>
    <phoneticPr fontId="1"/>
  </si>
  <si>
    <t>たん</t>
    <phoneticPr fontId="1"/>
  </si>
  <si>
    <t>酸</t>
    <rPh sb="0" eb="1">
      <t>サン</t>
    </rPh>
    <phoneticPr fontId="1"/>
  </si>
  <si>
    <t>社</t>
    <rPh sb="0" eb="1">
      <t>シャ</t>
    </rPh>
    <phoneticPr fontId="1"/>
  </si>
  <si>
    <t>城</t>
    <rPh sb="0" eb="1">
      <t>シロ</t>
    </rPh>
    <phoneticPr fontId="1"/>
  </si>
  <si>
    <t>素</t>
    <rPh sb="0" eb="1">
      <t>ソ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</si>
  <si>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左端のピンクの欄に１～１０の番号を入力してください。「２学期選択」のシートに反映されます。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</si>
  <si>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命</t>
    <rPh sb="0" eb="1">
      <t>イノチ</t>
    </rPh>
    <phoneticPr fontId="1"/>
  </si>
  <si>
    <t>れる</t>
    <phoneticPr fontId="1"/>
  </si>
  <si>
    <t>からだ</t>
    <phoneticPr fontId="1"/>
  </si>
  <si>
    <t>登</t>
    <rPh sb="0" eb="1">
      <t>ノボル</t>
    </rPh>
    <phoneticPr fontId="1"/>
  </si>
  <si>
    <t>き　</t>
    <phoneticPr fontId="1"/>
  </si>
  <si>
    <t>お　</t>
    <phoneticPr fontId="1"/>
  </si>
  <si>
    <t>地</t>
    <rPh sb="0" eb="1">
      <t>チ</t>
    </rPh>
    <phoneticPr fontId="1"/>
  </si>
  <si>
    <t>ち</t>
    <phoneticPr fontId="1"/>
  </si>
  <si>
    <t>出</t>
    <rPh sb="0" eb="1">
      <t>シュツ</t>
    </rPh>
    <phoneticPr fontId="1"/>
  </si>
  <si>
    <t>役</t>
    <rPh sb="0" eb="1">
      <t>ヤク</t>
    </rPh>
    <phoneticPr fontId="1"/>
  </si>
  <si>
    <t>つと</t>
    <phoneticPr fontId="1"/>
  </si>
  <si>
    <t>両</t>
    <rPh sb="0" eb="1">
      <t>リョウ</t>
    </rPh>
    <phoneticPr fontId="1"/>
  </si>
  <si>
    <t>おん</t>
    <phoneticPr fontId="1"/>
  </si>
  <si>
    <t>ぶ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</si>
  <si>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左端のピンクの欄に１～１０の番号を入力してください。「３学期選択」のシートに反映されます。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</si>
  <si>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電</t>
    <rPh sb="0" eb="1">
      <t>デン</t>
    </rPh>
    <phoneticPr fontId="1"/>
  </si>
  <si>
    <t>でん</t>
    <phoneticPr fontId="1"/>
  </si>
  <si>
    <t>げん</t>
    <phoneticPr fontId="1"/>
  </si>
  <si>
    <t>源</t>
    <rPh sb="0" eb="1">
      <t>ミナモト</t>
    </rPh>
    <phoneticPr fontId="1"/>
  </si>
  <si>
    <t>が　</t>
    <phoneticPr fontId="1"/>
  </si>
  <si>
    <t>切</t>
    <rPh sb="0" eb="1">
      <t>キ</t>
    </rPh>
    <phoneticPr fontId="1"/>
  </si>
  <si>
    <t>き</t>
    <phoneticPr fontId="1"/>
  </si>
  <si>
    <t>れる</t>
    <phoneticPr fontId="1"/>
  </si>
  <si>
    <t>きょ</t>
    <phoneticPr fontId="1"/>
  </si>
  <si>
    <t>今</t>
    <rPh sb="0" eb="1">
      <t>イマ</t>
    </rPh>
    <phoneticPr fontId="1"/>
  </si>
  <si>
    <t>日</t>
    <rPh sb="0" eb="1">
      <t>ニチ</t>
    </rPh>
    <phoneticPr fontId="1"/>
  </si>
  <si>
    <t>う</t>
    <phoneticPr fontId="1"/>
  </si>
  <si>
    <t>の　</t>
    <phoneticPr fontId="1"/>
  </si>
  <si>
    <t>晩</t>
    <rPh sb="0" eb="1">
      <t>バン</t>
    </rPh>
    <phoneticPr fontId="1"/>
  </si>
  <si>
    <t>ばん</t>
    <phoneticPr fontId="1"/>
  </si>
  <si>
    <t>ご　</t>
    <phoneticPr fontId="1"/>
  </si>
  <si>
    <t>飯</t>
    <rPh sb="0" eb="1">
      <t>メシ</t>
    </rPh>
    <phoneticPr fontId="1"/>
  </si>
  <si>
    <t>はん</t>
    <phoneticPr fontId="1"/>
  </si>
  <si>
    <t>カレー</t>
    <phoneticPr fontId="1"/>
  </si>
  <si>
    <t>大</t>
    <rPh sb="0" eb="1">
      <t>オオ</t>
    </rPh>
    <phoneticPr fontId="1"/>
  </si>
  <si>
    <t>おお</t>
    <phoneticPr fontId="1"/>
  </si>
  <si>
    <t>も</t>
    <phoneticPr fontId="1"/>
  </si>
  <si>
    <t>盛</t>
    <rPh sb="0" eb="1">
      <t>モ</t>
    </rPh>
    <phoneticPr fontId="1"/>
  </si>
  <si>
    <t>り　</t>
    <phoneticPr fontId="1"/>
  </si>
  <si>
    <t>むね</t>
    <phoneticPr fontId="1"/>
  </si>
  <si>
    <t>胸</t>
    <rPh sb="0" eb="1">
      <t>ムネ</t>
    </rPh>
    <phoneticPr fontId="1"/>
  </si>
  <si>
    <t>痛</t>
    <rPh sb="0" eb="1">
      <t>イタ</t>
    </rPh>
    <phoneticPr fontId="1"/>
  </si>
  <si>
    <t>いた</t>
    <phoneticPr fontId="1"/>
  </si>
  <si>
    <t>く　</t>
    <phoneticPr fontId="1"/>
  </si>
  <si>
    <t>なる</t>
    <phoneticPr fontId="1"/>
  </si>
  <si>
    <t>しょっ</t>
    <phoneticPr fontId="1"/>
  </si>
  <si>
    <t>食</t>
    <rPh sb="0" eb="1">
      <t>ショク</t>
    </rPh>
    <phoneticPr fontId="1"/>
  </si>
  <si>
    <t>器</t>
    <rPh sb="0" eb="1">
      <t>ウツワ</t>
    </rPh>
    <phoneticPr fontId="1"/>
  </si>
  <si>
    <t>き</t>
    <phoneticPr fontId="1"/>
  </si>
  <si>
    <t>を　</t>
    <phoneticPr fontId="1"/>
  </si>
  <si>
    <t>片</t>
    <rPh sb="0" eb="1">
      <t>カタ</t>
    </rPh>
    <phoneticPr fontId="1"/>
  </si>
  <si>
    <t>かた</t>
    <phoneticPr fontId="1"/>
  </si>
  <si>
    <t>づける</t>
    <phoneticPr fontId="1"/>
  </si>
  <si>
    <t>きょう</t>
    <phoneticPr fontId="1"/>
  </si>
  <si>
    <t>囲</t>
    <rPh sb="0" eb="1">
      <t>カコ</t>
    </rPh>
    <phoneticPr fontId="1"/>
  </si>
  <si>
    <t>い</t>
    <phoneticPr fontId="1"/>
  </si>
  <si>
    <t>計</t>
    <rPh sb="0" eb="1">
      <t>ハカ</t>
    </rPh>
    <phoneticPr fontId="1"/>
  </si>
  <si>
    <t>はか</t>
    <phoneticPr fontId="1"/>
  </si>
  <si>
    <t>る　</t>
    <phoneticPr fontId="1"/>
  </si>
  <si>
    <t>よく</t>
    <phoneticPr fontId="1"/>
  </si>
  <si>
    <t>翌</t>
    <rPh sb="0" eb="1">
      <t>ヨク</t>
    </rPh>
    <phoneticPr fontId="1"/>
  </si>
  <si>
    <t>日</t>
    <rPh sb="0" eb="1">
      <t>ニチ</t>
    </rPh>
    <phoneticPr fontId="1"/>
  </si>
  <si>
    <t>じつ</t>
    <phoneticPr fontId="1"/>
  </si>
  <si>
    <t>の　</t>
    <phoneticPr fontId="1"/>
  </si>
  <si>
    <t>予</t>
    <rPh sb="0" eb="1">
      <t>ヨ</t>
    </rPh>
    <phoneticPr fontId="1"/>
  </si>
  <si>
    <t>よ</t>
    <phoneticPr fontId="1"/>
  </si>
  <si>
    <t>てい</t>
    <phoneticPr fontId="1"/>
  </si>
  <si>
    <t>定</t>
    <rPh sb="0" eb="1">
      <t>テイ</t>
    </rPh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</si>
  <si>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</si>
  <si>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</si>
  <si>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出</t>
    <rPh sb="0" eb="1">
      <t>シュツ</t>
    </rPh>
    <phoneticPr fontId="1"/>
  </si>
  <si>
    <t>しゅっ</t>
    <phoneticPr fontId="1"/>
  </si>
  <si>
    <t>きん</t>
    <phoneticPr fontId="1"/>
  </si>
  <si>
    <t>勤</t>
    <rPh sb="0" eb="1">
      <t>ツトム</t>
    </rPh>
    <phoneticPr fontId="1"/>
  </si>
  <si>
    <t>する</t>
    <phoneticPr fontId="1"/>
  </si>
  <si>
    <t>でん</t>
    <phoneticPr fontId="1"/>
  </si>
  <si>
    <t>電</t>
    <rPh sb="0" eb="1">
      <t>デン</t>
    </rPh>
    <phoneticPr fontId="1"/>
  </si>
  <si>
    <t>車</t>
    <rPh sb="0" eb="1">
      <t>クルマ</t>
    </rPh>
    <phoneticPr fontId="1"/>
  </si>
  <si>
    <t>しゃ</t>
    <phoneticPr fontId="1"/>
  </si>
  <si>
    <t>で　</t>
    <phoneticPr fontId="1"/>
  </si>
  <si>
    <t>かい</t>
    <phoneticPr fontId="1"/>
  </si>
  <si>
    <t>に　</t>
    <phoneticPr fontId="1"/>
  </si>
  <si>
    <t>勤</t>
    <rPh sb="0" eb="1">
      <t>ツト</t>
    </rPh>
    <phoneticPr fontId="1"/>
  </si>
  <si>
    <t>つと</t>
    <phoneticPr fontId="1"/>
  </si>
  <si>
    <t>める</t>
    <phoneticPr fontId="1"/>
  </si>
  <si>
    <t>あぶ</t>
    <phoneticPr fontId="1"/>
  </si>
  <si>
    <t>危</t>
    <rPh sb="0" eb="1">
      <t>アブ</t>
    </rPh>
    <phoneticPr fontId="1"/>
  </si>
  <si>
    <t>ない</t>
    <phoneticPr fontId="1"/>
  </si>
  <si>
    <t>道</t>
    <rPh sb="0" eb="1">
      <t>ミチ</t>
    </rPh>
    <phoneticPr fontId="1"/>
  </si>
  <si>
    <t>どう</t>
    <phoneticPr fontId="1"/>
  </si>
  <si>
    <t>ろ</t>
    <phoneticPr fontId="1"/>
  </si>
  <si>
    <t>路</t>
    <rPh sb="0" eb="1">
      <t>ロ</t>
    </rPh>
    <phoneticPr fontId="1"/>
  </si>
  <si>
    <t>すがた</t>
    <phoneticPr fontId="1"/>
  </si>
  <si>
    <t>姿</t>
    <rPh sb="0" eb="1">
      <t>スガタ</t>
    </rPh>
    <phoneticPr fontId="1"/>
  </si>
  <si>
    <t>が　</t>
    <phoneticPr fontId="1"/>
  </si>
  <si>
    <t>見</t>
    <rPh sb="0" eb="1">
      <t>ミ</t>
    </rPh>
    <phoneticPr fontId="1"/>
  </si>
  <si>
    <t>み</t>
    <phoneticPr fontId="1"/>
  </si>
  <si>
    <t>えない</t>
    <phoneticPr fontId="1"/>
  </si>
  <si>
    <t>し</t>
    <phoneticPr fontId="1"/>
  </si>
  <si>
    <t>勢</t>
    <rPh sb="0" eb="1">
      <t>イキオ</t>
    </rPh>
    <phoneticPr fontId="1"/>
  </si>
  <si>
    <t>せい</t>
    <phoneticPr fontId="1"/>
  </si>
  <si>
    <t>はん</t>
    <phoneticPr fontId="1"/>
  </si>
  <si>
    <t>半</t>
    <rPh sb="0" eb="1">
      <t>ハン</t>
    </rPh>
    <phoneticPr fontId="1"/>
  </si>
  <si>
    <t>信</t>
    <rPh sb="0" eb="1">
      <t>シン</t>
    </rPh>
    <phoneticPr fontId="1"/>
  </si>
  <si>
    <t>しん</t>
    <phoneticPr fontId="1"/>
  </si>
  <si>
    <t>はん</t>
    <phoneticPr fontId="1"/>
  </si>
  <si>
    <t>疑</t>
    <rPh sb="0" eb="1">
      <t>ギ</t>
    </rPh>
    <phoneticPr fontId="1"/>
  </si>
  <si>
    <t>ぎ</t>
    <phoneticPr fontId="1"/>
  </si>
  <si>
    <t>め</t>
    <phoneticPr fontId="1"/>
  </si>
  <si>
    <t>目</t>
    <rPh sb="0" eb="1">
      <t>メ</t>
    </rPh>
    <phoneticPr fontId="1"/>
  </si>
  <si>
    <t>を　</t>
    <phoneticPr fontId="1"/>
  </si>
  <si>
    <t>疑</t>
    <rPh sb="0" eb="1">
      <t>ウタガ</t>
    </rPh>
    <phoneticPr fontId="1"/>
  </si>
  <si>
    <t>うたが</t>
    <phoneticPr fontId="1"/>
  </si>
  <si>
    <t>う　</t>
    <phoneticPr fontId="1"/>
  </si>
  <si>
    <t>たん</t>
    <phoneticPr fontId="1"/>
  </si>
  <si>
    <t>担</t>
    <rPh sb="0" eb="1">
      <t>タン</t>
    </rPh>
    <phoneticPr fontId="1"/>
  </si>
  <si>
    <t>任</t>
    <rPh sb="0" eb="1">
      <t>ニン</t>
    </rPh>
    <phoneticPr fontId="1"/>
  </si>
  <si>
    <t>にん</t>
    <phoneticPr fontId="1"/>
  </si>
  <si>
    <t>の　</t>
    <phoneticPr fontId="1"/>
  </si>
  <si>
    <t>先</t>
    <rPh sb="0" eb="1">
      <t>サキ</t>
    </rPh>
    <phoneticPr fontId="1"/>
  </si>
  <si>
    <t>せん</t>
    <phoneticPr fontId="1"/>
  </si>
  <si>
    <t>せい</t>
    <phoneticPr fontId="1"/>
  </si>
  <si>
    <t>生</t>
    <rPh sb="0" eb="1">
      <t>ナマ</t>
    </rPh>
    <phoneticPr fontId="1"/>
  </si>
  <si>
    <t>し</t>
    <phoneticPr fontId="1"/>
  </si>
  <si>
    <t>視</t>
    <rPh sb="0" eb="1">
      <t>シ</t>
    </rPh>
    <phoneticPr fontId="1"/>
  </si>
  <si>
    <t>力</t>
    <rPh sb="0" eb="1">
      <t>チカラ</t>
    </rPh>
    <phoneticPr fontId="1"/>
  </si>
  <si>
    <t>りょく</t>
    <phoneticPr fontId="1"/>
  </si>
  <si>
    <t>けん</t>
    <phoneticPr fontId="1"/>
  </si>
  <si>
    <t>検</t>
    <rPh sb="0" eb="1">
      <t>ケン</t>
    </rPh>
    <phoneticPr fontId="1"/>
  </si>
  <si>
    <t>査</t>
    <rPh sb="0" eb="1">
      <t>サ</t>
    </rPh>
    <phoneticPr fontId="1"/>
  </si>
  <si>
    <t>さ</t>
    <phoneticPr fontId="1"/>
  </si>
  <si>
    <t>する</t>
    <phoneticPr fontId="1"/>
  </si>
  <si>
    <t>カレーライス・漢字の広場①</t>
    <rPh sb="7" eb="9">
      <t>カンジ</t>
    </rPh>
    <rPh sb="10" eb="12">
      <t>ヒロバ</t>
    </rPh>
    <phoneticPr fontId="1"/>
  </si>
  <si>
    <t>わたし</t>
    <phoneticPr fontId="1"/>
  </si>
  <si>
    <t>私</t>
    <rPh sb="0" eb="1">
      <t>ワタシ</t>
    </rPh>
    <phoneticPr fontId="1"/>
  </si>
  <si>
    <t>たち</t>
    <phoneticPr fontId="1"/>
  </si>
  <si>
    <t>の　</t>
    <phoneticPr fontId="1"/>
  </si>
  <si>
    <t>体</t>
    <rPh sb="0" eb="1">
      <t>カラダ</t>
    </rPh>
    <phoneticPr fontId="1"/>
  </si>
  <si>
    <t>からだ</t>
    <phoneticPr fontId="1"/>
  </si>
  <si>
    <t>し</t>
    <phoneticPr fontId="1"/>
  </si>
  <si>
    <t>服</t>
    <rPh sb="0" eb="1">
      <t>フク</t>
    </rPh>
    <phoneticPr fontId="1"/>
  </si>
  <si>
    <t>ふく</t>
    <phoneticPr fontId="1"/>
  </si>
  <si>
    <t>で　</t>
    <phoneticPr fontId="1"/>
  </si>
  <si>
    <t>登</t>
    <rPh sb="0" eb="1">
      <t>ノボル</t>
    </rPh>
    <phoneticPr fontId="1"/>
  </si>
  <si>
    <t>とう</t>
    <phoneticPr fontId="1"/>
  </si>
  <si>
    <t>こう</t>
    <phoneticPr fontId="1"/>
  </si>
  <si>
    <t>校</t>
    <rPh sb="0" eb="1">
      <t>コウ</t>
    </rPh>
    <phoneticPr fontId="1"/>
  </si>
  <si>
    <t>する</t>
    <phoneticPr fontId="1"/>
  </si>
  <si>
    <t>みっ</t>
    <phoneticPr fontId="1"/>
  </si>
  <si>
    <t>密</t>
    <rPh sb="0" eb="1">
      <t>ミツ</t>
    </rPh>
    <phoneticPr fontId="1"/>
  </si>
  <si>
    <t>接</t>
    <rPh sb="0" eb="1">
      <t>セツ</t>
    </rPh>
    <phoneticPr fontId="1"/>
  </si>
  <si>
    <t>せつ</t>
    <phoneticPr fontId="1"/>
  </si>
  <si>
    <t>な　</t>
    <phoneticPr fontId="1"/>
  </si>
  <si>
    <t>関</t>
    <rPh sb="0" eb="1">
      <t>セキ</t>
    </rPh>
    <phoneticPr fontId="1"/>
  </si>
  <si>
    <t>かん</t>
    <phoneticPr fontId="1"/>
  </si>
  <si>
    <t>けい</t>
    <phoneticPr fontId="1"/>
  </si>
  <si>
    <t>係</t>
    <rPh sb="0" eb="1">
      <t>カカリ</t>
    </rPh>
    <phoneticPr fontId="1"/>
  </si>
  <si>
    <t>のう</t>
    <phoneticPr fontId="1"/>
  </si>
  <si>
    <t>脳</t>
    <rPh sb="0" eb="1">
      <t>ノウ</t>
    </rPh>
    <phoneticPr fontId="1"/>
  </si>
  <si>
    <t>働</t>
    <rPh sb="0" eb="1">
      <t>ハタラ</t>
    </rPh>
    <phoneticPr fontId="1"/>
  </si>
  <si>
    <t>はたら</t>
    <phoneticPr fontId="1"/>
  </si>
  <si>
    <t>き　</t>
    <phoneticPr fontId="1"/>
  </si>
  <si>
    <t>たす</t>
    <phoneticPr fontId="1"/>
  </si>
  <si>
    <t>助</t>
    <rPh sb="0" eb="1">
      <t>タス</t>
    </rPh>
    <phoneticPr fontId="1"/>
  </si>
  <si>
    <t>け　</t>
    <phoneticPr fontId="1"/>
  </si>
  <si>
    <t>を　</t>
    <phoneticPr fontId="1"/>
  </si>
  <si>
    <t>呼</t>
    <rPh sb="0" eb="1">
      <t>ヨ</t>
    </rPh>
    <phoneticPr fontId="1"/>
  </si>
  <si>
    <t>よ</t>
    <phoneticPr fontId="1"/>
  </si>
  <si>
    <t>ぶ　</t>
    <phoneticPr fontId="1"/>
  </si>
  <si>
    <t>さん</t>
    <phoneticPr fontId="1"/>
  </si>
  <si>
    <t>酸</t>
    <rPh sb="0" eb="1">
      <t>サン</t>
    </rPh>
    <phoneticPr fontId="1"/>
  </si>
  <si>
    <t>素</t>
    <rPh sb="0" eb="1">
      <t>ソ</t>
    </rPh>
    <phoneticPr fontId="1"/>
  </si>
  <si>
    <t>そ</t>
    <phoneticPr fontId="1"/>
  </si>
  <si>
    <t>吸</t>
    <rPh sb="0" eb="1">
      <t>ス</t>
    </rPh>
    <phoneticPr fontId="1"/>
  </si>
  <si>
    <t>す</t>
    <phoneticPr fontId="1"/>
  </si>
  <si>
    <t>う　</t>
    <phoneticPr fontId="1"/>
  </si>
  <si>
    <t>こ</t>
    <phoneticPr fontId="1"/>
  </si>
  <si>
    <t>呼</t>
    <rPh sb="0" eb="1">
      <t>コ</t>
    </rPh>
    <phoneticPr fontId="1"/>
  </si>
  <si>
    <t>きゅう</t>
    <phoneticPr fontId="1"/>
  </si>
  <si>
    <t>が　</t>
    <phoneticPr fontId="1"/>
  </si>
  <si>
    <t>早</t>
    <rPh sb="0" eb="1">
      <t>ハヤ</t>
    </rPh>
    <phoneticPr fontId="1"/>
  </si>
  <si>
    <t>はや</t>
    <phoneticPr fontId="1"/>
  </si>
  <si>
    <t>まる</t>
    <phoneticPr fontId="1"/>
  </si>
  <si>
    <t>じっ</t>
    <phoneticPr fontId="1"/>
  </si>
  <si>
    <t>実</t>
    <rPh sb="0" eb="1">
      <t>ジツ</t>
    </rPh>
    <phoneticPr fontId="1"/>
  </si>
  <si>
    <t>際</t>
    <rPh sb="0" eb="1">
      <t>サイ</t>
    </rPh>
    <phoneticPr fontId="1"/>
  </si>
  <si>
    <t>さい</t>
    <phoneticPr fontId="1"/>
  </si>
  <si>
    <t>に　</t>
    <phoneticPr fontId="1"/>
  </si>
  <si>
    <t>存</t>
    <rPh sb="0" eb="1">
      <t>ソン</t>
    </rPh>
    <phoneticPr fontId="1"/>
  </si>
  <si>
    <t>そん</t>
    <phoneticPr fontId="1"/>
  </si>
  <si>
    <t>ざい</t>
    <phoneticPr fontId="1"/>
  </si>
  <si>
    <t>在</t>
    <rPh sb="0" eb="1">
      <t>ザイ</t>
    </rPh>
    <phoneticPr fontId="1"/>
  </si>
  <si>
    <t>かい</t>
    <phoneticPr fontId="1"/>
  </si>
  <si>
    <t>開</t>
    <rPh sb="0" eb="1">
      <t>カイ</t>
    </rPh>
    <phoneticPr fontId="1"/>
  </si>
  <si>
    <t>始</t>
    <rPh sb="0" eb="1">
      <t>ハジ</t>
    </rPh>
    <phoneticPr fontId="1"/>
  </si>
  <si>
    <t>時</t>
    <rPh sb="0" eb="1">
      <t>トキ</t>
    </rPh>
    <phoneticPr fontId="1"/>
  </si>
  <si>
    <t>じ</t>
    <phoneticPr fontId="1"/>
  </si>
  <si>
    <t>こく</t>
    <phoneticPr fontId="1"/>
  </si>
  <si>
    <t>刻</t>
    <rPh sb="0" eb="1">
      <t>コク</t>
    </rPh>
    <phoneticPr fontId="1"/>
  </si>
  <si>
    <t>とき</t>
    <phoneticPr fontId="1"/>
  </si>
  <si>
    <t>刻</t>
    <rPh sb="0" eb="1">
      <t>キザ</t>
    </rPh>
    <phoneticPr fontId="1"/>
  </si>
  <si>
    <t>きざ</t>
    <phoneticPr fontId="1"/>
  </si>
  <si>
    <t>む　</t>
    <phoneticPr fontId="1"/>
  </si>
  <si>
    <t>感</t>
    <rPh sb="0" eb="1">
      <t>カン</t>
    </rPh>
    <phoneticPr fontId="1"/>
  </si>
  <si>
    <t>激</t>
    <rPh sb="0" eb="1">
      <t>ゲキ</t>
    </rPh>
    <phoneticPr fontId="1"/>
  </si>
  <si>
    <t>げき</t>
    <phoneticPr fontId="1"/>
  </si>
  <si>
    <t>再</t>
    <rPh sb="0" eb="1">
      <t>サイ</t>
    </rPh>
    <phoneticPr fontId="1"/>
  </si>
  <si>
    <t>はげ</t>
    <phoneticPr fontId="1"/>
  </si>
  <si>
    <t>激</t>
    <rPh sb="0" eb="1">
      <t>ハゲ</t>
    </rPh>
    <phoneticPr fontId="1"/>
  </si>
  <si>
    <t>しい</t>
    <phoneticPr fontId="1"/>
  </si>
  <si>
    <t>風</t>
    <rPh sb="0" eb="1">
      <t>カゼ</t>
    </rPh>
    <phoneticPr fontId="1"/>
  </si>
  <si>
    <t>かぜ</t>
    <phoneticPr fontId="1"/>
  </si>
  <si>
    <t>わ</t>
    <phoneticPr fontId="1"/>
  </si>
  <si>
    <t>話</t>
    <rPh sb="0" eb="1">
      <t>ハナシ</t>
    </rPh>
    <phoneticPr fontId="1"/>
  </si>
  <si>
    <t>題</t>
    <rPh sb="0" eb="1">
      <t>ダイ</t>
    </rPh>
    <phoneticPr fontId="1"/>
  </si>
  <si>
    <t>だい</t>
    <phoneticPr fontId="1"/>
  </si>
  <si>
    <t>映</t>
    <rPh sb="0" eb="1">
      <t>エイ</t>
    </rPh>
    <phoneticPr fontId="1"/>
  </si>
  <si>
    <t>えい</t>
    <phoneticPr fontId="1"/>
  </si>
  <si>
    <t>が</t>
    <phoneticPr fontId="1"/>
  </si>
  <si>
    <t>画</t>
    <rPh sb="0" eb="1">
      <t>ガ</t>
    </rPh>
    <phoneticPr fontId="1"/>
  </si>
  <si>
    <t>かがみ</t>
    <phoneticPr fontId="1"/>
  </si>
  <si>
    <t>鏡</t>
    <rPh sb="0" eb="1">
      <t>カガミ</t>
    </rPh>
    <phoneticPr fontId="1"/>
  </si>
  <si>
    <t>すがた</t>
    <phoneticPr fontId="1"/>
  </si>
  <si>
    <t>映</t>
    <rPh sb="0" eb="1">
      <t>ウツ</t>
    </rPh>
    <phoneticPr fontId="1"/>
  </si>
  <si>
    <t>うつ</t>
    <phoneticPr fontId="1"/>
  </si>
  <si>
    <t>す　</t>
    <phoneticPr fontId="1"/>
  </si>
  <si>
    <t>簡</t>
    <rPh sb="0" eb="1">
      <t>カン</t>
    </rPh>
    <phoneticPr fontId="1"/>
  </si>
  <si>
    <t>単</t>
    <rPh sb="0" eb="1">
      <t>タン</t>
    </rPh>
    <phoneticPr fontId="1"/>
  </si>
  <si>
    <t>たん</t>
    <phoneticPr fontId="1"/>
  </si>
  <si>
    <t>問</t>
    <rPh sb="0" eb="1">
      <t>モン</t>
    </rPh>
    <phoneticPr fontId="1"/>
  </si>
  <si>
    <t>もん</t>
    <phoneticPr fontId="1"/>
  </si>
  <si>
    <t>つくえ</t>
    <phoneticPr fontId="1"/>
  </si>
  <si>
    <t>机</t>
    <rPh sb="0" eb="1">
      <t>ツクエ</t>
    </rPh>
    <phoneticPr fontId="1"/>
  </si>
  <si>
    <t>片</t>
    <rPh sb="0" eb="1">
      <t>カタ</t>
    </rPh>
    <phoneticPr fontId="1"/>
  </si>
  <si>
    <t>かた</t>
    <phoneticPr fontId="1"/>
  </si>
  <si>
    <t>づける</t>
    <phoneticPr fontId="1"/>
  </si>
  <si>
    <t>むずか</t>
    <phoneticPr fontId="1"/>
  </si>
  <si>
    <t>難</t>
    <rPh sb="0" eb="1">
      <t>ムズカ</t>
    </rPh>
    <phoneticPr fontId="1"/>
  </si>
  <si>
    <t>しい</t>
    <phoneticPr fontId="1"/>
  </si>
  <si>
    <t>なん</t>
    <phoneticPr fontId="1"/>
  </si>
  <si>
    <t>難</t>
    <rPh sb="0" eb="1">
      <t>ナン</t>
    </rPh>
    <phoneticPr fontId="1"/>
  </si>
  <si>
    <t>解</t>
    <rPh sb="0" eb="1">
      <t>ト</t>
    </rPh>
    <phoneticPr fontId="1"/>
  </si>
  <si>
    <t>と</t>
    <phoneticPr fontId="1"/>
  </si>
  <si>
    <t>く　</t>
    <phoneticPr fontId="1"/>
  </si>
  <si>
    <t>ぶん</t>
    <phoneticPr fontId="1"/>
  </si>
  <si>
    <t>文</t>
    <rPh sb="0" eb="1">
      <t>ブン</t>
    </rPh>
    <phoneticPr fontId="1"/>
  </si>
  <si>
    <t>章</t>
    <rPh sb="0" eb="1">
      <t>ショウ</t>
    </rPh>
    <phoneticPr fontId="1"/>
  </si>
  <si>
    <t>しょう</t>
    <phoneticPr fontId="1"/>
  </si>
  <si>
    <t>段</t>
    <rPh sb="0" eb="1">
      <t>ダン</t>
    </rPh>
    <phoneticPr fontId="1"/>
  </si>
  <si>
    <t>だん</t>
    <phoneticPr fontId="1"/>
  </si>
  <si>
    <t>らく</t>
    <phoneticPr fontId="1"/>
  </si>
  <si>
    <t>落</t>
    <rPh sb="0" eb="1">
      <t>オ</t>
    </rPh>
    <phoneticPr fontId="1"/>
  </si>
  <si>
    <t>笑うから楽しい・時計の時間と心の時間</t>
    <rPh sb="0" eb="1">
      <t>ワラ</t>
    </rPh>
    <rPh sb="4" eb="5">
      <t>タノ</t>
    </rPh>
    <rPh sb="8" eb="10">
      <t>トケイ</t>
    </rPh>
    <rPh sb="11" eb="13">
      <t>ジカン</t>
    </rPh>
    <rPh sb="14" eb="15">
      <t>ココロ</t>
    </rPh>
    <rPh sb="16" eb="18">
      <t>ジカン</t>
    </rPh>
    <phoneticPr fontId="1"/>
  </si>
  <si>
    <t>討</t>
    <rPh sb="0" eb="1">
      <t>トウ</t>
    </rPh>
    <phoneticPr fontId="1"/>
  </si>
  <si>
    <t>論</t>
    <rPh sb="0" eb="1">
      <t>ロン</t>
    </rPh>
    <phoneticPr fontId="1"/>
  </si>
  <si>
    <t>ろん</t>
    <phoneticPr fontId="1"/>
  </si>
  <si>
    <t>開</t>
    <rPh sb="0" eb="1">
      <t>ヒラ</t>
    </rPh>
    <phoneticPr fontId="1"/>
  </si>
  <si>
    <t>ひら</t>
    <phoneticPr fontId="1"/>
  </si>
  <si>
    <t>事</t>
    <rPh sb="0" eb="1">
      <t>コト</t>
    </rPh>
    <phoneticPr fontId="1"/>
  </si>
  <si>
    <t>じつ</t>
    <phoneticPr fontId="1"/>
  </si>
  <si>
    <t>否</t>
    <rPh sb="0" eb="1">
      <t>イナ</t>
    </rPh>
    <phoneticPr fontId="1"/>
  </si>
  <si>
    <t>ひ</t>
    <phoneticPr fontId="1"/>
  </si>
  <si>
    <t>てい</t>
    <phoneticPr fontId="1"/>
  </si>
  <si>
    <t>解</t>
    <rPh sb="0" eb="1">
      <t>カイ</t>
    </rPh>
    <phoneticPr fontId="1"/>
  </si>
  <si>
    <t>決</t>
    <rPh sb="0" eb="1">
      <t>ケツ</t>
    </rPh>
    <phoneticPr fontId="1"/>
  </si>
  <si>
    <t>けつ</t>
    <phoneticPr fontId="1"/>
  </si>
  <si>
    <t>さく</t>
    <phoneticPr fontId="1"/>
  </si>
  <si>
    <t>策</t>
    <rPh sb="0" eb="1">
      <t>サク</t>
    </rPh>
    <phoneticPr fontId="1"/>
  </si>
  <si>
    <t>考</t>
    <rPh sb="0" eb="1">
      <t>カンガ</t>
    </rPh>
    <phoneticPr fontId="1"/>
  </si>
  <si>
    <t>かんが</t>
    <phoneticPr fontId="1"/>
  </si>
  <si>
    <t>える</t>
    <phoneticPr fontId="1"/>
  </si>
  <si>
    <t>たい</t>
    <phoneticPr fontId="1"/>
  </si>
  <si>
    <t>大</t>
    <rPh sb="0" eb="1">
      <t>ダイ</t>
    </rPh>
    <phoneticPr fontId="1"/>
  </si>
  <si>
    <t>切</t>
    <rPh sb="0" eb="1">
      <t>キリ</t>
    </rPh>
    <phoneticPr fontId="1"/>
  </si>
  <si>
    <t>役</t>
    <rPh sb="0" eb="1">
      <t>ヤク</t>
    </rPh>
    <phoneticPr fontId="1"/>
  </si>
  <si>
    <t>やく</t>
    <phoneticPr fontId="1"/>
  </si>
  <si>
    <t>わり</t>
    <phoneticPr fontId="1"/>
  </si>
  <si>
    <t>割</t>
    <rPh sb="0" eb="1">
      <t>ワ</t>
    </rPh>
    <phoneticPr fontId="1"/>
  </si>
  <si>
    <t>い</t>
    <phoneticPr fontId="1"/>
  </si>
  <si>
    <t>意</t>
    <rPh sb="0" eb="1">
      <t>イ</t>
    </rPh>
    <phoneticPr fontId="1"/>
  </si>
  <si>
    <t>欲</t>
    <rPh sb="0" eb="1">
      <t>ヨク</t>
    </rPh>
    <phoneticPr fontId="1"/>
  </si>
  <si>
    <t>よく</t>
    <phoneticPr fontId="1"/>
  </si>
  <si>
    <t>てき</t>
    <phoneticPr fontId="1"/>
  </si>
  <si>
    <t>的</t>
    <rPh sb="0" eb="1">
      <t>テキ</t>
    </rPh>
    <phoneticPr fontId="1"/>
  </si>
  <si>
    <t>態</t>
    <rPh sb="0" eb="1">
      <t>タイ</t>
    </rPh>
    <phoneticPr fontId="1"/>
  </si>
  <si>
    <t>ど</t>
    <phoneticPr fontId="1"/>
  </si>
  <si>
    <t>度</t>
    <rPh sb="0" eb="1">
      <t>ド</t>
    </rPh>
    <phoneticPr fontId="1"/>
  </si>
  <si>
    <t>ごみ</t>
    <phoneticPr fontId="1"/>
  </si>
  <si>
    <t>取</t>
    <rPh sb="0" eb="1">
      <t>ト</t>
    </rPh>
    <phoneticPr fontId="1"/>
  </si>
  <si>
    <t>除</t>
    <rPh sb="0" eb="1">
      <t>ノゾ</t>
    </rPh>
    <phoneticPr fontId="1"/>
  </si>
  <si>
    <t>のぞ</t>
    <phoneticPr fontId="1"/>
  </si>
  <si>
    <t>じょ</t>
    <phoneticPr fontId="1"/>
  </si>
  <si>
    <t>除</t>
    <rPh sb="0" eb="1">
      <t>ジョ</t>
    </rPh>
    <phoneticPr fontId="1"/>
  </si>
  <si>
    <t>雪</t>
    <rPh sb="0" eb="1">
      <t>ユキ</t>
    </rPh>
    <phoneticPr fontId="1"/>
  </si>
  <si>
    <t>せつ</t>
    <phoneticPr fontId="1"/>
  </si>
  <si>
    <t>しゃ</t>
    <phoneticPr fontId="1"/>
  </si>
  <si>
    <t>車</t>
    <rPh sb="0" eb="1">
      <t>クルマ</t>
    </rPh>
    <phoneticPr fontId="1"/>
  </si>
  <si>
    <t>が　</t>
    <phoneticPr fontId="1"/>
  </si>
  <si>
    <t>走</t>
    <rPh sb="0" eb="1">
      <t>ハシ</t>
    </rPh>
    <phoneticPr fontId="1"/>
  </si>
  <si>
    <t>はし</t>
    <phoneticPr fontId="1"/>
  </si>
  <si>
    <t>る　</t>
    <phoneticPr fontId="1"/>
  </si>
  <si>
    <t>じょ</t>
    <phoneticPr fontId="1"/>
  </si>
  <si>
    <t>女</t>
    <rPh sb="0" eb="1">
      <t>オンナ</t>
    </rPh>
    <phoneticPr fontId="1"/>
  </si>
  <si>
    <t>性</t>
    <rPh sb="0" eb="1">
      <t>セイ</t>
    </rPh>
    <phoneticPr fontId="1"/>
  </si>
  <si>
    <t>せい</t>
    <phoneticPr fontId="1"/>
  </si>
  <si>
    <t>せん</t>
    <phoneticPr fontId="1"/>
  </si>
  <si>
    <t>専</t>
    <rPh sb="0" eb="1">
      <t>セン</t>
    </rPh>
    <phoneticPr fontId="1"/>
  </si>
  <si>
    <t>用</t>
    <rPh sb="0" eb="1">
      <t>ヨウ</t>
    </rPh>
    <phoneticPr fontId="1"/>
  </si>
  <si>
    <t>よう</t>
    <phoneticPr fontId="1"/>
  </si>
  <si>
    <t>しゃ</t>
    <phoneticPr fontId="1"/>
  </si>
  <si>
    <t>両</t>
    <rPh sb="0" eb="1">
      <t>リョウ</t>
    </rPh>
    <phoneticPr fontId="1"/>
  </si>
  <si>
    <t>りょう</t>
    <phoneticPr fontId="1"/>
  </si>
  <si>
    <t>捨</t>
    <rPh sb="0" eb="1">
      <t>ス</t>
    </rPh>
    <phoneticPr fontId="1"/>
  </si>
  <si>
    <t>し</t>
    <phoneticPr fontId="1"/>
  </si>
  <si>
    <t>四</t>
    <rPh sb="0" eb="1">
      <t>ヨン</t>
    </rPh>
    <phoneticPr fontId="1"/>
  </si>
  <si>
    <t>ご</t>
    <phoneticPr fontId="1"/>
  </si>
  <si>
    <t>五</t>
    <rPh sb="0" eb="1">
      <t>ゴ</t>
    </rPh>
    <phoneticPr fontId="1"/>
  </si>
  <si>
    <t>入</t>
    <rPh sb="0" eb="1">
      <t>ハイ</t>
    </rPh>
    <phoneticPr fontId="1"/>
  </si>
  <si>
    <t>にゅう</t>
    <phoneticPr fontId="1"/>
  </si>
  <si>
    <t>する</t>
    <phoneticPr fontId="1"/>
  </si>
  <si>
    <t>はん</t>
    <phoneticPr fontId="1"/>
  </si>
  <si>
    <t>班</t>
    <rPh sb="0" eb="1">
      <t>ハン</t>
    </rPh>
    <phoneticPr fontId="1"/>
  </si>
  <si>
    <t>長</t>
    <rPh sb="0" eb="1">
      <t>チョウ</t>
    </rPh>
    <phoneticPr fontId="1"/>
  </si>
  <si>
    <t>ちょう</t>
    <phoneticPr fontId="1"/>
  </si>
  <si>
    <t>を　</t>
    <phoneticPr fontId="1"/>
  </si>
  <si>
    <t>選</t>
    <rPh sb="0" eb="1">
      <t>エラ</t>
    </rPh>
    <phoneticPr fontId="1"/>
  </si>
  <si>
    <t>えら</t>
    <phoneticPr fontId="1"/>
  </si>
  <si>
    <t>ぶ　</t>
    <phoneticPr fontId="1"/>
  </si>
  <si>
    <t>ざ</t>
    <phoneticPr fontId="1"/>
  </si>
  <si>
    <t>座</t>
    <rPh sb="0" eb="1">
      <t>ザ</t>
    </rPh>
    <phoneticPr fontId="1"/>
  </si>
  <si>
    <t>席</t>
    <rPh sb="0" eb="1">
      <t>セキ</t>
    </rPh>
    <phoneticPr fontId="1"/>
  </si>
  <si>
    <t>せき</t>
    <phoneticPr fontId="1"/>
  </si>
  <si>
    <t>決</t>
    <rPh sb="0" eb="1">
      <t>キ</t>
    </rPh>
    <phoneticPr fontId="1"/>
  </si>
  <si>
    <t>き</t>
    <phoneticPr fontId="1"/>
  </si>
  <si>
    <t>める</t>
    <phoneticPr fontId="1"/>
  </si>
  <si>
    <t>し</t>
    <phoneticPr fontId="1"/>
  </si>
  <si>
    <t>至</t>
    <rPh sb="0" eb="1">
      <t>イタル</t>
    </rPh>
    <phoneticPr fontId="1"/>
  </si>
  <si>
    <t>急</t>
    <rPh sb="0" eb="1">
      <t>キュウ</t>
    </rPh>
    <phoneticPr fontId="1"/>
  </si>
  <si>
    <t>きゅう</t>
    <phoneticPr fontId="1"/>
  </si>
  <si>
    <t>の　</t>
    <phoneticPr fontId="1"/>
  </si>
  <si>
    <t>連</t>
    <rPh sb="0" eb="1">
      <t>レン</t>
    </rPh>
    <phoneticPr fontId="1"/>
  </si>
  <si>
    <t>れん</t>
    <phoneticPr fontId="1"/>
  </si>
  <si>
    <t>らく</t>
    <phoneticPr fontId="1"/>
  </si>
  <si>
    <t>もく</t>
    <phoneticPr fontId="1"/>
  </si>
  <si>
    <t>目</t>
    <rPh sb="0" eb="1">
      <t>モク</t>
    </rPh>
    <phoneticPr fontId="1"/>
  </si>
  <si>
    <t>的</t>
    <rPh sb="0" eb="1">
      <t>テキ</t>
    </rPh>
    <phoneticPr fontId="1"/>
  </si>
  <si>
    <t>てき</t>
    <phoneticPr fontId="1"/>
  </si>
  <si>
    <t>ち</t>
    <phoneticPr fontId="1"/>
  </si>
  <si>
    <t>地</t>
    <rPh sb="0" eb="1">
      <t>チ</t>
    </rPh>
    <phoneticPr fontId="1"/>
  </si>
  <si>
    <t>に　</t>
    <phoneticPr fontId="1"/>
  </si>
  <si>
    <t>至</t>
    <rPh sb="0" eb="1">
      <t>イタ</t>
    </rPh>
    <phoneticPr fontId="1"/>
  </si>
  <si>
    <t>いた</t>
    <phoneticPr fontId="1"/>
  </si>
  <si>
    <t>る　</t>
    <phoneticPr fontId="1"/>
  </si>
  <si>
    <t>きび</t>
    <phoneticPr fontId="1"/>
  </si>
  <si>
    <t>しい</t>
    <phoneticPr fontId="1"/>
  </si>
  <si>
    <t>口</t>
    <rPh sb="0" eb="1">
      <t>クチ</t>
    </rPh>
    <phoneticPr fontId="1"/>
  </si>
  <si>
    <t>く</t>
    <phoneticPr fontId="1"/>
  </si>
  <si>
    <t>ちょう</t>
    <phoneticPr fontId="1"/>
  </si>
  <si>
    <t>調</t>
    <rPh sb="0" eb="1">
      <t>チョウ</t>
    </rPh>
    <phoneticPr fontId="1"/>
  </si>
  <si>
    <t>学級討論会をしよう</t>
    <rPh sb="0" eb="2">
      <t>ガッキュウ</t>
    </rPh>
    <rPh sb="2" eb="4">
      <t>トウロン</t>
    </rPh>
    <rPh sb="4" eb="5">
      <t>カイ</t>
    </rPh>
    <phoneticPr fontId="1"/>
  </si>
  <si>
    <t>われ</t>
    <phoneticPr fontId="1"/>
  </si>
  <si>
    <t>我</t>
    <rPh sb="0" eb="1">
      <t>ワレ</t>
    </rPh>
    <phoneticPr fontId="1"/>
  </si>
  <si>
    <t>々</t>
    <phoneticPr fontId="1"/>
  </si>
  <si>
    <t>の　</t>
    <phoneticPr fontId="1"/>
  </si>
  <si>
    <t>目</t>
    <rPh sb="0" eb="1">
      <t>メ</t>
    </rPh>
    <phoneticPr fontId="1"/>
  </si>
  <si>
    <t>もく</t>
    <phoneticPr fontId="1"/>
  </si>
  <si>
    <t>てき</t>
    <phoneticPr fontId="1"/>
  </si>
  <si>
    <t>プロ</t>
    <phoneticPr fontId="1"/>
  </si>
  <si>
    <t>野</t>
    <rPh sb="0" eb="1">
      <t>ノ</t>
    </rPh>
    <phoneticPr fontId="1"/>
  </si>
  <si>
    <t>や</t>
    <phoneticPr fontId="1"/>
  </si>
  <si>
    <t>きゅう</t>
    <phoneticPr fontId="1"/>
  </si>
  <si>
    <t>球</t>
    <rPh sb="0" eb="1">
      <t>タマ</t>
    </rPh>
    <phoneticPr fontId="1"/>
  </si>
  <si>
    <t>開</t>
    <rPh sb="0" eb="1">
      <t>カイ</t>
    </rPh>
    <phoneticPr fontId="1"/>
  </si>
  <si>
    <t>かい</t>
    <phoneticPr fontId="1"/>
  </si>
  <si>
    <t>まく</t>
    <phoneticPr fontId="1"/>
  </si>
  <si>
    <t>幕</t>
    <rPh sb="0" eb="1">
      <t>マク</t>
    </rPh>
    <phoneticPr fontId="1"/>
  </si>
  <si>
    <t>ばく</t>
    <phoneticPr fontId="1"/>
  </si>
  <si>
    <t>府</t>
    <rPh sb="0" eb="1">
      <t>フ</t>
    </rPh>
    <phoneticPr fontId="1"/>
  </si>
  <si>
    <t>ふ</t>
    <phoneticPr fontId="1"/>
  </si>
  <si>
    <t>の　</t>
    <phoneticPr fontId="1"/>
  </si>
  <si>
    <t>成</t>
    <rPh sb="0" eb="1">
      <t>セイ</t>
    </rPh>
    <phoneticPr fontId="1"/>
  </si>
  <si>
    <t>せい</t>
    <phoneticPr fontId="1"/>
  </si>
  <si>
    <t>りつ</t>
    <phoneticPr fontId="1"/>
  </si>
  <si>
    <t>立</t>
    <rPh sb="0" eb="1">
      <t>タ</t>
    </rPh>
    <phoneticPr fontId="1"/>
  </si>
  <si>
    <t>けい</t>
    <phoneticPr fontId="1"/>
  </si>
  <si>
    <t>警</t>
    <rPh sb="0" eb="1">
      <t>ケイ</t>
    </rPh>
    <phoneticPr fontId="1"/>
  </si>
  <si>
    <t>察</t>
    <rPh sb="0" eb="1">
      <t>サツ</t>
    </rPh>
    <phoneticPr fontId="1"/>
  </si>
  <si>
    <t>さつ</t>
    <phoneticPr fontId="1"/>
  </si>
  <si>
    <t>が　</t>
    <phoneticPr fontId="1"/>
  </si>
  <si>
    <t>出</t>
    <rPh sb="0" eb="1">
      <t>シュツ</t>
    </rPh>
    <phoneticPr fontId="1"/>
  </si>
  <si>
    <t>しゅつ</t>
    <phoneticPr fontId="1"/>
  </si>
  <si>
    <t>どう</t>
    <phoneticPr fontId="1"/>
  </si>
  <si>
    <t>動</t>
    <rPh sb="0" eb="1">
      <t>ウゴ</t>
    </rPh>
    <phoneticPr fontId="1"/>
  </si>
  <si>
    <t>する</t>
    <phoneticPr fontId="1"/>
  </si>
  <si>
    <t>けん</t>
    <phoneticPr fontId="1"/>
  </si>
  <si>
    <t>県</t>
    <rPh sb="0" eb="1">
      <t>ケン</t>
    </rPh>
    <phoneticPr fontId="1"/>
  </si>
  <si>
    <t>庁</t>
    <rPh sb="0" eb="1">
      <t>チョウ</t>
    </rPh>
    <phoneticPr fontId="1"/>
  </si>
  <si>
    <t>ちょう</t>
    <phoneticPr fontId="1"/>
  </si>
  <si>
    <t>に　</t>
    <phoneticPr fontId="1"/>
  </si>
  <si>
    <t>就</t>
    <rPh sb="0" eb="1">
      <t>シュウ</t>
    </rPh>
    <phoneticPr fontId="1"/>
  </si>
  <si>
    <t>しゅう</t>
    <phoneticPr fontId="1"/>
  </si>
  <si>
    <t>しょく</t>
    <phoneticPr fontId="1"/>
  </si>
  <si>
    <t>職</t>
    <rPh sb="0" eb="1">
      <t>ショク</t>
    </rPh>
    <phoneticPr fontId="1"/>
  </si>
  <si>
    <t>する</t>
    <phoneticPr fontId="1"/>
  </si>
  <si>
    <t>みず</t>
    <phoneticPr fontId="1"/>
  </si>
  <si>
    <t>水</t>
    <rPh sb="0" eb="1">
      <t>ミズ</t>
    </rPh>
    <phoneticPr fontId="1"/>
  </si>
  <si>
    <t>蒸</t>
    <rPh sb="0" eb="1">
      <t>ムシ</t>
    </rPh>
    <phoneticPr fontId="1"/>
  </si>
  <si>
    <t>じょう</t>
    <phoneticPr fontId="1"/>
  </si>
  <si>
    <t>はつ</t>
    <phoneticPr fontId="1"/>
  </si>
  <si>
    <t>発</t>
    <rPh sb="0" eb="1">
      <t>ハツ</t>
    </rPh>
    <phoneticPr fontId="1"/>
  </si>
  <si>
    <t>せん</t>
    <phoneticPr fontId="1"/>
  </si>
  <si>
    <t>洗</t>
    <rPh sb="0" eb="1">
      <t>アラ</t>
    </rPh>
    <phoneticPr fontId="1"/>
  </si>
  <si>
    <t>面</t>
    <rPh sb="0" eb="1">
      <t>メン</t>
    </rPh>
    <phoneticPr fontId="1"/>
  </si>
  <si>
    <t>めん</t>
    <phoneticPr fontId="1"/>
  </si>
  <si>
    <t>じょ</t>
    <phoneticPr fontId="1"/>
  </si>
  <si>
    <t>所</t>
    <rPh sb="0" eb="1">
      <t>トコロ</t>
    </rPh>
    <phoneticPr fontId="1"/>
  </si>
  <si>
    <t>鏡</t>
    <rPh sb="0" eb="1">
      <t>カガミ</t>
    </rPh>
    <phoneticPr fontId="1"/>
  </si>
  <si>
    <t>かがみ</t>
    <phoneticPr fontId="1"/>
  </si>
  <si>
    <t>しょっ</t>
    <phoneticPr fontId="1"/>
  </si>
  <si>
    <t>食</t>
    <rPh sb="0" eb="1">
      <t>ショク</t>
    </rPh>
    <phoneticPr fontId="1"/>
  </si>
  <si>
    <t>器</t>
    <rPh sb="0" eb="1">
      <t>ウツワ</t>
    </rPh>
    <phoneticPr fontId="1"/>
  </si>
  <si>
    <t>き</t>
    <phoneticPr fontId="1"/>
  </si>
  <si>
    <t>を　</t>
    <phoneticPr fontId="1"/>
  </si>
  <si>
    <t>あら</t>
    <phoneticPr fontId="1"/>
  </si>
  <si>
    <t>う　</t>
    <phoneticPr fontId="1"/>
  </si>
  <si>
    <t>ごみ</t>
    <phoneticPr fontId="1"/>
  </si>
  <si>
    <t>処</t>
    <rPh sb="0" eb="1">
      <t>トコロ</t>
    </rPh>
    <phoneticPr fontId="1"/>
  </si>
  <si>
    <t>しょ</t>
    <phoneticPr fontId="1"/>
  </si>
  <si>
    <t>り</t>
    <phoneticPr fontId="1"/>
  </si>
  <si>
    <t>理</t>
    <rPh sb="0" eb="1">
      <t>リ</t>
    </rPh>
    <phoneticPr fontId="1"/>
  </si>
  <si>
    <t>場</t>
    <rPh sb="0" eb="1">
      <t>ジョウ</t>
    </rPh>
    <phoneticPr fontId="1"/>
  </si>
  <si>
    <t>そと</t>
    <phoneticPr fontId="1"/>
  </si>
  <si>
    <t>外</t>
    <rPh sb="0" eb="1">
      <t>ソト</t>
    </rPh>
    <phoneticPr fontId="1"/>
  </si>
  <si>
    <t>服</t>
    <rPh sb="0" eb="1">
      <t>フク</t>
    </rPh>
    <phoneticPr fontId="1"/>
  </si>
  <si>
    <t>ふく</t>
    <phoneticPr fontId="1"/>
  </si>
  <si>
    <t>干</t>
    <rPh sb="0" eb="1">
      <t>ホ</t>
    </rPh>
    <phoneticPr fontId="1"/>
  </si>
  <si>
    <t>ほ</t>
    <phoneticPr fontId="1"/>
  </si>
  <si>
    <t>す　</t>
    <phoneticPr fontId="1"/>
  </si>
  <si>
    <t>かん</t>
    <phoneticPr fontId="1"/>
  </si>
  <si>
    <t>ばつ</t>
    <phoneticPr fontId="1"/>
  </si>
  <si>
    <t>が　</t>
    <phoneticPr fontId="1"/>
  </si>
  <si>
    <t>続</t>
    <rPh sb="0" eb="1">
      <t>ツヅ</t>
    </rPh>
    <phoneticPr fontId="1"/>
  </si>
  <si>
    <t>つづ</t>
    <phoneticPr fontId="1"/>
  </si>
  <si>
    <t>く　</t>
    <phoneticPr fontId="1"/>
  </si>
  <si>
    <t>ぎゅう</t>
    <phoneticPr fontId="1"/>
  </si>
  <si>
    <t>牛</t>
    <rPh sb="0" eb="1">
      <t>ウシ</t>
    </rPh>
    <phoneticPr fontId="1"/>
  </si>
  <si>
    <t>乳</t>
    <rPh sb="0" eb="1">
      <t>ニュウ</t>
    </rPh>
    <phoneticPr fontId="1"/>
  </si>
  <si>
    <t>にゅう</t>
    <phoneticPr fontId="1"/>
  </si>
  <si>
    <t>飲</t>
    <rPh sb="0" eb="1">
      <t>ノ</t>
    </rPh>
    <phoneticPr fontId="1"/>
  </si>
  <si>
    <t>の</t>
    <phoneticPr fontId="1"/>
  </si>
  <si>
    <t>む　</t>
    <phoneticPr fontId="1"/>
  </si>
  <si>
    <t>うし</t>
    <phoneticPr fontId="1"/>
  </si>
  <si>
    <t>乳</t>
    <rPh sb="0" eb="1">
      <t>チチ</t>
    </rPh>
    <phoneticPr fontId="1"/>
  </si>
  <si>
    <t>ちち</t>
    <phoneticPr fontId="1"/>
  </si>
  <si>
    <t>しぼる</t>
    <phoneticPr fontId="1"/>
  </si>
  <si>
    <t>城</t>
    <rPh sb="0" eb="1">
      <t>シロ</t>
    </rPh>
    <phoneticPr fontId="1"/>
  </si>
  <si>
    <t>下</t>
    <rPh sb="0" eb="1">
      <t>シタ</t>
    </rPh>
    <phoneticPr fontId="1"/>
  </si>
  <si>
    <t>か</t>
    <phoneticPr fontId="1"/>
  </si>
  <si>
    <t>まち</t>
    <phoneticPr fontId="1"/>
  </si>
  <si>
    <t>町</t>
    <rPh sb="0" eb="1">
      <t>マチ</t>
    </rPh>
    <phoneticPr fontId="1"/>
  </si>
  <si>
    <t>住</t>
    <rPh sb="0" eb="1">
      <t>ス</t>
    </rPh>
    <phoneticPr fontId="1"/>
  </si>
  <si>
    <t>す</t>
    <phoneticPr fontId="1"/>
  </si>
  <si>
    <t>お　</t>
    <phoneticPr fontId="1"/>
  </si>
  <si>
    <t>しろ</t>
    <phoneticPr fontId="1"/>
  </si>
  <si>
    <t>見</t>
    <rPh sb="0" eb="1">
      <t>ミ</t>
    </rPh>
    <phoneticPr fontId="1"/>
  </si>
  <si>
    <t>がく</t>
    <phoneticPr fontId="1"/>
  </si>
  <si>
    <t>学</t>
    <rPh sb="0" eb="1">
      <t>ガク</t>
    </rPh>
    <phoneticPr fontId="1"/>
  </si>
  <si>
    <t>めい</t>
    <phoneticPr fontId="1"/>
  </si>
  <si>
    <t>命</t>
    <rPh sb="0" eb="1">
      <t>イノチ</t>
    </rPh>
    <phoneticPr fontId="1"/>
  </si>
  <si>
    <t>令</t>
    <rPh sb="0" eb="1">
      <t>レイ</t>
    </rPh>
    <phoneticPr fontId="1"/>
  </si>
  <si>
    <t>れい</t>
    <phoneticPr fontId="1"/>
  </si>
  <si>
    <t>従</t>
    <rPh sb="0" eb="1">
      <t>シタガ</t>
    </rPh>
    <phoneticPr fontId="1"/>
  </si>
  <si>
    <t>したが</t>
    <phoneticPr fontId="1"/>
  </si>
  <si>
    <t>じゅう</t>
    <phoneticPr fontId="1"/>
  </si>
  <si>
    <t>従</t>
    <rPh sb="0" eb="1">
      <t>ジュウ</t>
    </rPh>
    <phoneticPr fontId="1"/>
  </si>
  <si>
    <t>順</t>
    <rPh sb="0" eb="1">
      <t>ジュン</t>
    </rPh>
    <phoneticPr fontId="1"/>
  </si>
  <si>
    <t>じゅん</t>
    <phoneticPr fontId="1"/>
  </si>
  <si>
    <t>な　</t>
    <phoneticPr fontId="1"/>
  </si>
  <si>
    <t>態</t>
    <rPh sb="0" eb="1">
      <t>タイ</t>
    </rPh>
    <phoneticPr fontId="1"/>
  </si>
  <si>
    <t>たい</t>
    <phoneticPr fontId="1"/>
  </si>
  <si>
    <t>ど</t>
    <phoneticPr fontId="1"/>
  </si>
  <si>
    <t>度</t>
    <rPh sb="0" eb="1">
      <t>ド</t>
    </rPh>
    <phoneticPr fontId="1"/>
  </si>
  <si>
    <t>さい</t>
    <phoneticPr fontId="1"/>
  </si>
  <si>
    <t>裁</t>
    <rPh sb="0" eb="1">
      <t>サイ</t>
    </rPh>
    <phoneticPr fontId="1"/>
  </si>
  <si>
    <t>判</t>
    <rPh sb="0" eb="1">
      <t>ハン</t>
    </rPh>
    <phoneticPr fontId="1"/>
  </si>
  <si>
    <t>ばん</t>
    <phoneticPr fontId="1"/>
  </si>
  <si>
    <t>始</t>
    <rPh sb="0" eb="1">
      <t>ハジ</t>
    </rPh>
    <phoneticPr fontId="1"/>
  </si>
  <si>
    <t>はじ</t>
    <phoneticPr fontId="1"/>
  </si>
  <si>
    <t>まる</t>
    <phoneticPr fontId="1"/>
  </si>
  <si>
    <t>しん</t>
    <phoneticPr fontId="1"/>
  </si>
  <si>
    <t>心</t>
    <rPh sb="0" eb="1">
      <t>ココロ</t>
    </rPh>
    <phoneticPr fontId="1"/>
  </si>
  <si>
    <t>臓</t>
    <rPh sb="0" eb="1">
      <t>ゾウ</t>
    </rPh>
    <phoneticPr fontId="1"/>
  </si>
  <si>
    <t>ぞう</t>
    <phoneticPr fontId="1"/>
  </si>
  <si>
    <t>検</t>
    <rPh sb="0" eb="1">
      <t>ケン</t>
    </rPh>
    <phoneticPr fontId="1"/>
  </si>
  <si>
    <t>査</t>
    <rPh sb="0" eb="1">
      <t>サ</t>
    </rPh>
    <phoneticPr fontId="1"/>
  </si>
  <si>
    <t>さ</t>
    <phoneticPr fontId="1"/>
  </si>
  <si>
    <t>健</t>
    <rPh sb="0" eb="1">
      <t>ケン</t>
    </rPh>
    <phoneticPr fontId="1"/>
  </si>
  <si>
    <t>康</t>
    <rPh sb="0" eb="1">
      <t>ヤス</t>
    </rPh>
    <phoneticPr fontId="1"/>
  </si>
  <si>
    <t>こう</t>
    <phoneticPr fontId="1"/>
  </si>
  <si>
    <t>肺</t>
    <rPh sb="0" eb="1">
      <t>ハイ</t>
    </rPh>
    <phoneticPr fontId="1"/>
  </si>
  <si>
    <t>はい</t>
    <phoneticPr fontId="1"/>
  </si>
  <si>
    <t>漢字の形と音・意味</t>
    <rPh sb="0" eb="2">
      <t>カンジ</t>
    </rPh>
    <rPh sb="3" eb="4">
      <t>カタチ</t>
    </rPh>
    <rPh sb="5" eb="6">
      <t>オト</t>
    </rPh>
    <rPh sb="7" eb="9">
      <t>イミ</t>
    </rPh>
    <phoneticPr fontId="1"/>
  </si>
  <si>
    <t>いっ</t>
    <phoneticPr fontId="1"/>
  </si>
  <si>
    <t>一</t>
    <rPh sb="0" eb="1">
      <t>イチ</t>
    </rPh>
    <phoneticPr fontId="1"/>
  </si>
  <si>
    <t>冊</t>
    <rPh sb="0" eb="1">
      <t>サツ</t>
    </rPh>
    <phoneticPr fontId="1"/>
  </si>
  <si>
    <t>さつ</t>
    <phoneticPr fontId="1"/>
  </si>
  <si>
    <t>の　</t>
    <phoneticPr fontId="1"/>
  </si>
  <si>
    <t>辞</t>
    <rPh sb="0" eb="1">
      <t>ジ</t>
    </rPh>
    <phoneticPr fontId="1"/>
  </si>
  <si>
    <t>じ</t>
    <phoneticPr fontId="1"/>
  </si>
  <si>
    <t>しょ</t>
    <phoneticPr fontId="1"/>
  </si>
  <si>
    <t>書</t>
    <rPh sb="0" eb="1">
      <t>ショ</t>
    </rPh>
    <phoneticPr fontId="1"/>
  </si>
  <si>
    <t>ち</t>
    <phoneticPr fontId="1"/>
  </si>
  <si>
    <t>地</t>
    <rPh sb="0" eb="1">
      <t>チ</t>
    </rPh>
    <phoneticPr fontId="1"/>
  </si>
  <si>
    <t>域</t>
    <rPh sb="0" eb="1">
      <t>イキ</t>
    </rPh>
    <phoneticPr fontId="1"/>
  </si>
  <si>
    <t>いき</t>
    <phoneticPr fontId="1"/>
  </si>
  <si>
    <t>行</t>
    <rPh sb="0" eb="1">
      <t>コウ</t>
    </rPh>
    <phoneticPr fontId="1"/>
  </si>
  <si>
    <t>ぎょう</t>
    <phoneticPr fontId="1"/>
  </si>
  <si>
    <t>じ</t>
    <phoneticPr fontId="1"/>
  </si>
  <si>
    <t>事</t>
    <rPh sb="0" eb="1">
      <t>ジ</t>
    </rPh>
    <phoneticPr fontId="1"/>
  </si>
  <si>
    <t>しお</t>
    <phoneticPr fontId="1"/>
  </si>
  <si>
    <t>潮</t>
    <rPh sb="0" eb="1">
      <t>シオ</t>
    </rPh>
    <phoneticPr fontId="1"/>
  </si>
  <si>
    <t>が　</t>
    <phoneticPr fontId="1"/>
  </si>
  <si>
    <t>満</t>
    <rPh sb="0" eb="1">
      <t>ミ</t>
    </rPh>
    <phoneticPr fontId="1"/>
  </si>
  <si>
    <t>み</t>
    <phoneticPr fontId="1"/>
  </si>
  <si>
    <t>ちる</t>
    <phoneticPr fontId="1"/>
  </si>
  <si>
    <t>さい</t>
    <phoneticPr fontId="1"/>
  </si>
  <si>
    <t>最</t>
    <rPh sb="0" eb="1">
      <t>サイ</t>
    </rPh>
    <phoneticPr fontId="1"/>
  </si>
  <si>
    <t>近</t>
    <rPh sb="0" eb="1">
      <t>キン</t>
    </rPh>
    <phoneticPr fontId="1"/>
  </si>
  <si>
    <t>きん</t>
    <phoneticPr fontId="1"/>
  </si>
  <si>
    <t>の　</t>
    <phoneticPr fontId="1"/>
  </si>
  <si>
    <t>風</t>
    <rPh sb="0" eb="1">
      <t>フウ</t>
    </rPh>
    <phoneticPr fontId="1"/>
  </si>
  <si>
    <t>ふう</t>
    <phoneticPr fontId="1"/>
  </si>
  <si>
    <t>ちょう</t>
    <phoneticPr fontId="1"/>
  </si>
  <si>
    <t>さ</t>
    <phoneticPr fontId="1"/>
  </si>
  <si>
    <t>砂</t>
    <rPh sb="0" eb="1">
      <t>スナ</t>
    </rPh>
    <phoneticPr fontId="1"/>
  </si>
  <si>
    <t>ばく</t>
    <phoneticPr fontId="1"/>
  </si>
  <si>
    <t>オア</t>
    <phoneticPr fontId="1"/>
  </si>
  <si>
    <t>シス</t>
    <phoneticPr fontId="1"/>
  </si>
  <si>
    <t>すな</t>
    <phoneticPr fontId="1"/>
  </si>
  <si>
    <t>場</t>
    <rPh sb="0" eb="1">
      <t>バ</t>
    </rPh>
    <phoneticPr fontId="1"/>
  </si>
  <si>
    <t>ば</t>
    <phoneticPr fontId="1"/>
  </si>
  <si>
    <t>で　</t>
    <phoneticPr fontId="1"/>
  </si>
  <si>
    <t>遊</t>
    <rPh sb="0" eb="1">
      <t>アソ</t>
    </rPh>
    <phoneticPr fontId="1"/>
  </si>
  <si>
    <t>あそ</t>
    <phoneticPr fontId="1"/>
  </si>
  <si>
    <t>ぶ　</t>
    <phoneticPr fontId="1"/>
  </si>
  <si>
    <t>じゅ</t>
    <phoneticPr fontId="1"/>
  </si>
  <si>
    <t>樹</t>
    <rPh sb="0" eb="1">
      <t>ジュ</t>
    </rPh>
    <phoneticPr fontId="1"/>
  </si>
  <si>
    <t>木</t>
    <rPh sb="0" eb="1">
      <t>キ</t>
    </rPh>
    <phoneticPr fontId="1"/>
  </si>
  <si>
    <t>もく</t>
    <phoneticPr fontId="1"/>
  </si>
  <si>
    <t>を　</t>
    <phoneticPr fontId="1"/>
  </si>
  <si>
    <t>育</t>
    <rPh sb="0" eb="1">
      <t>ソダ</t>
    </rPh>
    <phoneticPr fontId="1"/>
  </si>
  <si>
    <t>そだ</t>
    <phoneticPr fontId="1"/>
  </si>
  <si>
    <t>てる</t>
    <phoneticPr fontId="1"/>
  </si>
  <si>
    <t>みち</t>
    <phoneticPr fontId="1"/>
  </si>
  <si>
    <t>道</t>
    <rPh sb="0" eb="1">
      <t>ミチ</t>
    </rPh>
    <phoneticPr fontId="1"/>
  </si>
  <si>
    <t>に　</t>
    <phoneticPr fontId="1"/>
  </si>
  <si>
    <t>沿</t>
    <rPh sb="0" eb="1">
      <t>ソ</t>
    </rPh>
    <phoneticPr fontId="1"/>
  </si>
  <si>
    <t>そ</t>
    <phoneticPr fontId="1"/>
  </si>
  <si>
    <t>って</t>
    <phoneticPr fontId="1"/>
  </si>
  <si>
    <t>進</t>
    <rPh sb="0" eb="1">
      <t>ススム</t>
    </rPh>
    <phoneticPr fontId="1"/>
  </si>
  <si>
    <t>すす</t>
    <phoneticPr fontId="1"/>
  </si>
  <si>
    <t>む　</t>
    <phoneticPr fontId="1"/>
  </si>
  <si>
    <t>えん</t>
    <phoneticPr fontId="1"/>
  </si>
  <si>
    <t>沿</t>
    <rPh sb="0" eb="1">
      <t>エン</t>
    </rPh>
    <phoneticPr fontId="1"/>
  </si>
  <si>
    <t>岸</t>
    <rPh sb="0" eb="1">
      <t>キシ</t>
    </rPh>
    <phoneticPr fontId="1"/>
  </si>
  <si>
    <t>がん</t>
    <phoneticPr fontId="1"/>
  </si>
  <si>
    <t>ぎょ</t>
    <phoneticPr fontId="1"/>
  </si>
  <si>
    <t>漁</t>
    <rPh sb="0" eb="1">
      <t>リョウ</t>
    </rPh>
    <phoneticPr fontId="1"/>
  </si>
  <si>
    <t>業</t>
    <rPh sb="0" eb="1">
      <t>ギョウ</t>
    </rPh>
    <phoneticPr fontId="1"/>
  </si>
  <si>
    <t>ぎょう</t>
    <phoneticPr fontId="1"/>
  </si>
  <si>
    <t>あき</t>
    <phoneticPr fontId="1"/>
  </si>
  <si>
    <t>秋</t>
    <rPh sb="0" eb="1">
      <t>アキ</t>
    </rPh>
    <phoneticPr fontId="1"/>
  </si>
  <si>
    <t>の　</t>
    <phoneticPr fontId="1"/>
  </si>
  <si>
    <t>夕</t>
    <rPh sb="0" eb="1">
      <t>ユウ</t>
    </rPh>
    <phoneticPr fontId="1"/>
  </si>
  <si>
    <t>ゆう</t>
    <phoneticPr fontId="1"/>
  </si>
  <si>
    <t>暮</t>
    <rPh sb="0" eb="1">
      <t>ク</t>
    </rPh>
    <phoneticPr fontId="1"/>
  </si>
  <si>
    <t>ぐ</t>
    <phoneticPr fontId="1"/>
  </si>
  <si>
    <t>れ　</t>
    <phoneticPr fontId="1"/>
  </si>
  <si>
    <t>いと</t>
    <phoneticPr fontId="1"/>
  </si>
  <si>
    <t>糸</t>
    <rPh sb="0" eb="1">
      <t>イト</t>
    </rPh>
    <phoneticPr fontId="1"/>
  </si>
  <si>
    <t>垂</t>
    <rPh sb="0" eb="1">
      <t>タ</t>
    </rPh>
    <phoneticPr fontId="1"/>
  </si>
  <si>
    <t>た</t>
    <phoneticPr fontId="1"/>
  </si>
  <si>
    <t>らす</t>
    <phoneticPr fontId="1"/>
  </si>
  <si>
    <t>すい</t>
    <phoneticPr fontId="1"/>
  </si>
  <si>
    <t>垂</t>
    <rPh sb="0" eb="1">
      <t>タレ</t>
    </rPh>
    <phoneticPr fontId="1"/>
  </si>
  <si>
    <t>直</t>
    <rPh sb="0" eb="1">
      <t>チョク</t>
    </rPh>
    <phoneticPr fontId="1"/>
  </si>
  <si>
    <t>ちょく</t>
    <phoneticPr fontId="1"/>
  </si>
  <si>
    <t>せん</t>
    <phoneticPr fontId="1"/>
  </si>
  <si>
    <t>線</t>
    <rPh sb="0" eb="1">
      <t>セン</t>
    </rPh>
    <phoneticPr fontId="1"/>
  </si>
  <si>
    <t>引</t>
    <rPh sb="0" eb="1">
      <t>ヒ</t>
    </rPh>
    <phoneticPr fontId="1"/>
  </si>
  <si>
    <t>ひ</t>
    <phoneticPr fontId="1"/>
  </si>
  <si>
    <t>く　</t>
    <phoneticPr fontId="1"/>
  </si>
  <si>
    <t>お</t>
    <phoneticPr fontId="1"/>
  </si>
  <si>
    <t>落</t>
    <rPh sb="0" eb="1">
      <t>オ</t>
    </rPh>
    <phoneticPr fontId="1"/>
  </si>
  <si>
    <t>とし</t>
    <phoneticPr fontId="1"/>
  </si>
  <si>
    <t>穴</t>
    <rPh sb="0" eb="1">
      <t>アナ</t>
    </rPh>
    <phoneticPr fontId="1"/>
  </si>
  <si>
    <t>あな</t>
    <phoneticPr fontId="1"/>
  </si>
  <si>
    <t>を　</t>
    <phoneticPr fontId="1"/>
  </si>
  <si>
    <t>ほる</t>
    <phoneticPr fontId="1"/>
  </si>
  <si>
    <t>ぜん</t>
    <phoneticPr fontId="1"/>
  </si>
  <si>
    <t>全</t>
    <rPh sb="0" eb="1">
      <t>ゼン</t>
    </rPh>
    <phoneticPr fontId="1"/>
  </si>
  <si>
    <t>身</t>
    <rPh sb="0" eb="1">
      <t>シン</t>
    </rPh>
    <phoneticPr fontId="1"/>
  </si>
  <si>
    <t>しん</t>
    <phoneticPr fontId="1"/>
  </si>
  <si>
    <t>骨</t>
    <rPh sb="0" eb="1">
      <t>ホネ</t>
    </rPh>
    <phoneticPr fontId="1"/>
  </si>
  <si>
    <t>ほね</t>
    <phoneticPr fontId="1"/>
  </si>
  <si>
    <t>あし</t>
    <phoneticPr fontId="1"/>
  </si>
  <si>
    <t>足</t>
    <rPh sb="0" eb="1">
      <t>アシ</t>
    </rPh>
    <phoneticPr fontId="1"/>
  </si>
  <si>
    <t>こっ</t>
    <phoneticPr fontId="1"/>
  </si>
  <si>
    <t>せつ</t>
    <phoneticPr fontId="1"/>
  </si>
  <si>
    <t>折</t>
    <rPh sb="0" eb="1">
      <t>オ</t>
    </rPh>
    <phoneticPr fontId="1"/>
  </si>
  <si>
    <t>する</t>
    <phoneticPr fontId="1"/>
  </si>
  <si>
    <t>きび</t>
    <phoneticPr fontId="1"/>
  </si>
  <si>
    <t>厳</t>
    <rPh sb="0" eb="1">
      <t>キビ</t>
    </rPh>
    <phoneticPr fontId="1"/>
  </si>
  <si>
    <t>しい</t>
    <phoneticPr fontId="1"/>
  </si>
  <si>
    <t>暑</t>
    <rPh sb="0" eb="1">
      <t>アツ</t>
    </rPh>
    <phoneticPr fontId="1"/>
  </si>
  <si>
    <t>あつ</t>
    <phoneticPr fontId="1"/>
  </si>
  <si>
    <t>さ　</t>
    <phoneticPr fontId="1"/>
  </si>
  <si>
    <t>か</t>
    <phoneticPr fontId="1"/>
  </si>
  <si>
    <t>火</t>
    <rPh sb="0" eb="1">
      <t>ヒ</t>
    </rPh>
    <phoneticPr fontId="1"/>
  </si>
  <si>
    <t>気</t>
    <rPh sb="0" eb="1">
      <t>キ</t>
    </rPh>
    <phoneticPr fontId="1"/>
  </si>
  <si>
    <t>き</t>
    <phoneticPr fontId="1"/>
  </si>
  <si>
    <t>厳</t>
    <rPh sb="0" eb="1">
      <t>ゲン</t>
    </rPh>
    <phoneticPr fontId="1"/>
  </si>
  <si>
    <t>げん</t>
    <phoneticPr fontId="1"/>
  </si>
  <si>
    <t>きん</t>
    <phoneticPr fontId="1"/>
  </si>
  <si>
    <t>禁</t>
    <rPh sb="0" eb="1">
      <t>キン</t>
    </rPh>
    <phoneticPr fontId="1"/>
  </si>
  <si>
    <t>たから</t>
    <phoneticPr fontId="1"/>
  </si>
  <si>
    <t>宝</t>
    <rPh sb="0" eb="1">
      <t>タカラ</t>
    </rPh>
    <phoneticPr fontId="1"/>
  </si>
  <si>
    <t>物</t>
    <rPh sb="0" eb="1">
      <t>モノ</t>
    </rPh>
    <phoneticPr fontId="1"/>
  </si>
  <si>
    <t>もの</t>
    <phoneticPr fontId="1"/>
  </si>
  <si>
    <t>を　</t>
    <phoneticPr fontId="1"/>
  </si>
  <si>
    <t>探</t>
    <rPh sb="0" eb="1">
      <t>サガ</t>
    </rPh>
    <phoneticPr fontId="1"/>
  </si>
  <si>
    <t>さが</t>
    <phoneticPr fontId="1"/>
  </si>
  <si>
    <t>す　</t>
    <phoneticPr fontId="1"/>
  </si>
  <si>
    <t>こう</t>
    <phoneticPr fontId="1"/>
  </si>
  <si>
    <t>高</t>
    <rPh sb="0" eb="1">
      <t>タカ</t>
    </rPh>
    <phoneticPr fontId="1"/>
  </si>
  <si>
    <t>価</t>
    <rPh sb="0" eb="1">
      <t>アタイ</t>
    </rPh>
    <phoneticPr fontId="1"/>
  </si>
  <si>
    <t>か</t>
    <phoneticPr fontId="1"/>
  </si>
  <si>
    <t>な　</t>
    <phoneticPr fontId="1"/>
  </si>
  <si>
    <t>ほう</t>
    <phoneticPr fontId="1"/>
  </si>
  <si>
    <t>せき</t>
    <phoneticPr fontId="1"/>
  </si>
  <si>
    <t>石</t>
    <rPh sb="0" eb="1">
      <t>イシ</t>
    </rPh>
    <phoneticPr fontId="1"/>
  </si>
  <si>
    <t>ジャン</t>
    <phoneticPr fontId="1"/>
  </si>
  <si>
    <t>グルを</t>
    <phoneticPr fontId="1"/>
  </si>
  <si>
    <t>探</t>
    <rPh sb="0" eb="1">
      <t>タン</t>
    </rPh>
    <phoneticPr fontId="1"/>
  </si>
  <si>
    <t>たん</t>
    <phoneticPr fontId="1"/>
  </si>
  <si>
    <t>けん</t>
    <phoneticPr fontId="1"/>
  </si>
  <si>
    <t>検</t>
    <rPh sb="0" eb="1">
      <t>ケン</t>
    </rPh>
    <phoneticPr fontId="1"/>
  </si>
  <si>
    <t>する</t>
    <phoneticPr fontId="1"/>
  </si>
  <si>
    <t>ぶつ</t>
    <phoneticPr fontId="1"/>
  </si>
  <si>
    <t>仏</t>
    <rPh sb="0" eb="1">
      <t>ホトケ</t>
    </rPh>
    <phoneticPr fontId="1"/>
  </si>
  <si>
    <t>像</t>
    <rPh sb="0" eb="1">
      <t>ゾウ</t>
    </rPh>
    <phoneticPr fontId="1"/>
  </si>
  <si>
    <t>ぞう</t>
    <phoneticPr fontId="1"/>
  </si>
  <si>
    <t>展</t>
    <rPh sb="0" eb="1">
      <t>テン</t>
    </rPh>
    <phoneticPr fontId="1"/>
  </si>
  <si>
    <t>てん</t>
    <phoneticPr fontId="1"/>
  </si>
  <si>
    <t>示</t>
    <rPh sb="0" eb="1">
      <t>シメ</t>
    </rPh>
    <phoneticPr fontId="1"/>
  </si>
  <si>
    <t>私と本/森へ・漢字の広場②</t>
    <rPh sb="0" eb="1">
      <t>ワタシ</t>
    </rPh>
    <rPh sb="2" eb="3">
      <t>ホン</t>
    </rPh>
    <rPh sb="4" eb="5">
      <t>モリ</t>
    </rPh>
    <rPh sb="7" eb="9">
      <t>カンジ</t>
    </rPh>
    <rPh sb="10" eb="12">
      <t>ヒロバ</t>
    </rPh>
    <phoneticPr fontId="1"/>
  </si>
  <si>
    <r>
      <rPr>
        <sz val="24"/>
        <color theme="1"/>
        <rFont val="ＭＳ Ｐゴシック"/>
        <family val="3"/>
        <charset val="128"/>
        <scheme val="minor"/>
      </rPr>
      <t>漢字プリント</t>
    </r>
    <r>
      <rPr>
        <sz val="9"/>
        <color theme="1"/>
        <rFont val="ＭＳ Ｐゴシック"/>
        <family val="3"/>
        <charset val="128"/>
        <scheme val="minor"/>
      </rPr>
      <t>(６年)　名前</t>
    </r>
    <rPh sb="0" eb="2">
      <t>カンジ</t>
    </rPh>
    <rPh sb="8" eb="9">
      <t>ネン</t>
    </rPh>
    <rPh sb="11" eb="13">
      <t>ナマエ</t>
    </rPh>
    <phoneticPr fontId="1"/>
  </si>
  <si>
    <t>か</t>
    <phoneticPr fontId="1"/>
  </si>
  <si>
    <t>家</t>
    <rPh sb="0" eb="1">
      <t>イエ</t>
    </rPh>
    <phoneticPr fontId="1"/>
  </si>
  <si>
    <t>庭</t>
    <rPh sb="0" eb="1">
      <t>ニワ</t>
    </rPh>
    <phoneticPr fontId="1"/>
  </si>
  <si>
    <t>てい</t>
    <phoneticPr fontId="1"/>
  </si>
  <si>
    <t>ほう</t>
    <phoneticPr fontId="1"/>
  </si>
  <si>
    <t>訪</t>
    <rPh sb="0" eb="1">
      <t>ホウ</t>
    </rPh>
    <phoneticPr fontId="1"/>
  </si>
  <si>
    <t>問</t>
    <rPh sb="0" eb="1">
      <t>モン</t>
    </rPh>
    <phoneticPr fontId="1"/>
  </si>
  <si>
    <t>もん</t>
    <phoneticPr fontId="1"/>
  </si>
  <si>
    <t>ゆう</t>
    <phoneticPr fontId="1"/>
  </si>
  <si>
    <t>友</t>
    <rPh sb="0" eb="1">
      <t>トモ</t>
    </rPh>
    <phoneticPr fontId="1"/>
  </si>
  <si>
    <t>人</t>
    <rPh sb="0" eb="1">
      <t>ヒト</t>
    </rPh>
    <phoneticPr fontId="1"/>
  </si>
  <si>
    <t>じん</t>
    <phoneticPr fontId="1"/>
  </si>
  <si>
    <t>を　</t>
    <phoneticPr fontId="1"/>
  </si>
  <si>
    <t>訪</t>
    <rPh sb="0" eb="1">
      <t>タズ</t>
    </rPh>
    <phoneticPr fontId="1"/>
  </si>
  <si>
    <t>たず</t>
    <phoneticPr fontId="1"/>
  </si>
  <si>
    <t>ねる</t>
    <phoneticPr fontId="1"/>
  </si>
  <si>
    <t>はん</t>
    <phoneticPr fontId="1"/>
  </si>
  <si>
    <t>犯</t>
    <rPh sb="0" eb="1">
      <t>ハン</t>
    </rPh>
    <phoneticPr fontId="1"/>
  </si>
  <si>
    <t>にん</t>
    <phoneticPr fontId="1"/>
  </si>
  <si>
    <t>推</t>
    <rPh sb="0" eb="1">
      <t>スイ</t>
    </rPh>
    <phoneticPr fontId="1"/>
  </si>
  <si>
    <t>すい</t>
    <phoneticPr fontId="1"/>
  </si>
  <si>
    <t>り</t>
    <phoneticPr fontId="1"/>
  </si>
  <si>
    <t>理</t>
    <rPh sb="0" eb="1">
      <t>リ</t>
    </rPh>
    <phoneticPr fontId="1"/>
  </si>
  <si>
    <t>する</t>
    <phoneticPr fontId="1"/>
  </si>
  <si>
    <t>会</t>
    <rPh sb="0" eb="1">
      <t>カイ</t>
    </rPh>
    <phoneticPr fontId="1"/>
  </si>
  <si>
    <t>優</t>
    <rPh sb="0" eb="1">
      <t>ユウ</t>
    </rPh>
    <phoneticPr fontId="1"/>
  </si>
  <si>
    <t>しょう</t>
    <phoneticPr fontId="1"/>
  </si>
  <si>
    <t>勝</t>
    <rPh sb="0" eb="1">
      <t>カ</t>
    </rPh>
    <phoneticPr fontId="1"/>
  </si>
  <si>
    <t>する</t>
    <phoneticPr fontId="1"/>
  </si>
  <si>
    <t>れん</t>
    <phoneticPr fontId="1"/>
  </si>
  <si>
    <t>連</t>
    <rPh sb="0" eb="1">
      <t>レン</t>
    </rPh>
    <phoneticPr fontId="1"/>
  </si>
  <si>
    <t>続</t>
    <rPh sb="0" eb="1">
      <t>ゾク</t>
    </rPh>
    <phoneticPr fontId="1"/>
  </si>
  <si>
    <t>ぞく</t>
    <phoneticPr fontId="1"/>
  </si>
  <si>
    <t>して</t>
    <phoneticPr fontId="1"/>
  </si>
  <si>
    <t>え</t>
    <phoneticPr fontId="1"/>
  </si>
  <si>
    <t>絵</t>
    <rPh sb="0" eb="1">
      <t>エ</t>
    </rPh>
    <phoneticPr fontId="1"/>
  </si>
  <si>
    <t>の　</t>
    <phoneticPr fontId="1"/>
  </si>
  <si>
    <t>てん</t>
    <phoneticPr fontId="1"/>
  </si>
  <si>
    <t>らん</t>
    <phoneticPr fontId="1"/>
  </si>
  <si>
    <t>覧</t>
    <rPh sb="0" eb="1">
      <t>ラン</t>
    </rPh>
    <phoneticPr fontId="1"/>
  </si>
  <si>
    <t>かい</t>
    <phoneticPr fontId="1"/>
  </si>
  <si>
    <t>うら</t>
    <phoneticPr fontId="1"/>
  </si>
  <si>
    <t>裏</t>
    <rPh sb="0" eb="1">
      <t>ウラ</t>
    </rPh>
    <phoneticPr fontId="1"/>
  </si>
  <si>
    <t>表</t>
    <rPh sb="0" eb="1">
      <t>オモテ</t>
    </rPh>
    <phoneticPr fontId="1"/>
  </si>
  <si>
    <t>おもて</t>
    <phoneticPr fontId="1"/>
  </si>
  <si>
    <t>を　</t>
    <phoneticPr fontId="1"/>
  </si>
  <si>
    <t>確</t>
    <rPh sb="0" eb="1">
      <t>タシ</t>
    </rPh>
    <phoneticPr fontId="1"/>
  </si>
  <si>
    <t>たし</t>
    <phoneticPr fontId="1"/>
  </si>
  <si>
    <t>かめる</t>
    <phoneticPr fontId="1"/>
  </si>
  <si>
    <t>ご</t>
    <phoneticPr fontId="1"/>
  </si>
  <si>
    <t>誤</t>
    <rPh sb="0" eb="1">
      <t>ゴ</t>
    </rPh>
    <phoneticPr fontId="1"/>
  </si>
  <si>
    <t>字</t>
    <rPh sb="0" eb="1">
      <t>ジ</t>
    </rPh>
    <phoneticPr fontId="1"/>
  </si>
  <si>
    <t>じ</t>
    <phoneticPr fontId="1"/>
  </si>
  <si>
    <t>が　</t>
    <phoneticPr fontId="1"/>
  </si>
  <si>
    <t>多</t>
    <rPh sb="0" eb="1">
      <t>オオ</t>
    </rPh>
    <phoneticPr fontId="1"/>
  </si>
  <si>
    <t>おお</t>
    <phoneticPr fontId="1"/>
  </si>
  <si>
    <t>い　</t>
    <phoneticPr fontId="1"/>
  </si>
  <si>
    <t>あやま</t>
    <phoneticPr fontId="1"/>
  </si>
  <si>
    <t>誤</t>
    <rPh sb="0" eb="1">
      <t>アヤマ</t>
    </rPh>
    <phoneticPr fontId="1"/>
  </si>
  <si>
    <t>った</t>
    <phoneticPr fontId="1"/>
  </si>
  <si>
    <t>考</t>
    <rPh sb="0" eb="1">
      <t>カンガ</t>
    </rPh>
    <phoneticPr fontId="1"/>
  </si>
  <si>
    <t>かんが</t>
    <phoneticPr fontId="1"/>
  </si>
  <si>
    <t>え　</t>
    <phoneticPr fontId="1"/>
  </si>
  <si>
    <t>に</t>
    <phoneticPr fontId="1"/>
  </si>
  <si>
    <t>日</t>
    <rPh sb="0" eb="1">
      <t>ニチ</t>
    </rPh>
    <phoneticPr fontId="1"/>
  </si>
  <si>
    <t>本</t>
    <rPh sb="0" eb="1">
      <t>ホン</t>
    </rPh>
    <phoneticPr fontId="1"/>
  </si>
  <si>
    <t>ほん</t>
    <phoneticPr fontId="1"/>
  </si>
  <si>
    <t>こく</t>
    <phoneticPr fontId="1"/>
  </si>
  <si>
    <t>国</t>
    <rPh sb="0" eb="1">
      <t>クニ</t>
    </rPh>
    <phoneticPr fontId="1"/>
  </si>
  <si>
    <t>憲</t>
    <rPh sb="0" eb="1">
      <t>ケン</t>
    </rPh>
    <phoneticPr fontId="1"/>
  </si>
  <si>
    <t>けん</t>
    <phoneticPr fontId="1"/>
  </si>
  <si>
    <t>ぽう</t>
    <phoneticPr fontId="1"/>
  </si>
  <si>
    <t>法</t>
    <rPh sb="0" eb="1">
      <t>ホウ</t>
    </rPh>
    <phoneticPr fontId="1"/>
  </si>
  <si>
    <t>び</t>
    <phoneticPr fontId="1"/>
  </si>
  <si>
    <t>美</t>
    <rPh sb="0" eb="1">
      <t>ビ</t>
    </rPh>
    <phoneticPr fontId="1"/>
  </si>
  <si>
    <t>術</t>
    <rPh sb="0" eb="1">
      <t>ジュツ</t>
    </rPh>
    <phoneticPr fontId="1"/>
  </si>
  <si>
    <t>じゅつ</t>
    <phoneticPr fontId="1"/>
  </si>
  <si>
    <t>ひん</t>
    <phoneticPr fontId="1"/>
  </si>
  <si>
    <t>品</t>
    <rPh sb="0" eb="1">
      <t>シナ</t>
    </rPh>
    <phoneticPr fontId="1"/>
  </si>
  <si>
    <t>の　</t>
    <phoneticPr fontId="1"/>
  </si>
  <si>
    <t>ち</t>
    <phoneticPr fontId="1"/>
  </si>
  <si>
    <t>値</t>
    <rPh sb="0" eb="1">
      <t>アタイ</t>
    </rPh>
    <phoneticPr fontId="1"/>
  </si>
  <si>
    <t>ひ</t>
    <phoneticPr fontId="1"/>
  </si>
  <si>
    <t>飛</t>
    <rPh sb="0" eb="1">
      <t>ヒ</t>
    </rPh>
    <phoneticPr fontId="1"/>
  </si>
  <si>
    <t>こう</t>
    <phoneticPr fontId="1"/>
  </si>
  <si>
    <t>き</t>
    <phoneticPr fontId="1"/>
  </si>
  <si>
    <t>機</t>
    <rPh sb="0" eb="1">
      <t>キ</t>
    </rPh>
    <phoneticPr fontId="1"/>
  </si>
  <si>
    <t>ね</t>
    <phoneticPr fontId="1"/>
  </si>
  <si>
    <t>だん</t>
    <phoneticPr fontId="1"/>
  </si>
  <si>
    <t>段</t>
    <rPh sb="0" eb="1">
      <t>ダン</t>
    </rPh>
    <phoneticPr fontId="1"/>
  </si>
  <si>
    <t>ようこそ、私たちの町へ</t>
    <rPh sb="5" eb="6">
      <t>ワタシ</t>
    </rPh>
    <rPh sb="9" eb="10">
      <t>マチ</t>
    </rPh>
    <phoneticPr fontId="1"/>
  </si>
  <si>
    <t>てる</t>
    <phoneticPr fontId="1"/>
  </si>
  <si>
    <t>を　</t>
    <phoneticPr fontId="1"/>
  </si>
  <si>
    <t>ぶ</t>
    <phoneticPr fontId="1"/>
  </si>
  <si>
    <t>き</t>
    <phoneticPr fontId="1"/>
  </si>
  <si>
    <t>よ</t>
    <phoneticPr fontId="1"/>
  </si>
  <si>
    <t>四</t>
    <rPh sb="0" eb="1">
      <t>ヨン</t>
    </rPh>
    <phoneticPr fontId="1"/>
  </si>
  <si>
    <t>じゅく</t>
    <phoneticPr fontId="1"/>
  </si>
  <si>
    <t>熟</t>
    <rPh sb="0" eb="1">
      <t>ジュク</t>
    </rPh>
    <phoneticPr fontId="1"/>
  </si>
  <si>
    <t>語</t>
    <rPh sb="0" eb="1">
      <t>ゴ</t>
    </rPh>
    <phoneticPr fontId="1"/>
  </si>
  <si>
    <t>ぶん</t>
    <phoneticPr fontId="1"/>
  </si>
  <si>
    <t>文</t>
    <rPh sb="0" eb="1">
      <t>ブン</t>
    </rPh>
    <phoneticPr fontId="1"/>
  </si>
  <si>
    <t>化</t>
    <rPh sb="0" eb="1">
      <t>カ</t>
    </rPh>
    <phoneticPr fontId="1"/>
  </si>
  <si>
    <t>か</t>
    <phoneticPr fontId="1"/>
  </si>
  <si>
    <t>創</t>
    <rPh sb="0" eb="1">
      <t>ソウ</t>
    </rPh>
    <phoneticPr fontId="1"/>
  </si>
  <si>
    <t>そう</t>
    <phoneticPr fontId="1"/>
  </si>
  <si>
    <t>ぞう</t>
    <phoneticPr fontId="1"/>
  </si>
  <si>
    <t>造</t>
    <rPh sb="0" eb="1">
      <t>ツク</t>
    </rPh>
    <phoneticPr fontId="1"/>
  </si>
  <si>
    <t>あたら</t>
    <phoneticPr fontId="1"/>
  </si>
  <si>
    <t>新</t>
    <rPh sb="0" eb="1">
      <t>アタラ</t>
    </rPh>
    <phoneticPr fontId="1"/>
  </si>
  <si>
    <t>しい</t>
    <phoneticPr fontId="1"/>
  </si>
  <si>
    <t>くに</t>
    <phoneticPr fontId="1"/>
  </si>
  <si>
    <t>創</t>
    <rPh sb="0" eb="1">
      <t>ツク</t>
    </rPh>
    <phoneticPr fontId="1"/>
  </si>
  <si>
    <t>つく</t>
    <phoneticPr fontId="1"/>
  </si>
  <si>
    <t>る　</t>
    <phoneticPr fontId="1"/>
  </si>
  <si>
    <t>れっ</t>
    <phoneticPr fontId="1"/>
  </si>
  <si>
    <t>列</t>
    <rPh sb="0" eb="1">
      <t>レツ</t>
    </rPh>
    <phoneticPr fontId="1"/>
  </si>
  <si>
    <t>島</t>
    <rPh sb="0" eb="1">
      <t>シマ</t>
    </rPh>
    <phoneticPr fontId="1"/>
  </si>
  <si>
    <t>とう</t>
    <phoneticPr fontId="1"/>
  </si>
  <si>
    <t>縦</t>
    <rPh sb="0" eb="1">
      <t>タテ</t>
    </rPh>
    <phoneticPr fontId="1"/>
  </si>
  <si>
    <t>じゅう</t>
    <phoneticPr fontId="1"/>
  </si>
  <si>
    <t>だん</t>
    <phoneticPr fontId="1"/>
  </si>
  <si>
    <t>断</t>
    <rPh sb="0" eb="1">
      <t>ダン</t>
    </rPh>
    <phoneticPr fontId="1"/>
  </si>
  <si>
    <t>たて</t>
    <phoneticPr fontId="1"/>
  </si>
  <si>
    <t>と　</t>
    <phoneticPr fontId="1"/>
  </si>
  <si>
    <t>横</t>
    <rPh sb="0" eb="1">
      <t>ヨコ</t>
    </rPh>
    <phoneticPr fontId="1"/>
  </si>
  <si>
    <t>よこ</t>
    <phoneticPr fontId="1"/>
  </si>
  <si>
    <t>の　</t>
    <phoneticPr fontId="1"/>
  </si>
  <si>
    <t>辺</t>
    <rPh sb="0" eb="1">
      <t>ヘン</t>
    </rPh>
    <phoneticPr fontId="1"/>
  </si>
  <si>
    <t>へん</t>
    <phoneticPr fontId="1"/>
  </si>
  <si>
    <t>ちょう</t>
    <phoneticPr fontId="1"/>
  </si>
  <si>
    <t>頂</t>
    <rPh sb="0" eb="1">
      <t>イタダキ</t>
    </rPh>
    <phoneticPr fontId="1"/>
  </si>
  <si>
    <t>上</t>
    <rPh sb="0" eb="1">
      <t>ジョウ</t>
    </rPh>
    <phoneticPr fontId="1"/>
  </si>
  <si>
    <t>じょう</t>
    <phoneticPr fontId="1"/>
  </si>
  <si>
    <t>目</t>
    <rPh sb="0" eb="1">
      <t>メ</t>
    </rPh>
    <phoneticPr fontId="1"/>
  </si>
  <si>
    <t>め</t>
    <phoneticPr fontId="1"/>
  </si>
  <si>
    <t>ざ</t>
    <phoneticPr fontId="1"/>
  </si>
  <si>
    <t>指</t>
    <rPh sb="0" eb="1">
      <t>ユビ</t>
    </rPh>
    <phoneticPr fontId="1"/>
  </si>
  <si>
    <t>す　</t>
    <phoneticPr fontId="1"/>
  </si>
  <si>
    <t>やま</t>
    <phoneticPr fontId="1"/>
  </si>
  <si>
    <t>山</t>
    <rPh sb="0" eb="1">
      <t>ヤマ</t>
    </rPh>
    <phoneticPr fontId="1"/>
  </si>
  <si>
    <t>いただき</t>
    <phoneticPr fontId="1"/>
  </si>
  <si>
    <t>なが</t>
    <phoneticPr fontId="1"/>
  </si>
  <si>
    <t>める</t>
    <phoneticPr fontId="1"/>
  </si>
  <si>
    <t>ちゅう</t>
    <phoneticPr fontId="1"/>
  </si>
  <si>
    <t>忠</t>
    <rPh sb="0" eb="1">
      <t>タダシ</t>
    </rPh>
    <phoneticPr fontId="1"/>
  </si>
  <si>
    <t>実</t>
    <rPh sb="0" eb="1">
      <t>ジツ</t>
    </rPh>
    <phoneticPr fontId="1"/>
  </si>
  <si>
    <t>じつ</t>
    <phoneticPr fontId="1"/>
  </si>
  <si>
    <t>な　</t>
    <phoneticPr fontId="1"/>
  </si>
  <si>
    <t>部</t>
    <rPh sb="0" eb="1">
      <t>ブ</t>
    </rPh>
    <phoneticPr fontId="1"/>
  </si>
  <si>
    <t>ぶ</t>
    <phoneticPr fontId="1"/>
  </si>
  <si>
    <t>下</t>
    <rPh sb="0" eb="1">
      <t>シタ</t>
    </rPh>
    <phoneticPr fontId="1"/>
  </si>
  <si>
    <t>せい</t>
    <phoneticPr fontId="1"/>
  </si>
  <si>
    <t>誠</t>
    <rPh sb="0" eb="1">
      <t>マコト</t>
    </rPh>
    <phoneticPr fontId="1"/>
  </si>
  <si>
    <t>実</t>
    <rPh sb="0" eb="1">
      <t>ジツ</t>
    </rPh>
    <phoneticPr fontId="1"/>
  </si>
  <si>
    <t>じつ</t>
    <phoneticPr fontId="1"/>
  </si>
  <si>
    <t>な　</t>
    <phoneticPr fontId="1"/>
  </si>
  <si>
    <t>態</t>
    <rPh sb="0" eb="1">
      <t>タイ</t>
    </rPh>
    <phoneticPr fontId="1"/>
  </si>
  <si>
    <t>たい</t>
    <phoneticPr fontId="1"/>
  </si>
  <si>
    <t>ど</t>
    <phoneticPr fontId="1"/>
  </si>
  <si>
    <t>度</t>
    <rPh sb="0" eb="1">
      <t>ド</t>
    </rPh>
    <phoneticPr fontId="1"/>
  </si>
  <si>
    <t>かいこ</t>
    <phoneticPr fontId="1"/>
  </si>
  <si>
    <t>蚕</t>
    <rPh sb="0" eb="1">
      <t>カイコ</t>
    </rPh>
    <phoneticPr fontId="1"/>
  </si>
  <si>
    <t>を　</t>
    <phoneticPr fontId="1"/>
  </si>
  <si>
    <t>飼</t>
    <rPh sb="0" eb="1">
      <t>カ</t>
    </rPh>
    <phoneticPr fontId="1"/>
  </si>
  <si>
    <t>か</t>
    <phoneticPr fontId="1"/>
  </si>
  <si>
    <t>う　</t>
    <phoneticPr fontId="1"/>
  </si>
  <si>
    <t>よう</t>
    <phoneticPr fontId="1"/>
  </si>
  <si>
    <t>養</t>
    <rPh sb="0" eb="1">
      <t>ヨウ</t>
    </rPh>
    <phoneticPr fontId="1"/>
  </si>
  <si>
    <t>さん</t>
    <phoneticPr fontId="1"/>
  </si>
  <si>
    <t>ぎょう</t>
    <phoneticPr fontId="1"/>
  </si>
  <si>
    <t>業</t>
    <rPh sb="0" eb="1">
      <t>ギョウ</t>
    </rPh>
    <phoneticPr fontId="1"/>
  </si>
  <si>
    <t>営</t>
    <rPh sb="0" eb="1">
      <t>イトナ</t>
    </rPh>
    <phoneticPr fontId="1"/>
  </si>
  <si>
    <t>いとな</t>
    <phoneticPr fontId="1"/>
  </si>
  <si>
    <t>む　</t>
    <phoneticPr fontId="1"/>
  </si>
  <si>
    <t>じん</t>
    <phoneticPr fontId="1"/>
  </si>
  <si>
    <t>仁</t>
    <rPh sb="0" eb="1">
      <t>ジン</t>
    </rPh>
    <phoneticPr fontId="1"/>
  </si>
  <si>
    <t>愛</t>
    <rPh sb="0" eb="1">
      <t>アイ</t>
    </rPh>
    <phoneticPr fontId="1"/>
  </si>
  <si>
    <t>あい</t>
    <phoneticPr fontId="1"/>
  </si>
  <si>
    <t>の　</t>
    <phoneticPr fontId="1"/>
  </si>
  <si>
    <t>心</t>
    <rPh sb="0" eb="1">
      <t>ココロ</t>
    </rPh>
    <phoneticPr fontId="1"/>
  </si>
  <si>
    <t>こころ</t>
    <phoneticPr fontId="1"/>
  </si>
  <si>
    <t>おん</t>
    <phoneticPr fontId="1"/>
  </si>
  <si>
    <t>温</t>
    <rPh sb="0" eb="1">
      <t>オン</t>
    </rPh>
    <phoneticPr fontId="1"/>
  </si>
  <si>
    <t>泉</t>
    <rPh sb="0" eb="1">
      <t>イズミ</t>
    </rPh>
    <phoneticPr fontId="1"/>
  </si>
  <si>
    <t>せん</t>
    <phoneticPr fontId="1"/>
  </si>
  <si>
    <t>りょ</t>
    <phoneticPr fontId="1"/>
  </si>
  <si>
    <t>旅</t>
    <rPh sb="0" eb="1">
      <t>リョ</t>
    </rPh>
    <phoneticPr fontId="1"/>
  </si>
  <si>
    <t>行</t>
    <rPh sb="0" eb="1">
      <t>イ</t>
    </rPh>
    <phoneticPr fontId="1"/>
  </si>
  <si>
    <t>こう</t>
    <phoneticPr fontId="1"/>
  </si>
  <si>
    <t>いずみ</t>
    <phoneticPr fontId="1"/>
  </si>
  <si>
    <t>から</t>
    <phoneticPr fontId="1"/>
  </si>
  <si>
    <t>水</t>
    <rPh sb="0" eb="1">
      <t>ミズ</t>
    </rPh>
    <phoneticPr fontId="1"/>
  </si>
  <si>
    <t>みず</t>
    <phoneticPr fontId="1"/>
  </si>
  <si>
    <t>が　</t>
    <phoneticPr fontId="1"/>
  </si>
  <si>
    <t>わく</t>
    <phoneticPr fontId="1"/>
  </si>
  <si>
    <t>たい</t>
    <phoneticPr fontId="1"/>
  </si>
  <si>
    <t>太</t>
    <rPh sb="0" eb="1">
      <t>フトシ</t>
    </rPh>
    <phoneticPr fontId="1"/>
  </si>
  <si>
    <t>陽</t>
    <rPh sb="0" eb="1">
      <t>ヨウ</t>
    </rPh>
    <phoneticPr fontId="1"/>
  </si>
  <si>
    <t>よう</t>
    <phoneticPr fontId="1"/>
  </si>
  <si>
    <t>けい</t>
    <phoneticPr fontId="1"/>
  </si>
  <si>
    <t>系</t>
    <rPh sb="0" eb="1">
      <t>ケイ</t>
    </rPh>
    <phoneticPr fontId="1"/>
  </si>
  <si>
    <t>の　</t>
    <phoneticPr fontId="1"/>
  </si>
  <si>
    <t>観</t>
    <rPh sb="0" eb="1">
      <t>カン</t>
    </rPh>
    <phoneticPr fontId="1"/>
  </si>
  <si>
    <t>かん</t>
    <phoneticPr fontId="1"/>
  </si>
  <si>
    <t>そく</t>
    <phoneticPr fontId="1"/>
  </si>
  <si>
    <t>測</t>
    <rPh sb="0" eb="1">
      <t>ソク</t>
    </rPh>
    <phoneticPr fontId="1"/>
  </si>
  <si>
    <t>ちょ</t>
    <phoneticPr fontId="1"/>
  </si>
  <si>
    <t>著</t>
    <rPh sb="0" eb="1">
      <t>チョ</t>
    </rPh>
    <phoneticPr fontId="1"/>
  </si>
  <si>
    <t>作</t>
    <rPh sb="0" eb="1">
      <t>サク</t>
    </rPh>
    <phoneticPr fontId="1"/>
  </si>
  <si>
    <t>さく</t>
    <phoneticPr fontId="1"/>
  </si>
  <si>
    <t>けん</t>
    <phoneticPr fontId="1"/>
  </si>
  <si>
    <t>権</t>
    <rPh sb="0" eb="1">
      <t>ケン</t>
    </rPh>
    <phoneticPr fontId="1"/>
  </si>
  <si>
    <t>を　</t>
    <phoneticPr fontId="1"/>
  </si>
  <si>
    <t>守</t>
    <rPh sb="0" eb="1">
      <t>マモ</t>
    </rPh>
    <phoneticPr fontId="1"/>
  </si>
  <si>
    <t>まも</t>
    <phoneticPr fontId="1"/>
  </si>
  <si>
    <t>る　</t>
    <phoneticPr fontId="1"/>
  </si>
  <si>
    <t>りん</t>
    <phoneticPr fontId="1"/>
  </si>
  <si>
    <t>臨</t>
    <rPh sb="0" eb="1">
      <t>リン</t>
    </rPh>
    <phoneticPr fontId="1"/>
  </si>
  <si>
    <t>海</t>
    <rPh sb="0" eb="1">
      <t>ウミ</t>
    </rPh>
    <phoneticPr fontId="1"/>
  </si>
  <si>
    <t>かい</t>
    <phoneticPr fontId="1"/>
  </si>
  <si>
    <t>こう</t>
    <phoneticPr fontId="1"/>
  </si>
  <si>
    <t>工</t>
    <rPh sb="0" eb="1">
      <t>コウ</t>
    </rPh>
    <phoneticPr fontId="1"/>
  </si>
  <si>
    <t>業</t>
    <rPh sb="0" eb="1">
      <t>ギョウ</t>
    </rPh>
    <phoneticPr fontId="1"/>
  </si>
  <si>
    <t>ぎょう</t>
    <phoneticPr fontId="1"/>
  </si>
  <si>
    <t>ち</t>
    <phoneticPr fontId="1"/>
  </si>
  <si>
    <t>地</t>
    <rPh sb="0" eb="1">
      <t>チ</t>
    </rPh>
    <phoneticPr fontId="1"/>
  </si>
  <si>
    <t>帯</t>
    <rPh sb="0" eb="1">
      <t>タイ</t>
    </rPh>
    <phoneticPr fontId="1"/>
  </si>
  <si>
    <t>たい</t>
    <phoneticPr fontId="1"/>
  </si>
  <si>
    <t>う</t>
    <phoneticPr fontId="1"/>
  </si>
  <si>
    <t>宇</t>
    <rPh sb="0" eb="1">
      <t>ウ</t>
    </rPh>
    <phoneticPr fontId="1"/>
  </si>
  <si>
    <t>宙</t>
    <rPh sb="0" eb="1">
      <t>チュウ</t>
    </rPh>
    <phoneticPr fontId="1"/>
  </si>
  <si>
    <t>ちゅう</t>
    <phoneticPr fontId="1"/>
  </si>
  <si>
    <t>くう</t>
    <phoneticPr fontId="1"/>
  </si>
  <si>
    <t>空</t>
    <rPh sb="0" eb="1">
      <t>ソラ</t>
    </rPh>
    <phoneticPr fontId="1"/>
  </si>
  <si>
    <t>間</t>
    <rPh sb="0" eb="1">
      <t>カン</t>
    </rPh>
    <phoneticPr fontId="1"/>
  </si>
  <si>
    <t>かん</t>
    <phoneticPr fontId="1"/>
  </si>
  <si>
    <t>ぎょう</t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</si>
  <si>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</si>
  <si>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</si>
  <si>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れつ</t>
    <phoneticPr fontId="1"/>
  </si>
  <si>
    <t>に　</t>
    <phoneticPr fontId="1"/>
  </si>
  <si>
    <t>並</t>
    <rPh sb="0" eb="1">
      <t>ナラ</t>
    </rPh>
    <phoneticPr fontId="1"/>
  </si>
  <si>
    <t>なら</t>
    <phoneticPr fontId="1"/>
  </si>
  <si>
    <t>ぶ　</t>
    <phoneticPr fontId="1"/>
  </si>
  <si>
    <t>あさ</t>
    <phoneticPr fontId="1"/>
  </si>
  <si>
    <t>朝</t>
    <rPh sb="0" eb="1">
      <t>アサ</t>
    </rPh>
    <phoneticPr fontId="1"/>
  </si>
  <si>
    <t>の　</t>
    <phoneticPr fontId="1"/>
  </si>
  <si>
    <t>洗</t>
    <rPh sb="0" eb="1">
      <t>セン</t>
    </rPh>
    <phoneticPr fontId="1"/>
  </si>
  <si>
    <t>せん</t>
    <phoneticPr fontId="1"/>
  </si>
  <si>
    <t>がん</t>
    <phoneticPr fontId="1"/>
  </si>
  <si>
    <t>顔</t>
    <rPh sb="0" eb="1">
      <t>カオ</t>
    </rPh>
    <phoneticPr fontId="1"/>
  </si>
  <si>
    <t>ぎょく</t>
    <phoneticPr fontId="1"/>
  </si>
  <si>
    <t>玉</t>
    <rPh sb="0" eb="1">
      <t>タマ</t>
    </rPh>
    <phoneticPr fontId="1"/>
  </si>
  <si>
    <t>石</t>
    <rPh sb="0" eb="1">
      <t>イシ</t>
    </rPh>
    <phoneticPr fontId="1"/>
  </si>
  <si>
    <t>せき</t>
    <phoneticPr fontId="1"/>
  </si>
  <si>
    <t>こん</t>
    <phoneticPr fontId="1"/>
  </si>
  <si>
    <t>混</t>
    <rPh sb="0" eb="1">
      <t>コン</t>
    </rPh>
    <phoneticPr fontId="1"/>
  </si>
  <si>
    <t>合</t>
    <rPh sb="0" eb="1">
      <t>ゴウ</t>
    </rPh>
    <phoneticPr fontId="1"/>
  </si>
  <si>
    <t>ごう</t>
    <phoneticPr fontId="1"/>
  </si>
  <si>
    <t>かく</t>
    <phoneticPr fontId="1"/>
  </si>
  <si>
    <t>画</t>
    <rPh sb="0" eb="1">
      <t>ガ</t>
    </rPh>
    <phoneticPr fontId="1"/>
  </si>
  <si>
    <t>一</t>
    <rPh sb="0" eb="1">
      <t>イチ</t>
    </rPh>
    <phoneticPr fontId="1"/>
  </si>
  <si>
    <t>いつ</t>
    <phoneticPr fontId="1"/>
  </si>
  <si>
    <t>てき</t>
    <phoneticPr fontId="1"/>
  </si>
  <si>
    <t>的</t>
    <rPh sb="0" eb="1">
      <t>テキ</t>
    </rPh>
    <phoneticPr fontId="1"/>
  </si>
  <si>
    <t>な　</t>
    <phoneticPr fontId="1"/>
  </si>
  <si>
    <t>判</t>
    <rPh sb="0" eb="1">
      <t>ハン</t>
    </rPh>
    <phoneticPr fontId="1"/>
  </si>
  <si>
    <t>はん</t>
    <phoneticPr fontId="1"/>
  </si>
  <si>
    <t>だん</t>
    <phoneticPr fontId="1"/>
  </si>
  <si>
    <t>断</t>
    <rPh sb="0" eb="1">
      <t>ダン</t>
    </rPh>
    <phoneticPr fontId="1"/>
  </si>
  <si>
    <t>熟語の成り立ち・たのしみは・漢字の広場③</t>
    <rPh sb="0" eb="2">
      <t>ジュクゴ</t>
    </rPh>
    <rPh sb="3" eb="4">
      <t>ナ</t>
    </rPh>
    <rPh sb="5" eb="6">
      <t>タ</t>
    </rPh>
    <rPh sb="14" eb="16">
      <t>カンジ</t>
    </rPh>
    <rPh sb="17" eb="19">
      <t>ヒロバ</t>
    </rPh>
    <phoneticPr fontId="1"/>
  </si>
  <si>
    <t>ぜん</t>
    <phoneticPr fontId="1"/>
  </si>
  <si>
    <t>善</t>
    <rPh sb="0" eb="1">
      <t>ゼン</t>
    </rPh>
    <phoneticPr fontId="1"/>
  </si>
  <si>
    <t>悪</t>
    <rPh sb="0" eb="1">
      <t>アク</t>
    </rPh>
    <phoneticPr fontId="1"/>
  </si>
  <si>
    <t>あく</t>
    <phoneticPr fontId="1"/>
  </si>
  <si>
    <t>を　</t>
    <phoneticPr fontId="1"/>
  </si>
  <si>
    <t>見</t>
    <rPh sb="0" eb="1">
      <t>ミ</t>
    </rPh>
    <phoneticPr fontId="1"/>
  </si>
  <si>
    <t>み</t>
    <phoneticPr fontId="1"/>
  </si>
  <si>
    <t>わ</t>
    <phoneticPr fontId="1"/>
  </si>
  <si>
    <t>分</t>
    <rPh sb="0" eb="1">
      <t>ワ</t>
    </rPh>
    <phoneticPr fontId="1"/>
  </si>
  <si>
    <t>ける</t>
    <phoneticPr fontId="1"/>
  </si>
  <si>
    <t>よ</t>
    <phoneticPr fontId="1"/>
  </si>
  <si>
    <t>い　</t>
    <phoneticPr fontId="1"/>
  </si>
  <si>
    <t>行</t>
    <rPh sb="0" eb="1">
      <t>オコナ</t>
    </rPh>
    <phoneticPr fontId="1"/>
  </si>
  <si>
    <t>おこな</t>
    <phoneticPr fontId="1"/>
  </si>
  <si>
    <t>する</t>
    <phoneticPr fontId="1"/>
  </si>
  <si>
    <t>たん</t>
    <phoneticPr fontId="1"/>
  </si>
  <si>
    <t>単</t>
    <rPh sb="0" eb="1">
      <t>タン</t>
    </rPh>
    <phoneticPr fontId="1"/>
  </si>
  <si>
    <t>純</t>
    <rPh sb="0" eb="1">
      <t>ジュン</t>
    </rPh>
    <phoneticPr fontId="1"/>
  </si>
  <si>
    <t>じゅん</t>
    <phoneticPr fontId="1"/>
  </si>
  <si>
    <t>な　</t>
    <phoneticPr fontId="1"/>
  </si>
  <si>
    <t>ミス</t>
    <phoneticPr fontId="1"/>
  </si>
  <si>
    <t>せ</t>
    <phoneticPr fontId="1"/>
  </si>
  <si>
    <t>世</t>
    <rPh sb="0" eb="1">
      <t>ヨ</t>
    </rPh>
    <phoneticPr fontId="1"/>
  </si>
  <si>
    <t>界</t>
    <rPh sb="0" eb="1">
      <t>カイ</t>
    </rPh>
    <phoneticPr fontId="1"/>
  </si>
  <si>
    <t>かい</t>
    <phoneticPr fontId="1"/>
  </si>
  <si>
    <t>い</t>
    <phoneticPr fontId="1"/>
  </si>
  <si>
    <t>遺</t>
    <rPh sb="0" eb="1">
      <t>イ</t>
    </rPh>
    <phoneticPr fontId="1"/>
  </si>
  <si>
    <t>産</t>
    <rPh sb="0" eb="1">
      <t>サン</t>
    </rPh>
    <phoneticPr fontId="1"/>
  </si>
  <si>
    <t>さん</t>
    <phoneticPr fontId="1"/>
  </si>
  <si>
    <t>し</t>
    <phoneticPr fontId="1"/>
  </si>
  <si>
    <t>試</t>
    <rPh sb="0" eb="1">
      <t>タメシ</t>
    </rPh>
    <phoneticPr fontId="1"/>
  </si>
  <si>
    <t>合</t>
    <rPh sb="0" eb="1">
      <t>ア</t>
    </rPh>
    <phoneticPr fontId="1"/>
  </si>
  <si>
    <t>あい</t>
    <phoneticPr fontId="1"/>
  </si>
  <si>
    <t>で　</t>
    <phoneticPr fontId="1"/>
  </si>
  <si>
    <t>負</t>
    <rPh sb="0" eb="1">
      <t>フ</t>
    </rPh>
    <phoneticPr fontId="1"/>
  </si>
  <si>
    <t>ふ</t>
    <phoneticPr fontId="1"/>
  </si>
  <si>
    <t>しょう</t>
    <phoneticPr fontId="1"/>
  </si>
  <si>
    <t>傷</t>
    <rPh sb="0" eb="1">
      <t>キズ</t>
    </rPh>
    <phoneticPr fontId="1"/>
  </si>
  <si>
    <t>くるま</t>
    <phoneticPr fontId="1"/>
  </si>
  <si>
    <t>車</t>
    <rPh sb="0" eb="1">
      <t>クルマ</t>
    </rPh>
    <phoneticPr fontId="1"/>
  </si>
  <si>
    <t>に　</t>
    <phoneticPr fontId="1"/>
  </si>
  <si>
    <t>きず</t>
    <phoneticPr fontId="1"/>
  </si>
  <si>
    <t>つける</t>
    <phoneticPr fontId="1"/>
  </si>
  <si>
    <t>わか</t>
    <phoneticPr fontId="1"/>
  </si>
  <si>
    <t>若</t>
    <rPh sb="0" eb="1">
      <t>ワカ</t>
    </rPh>
    <phoneticPr fontId="1"/>
  </si>
  <si>
    <t>野</t>
    <rPh sb="0" eb="1">
      <t>ヤ</t>
    </rPh>
    <phoneticPr fontId="1"/>
  </si>
  <si>
    <t>や</t>
    <phoneticPr fontId="1"/>
  </si>
  <si>
    <t>きゅう</t>
    <phoneticPr fontId="1"/>
  </si>
  <si>
    <t>球</t>
    <rPh sb="0" eb="1">
      <t>タマ</t>
    </rPh>
    <phoneticPr fontId="1"/>
  </si>
  <si>
    <t>選</t>
    <rPh sb="0" eb="1">
      <t>セン</t>
    </rPh>
    <phoneticPr fontId="1"/>
  </si>
  <si>
    <t>せん</t>
    <phoneticPr fontId="1"/>
  </si>
  <si>
    <t>しゅ</t>
    <phoneticPr fontId="1"/>
  </si>
  <si>
    <t>手</t>
    <rPh sb="0" eb="1">
      <t>テ</t>
    </rPh>
    <phoneticPr fontId="1"/>
  </si>
  <si>
    <t>全</t>
    <rPh sb="0" eb="1">
      <t>ゼン</t>
    </rPh>
    <phoneticPr fontId="1"/>
  </si>
  <si>
    <t>巻</t>
    <rPh sb="0" eb="1">
      <t>カン</t>
    </rPh>
    <phoneticPr fontId="1"/>
  </si>
  <si>
    <t>かん</t>
    <phoneticPr fontId="1"/>
  </si>
  <si>
    <t>読</t>
    <rPh sb="0" eb="1">
      <t>ドク</t>
    </rPh>
    <phoneticPr fontId="1"/>
  </si>
  <si>
    <t>どく</t>
    <phoneticPr fontId="1"/>
  </si>
  <si>
    <t>は</t>
    <phoneticPr fontId="1"/>
  </si>
  <si>
    <t>破</t>
    <rPh sb="0" eb="1">
      <t>ハ</t>
    </rPh>
    <phoneticPr fontId="1"/>
  </si>
  <si>
    <t>まわ</t>
    <phoneticPr fontId="1"/>
  </si>
  <si>
    <t>周</t>
    <rPh sb="0" eb="1">
      <t>マワ</t>
    </rPh>
    <phoneticPr fontId="1"/>
  </si>
  <si>
    <t>り　</t>
    <phoneticPr fontId="1"/>
  </si>
  <si>
    <t>りを</t>
    <phoneticPr fontId="1"/>
  </si>
  <si>
    <t>取</t>
    <rPh sb="0" eb="1">
      <t>ト</t>
    </rPh>
    <phoneticPr fontId="1"/>
  </si>
  <si>
    <t>と</t>
    <phoneticPr fontId="1"/>
  </si>
  <si>
    <t>巻</t>
    <rPh sb="0" eb="1">
      <t>マ</t>
    </rPh>
    <phoneticPr fontId="1"/>
  </si>
  <si>
    <t>ま</t>
    <phoneticPr fontId="1"/>
  </si>
  <si>
    <t>く　</t>
    <phoneticPr fontId="1"/>
  </si>
  <si>
    <t>むかし</t>
    <phoneticPr fontId="1"/>
  </si>
  <si>
    <t>昔</t>
    <rPh sb="0" eb="1">
      <t>ムカシ</t>
    </rPh>
    <phoneticPr fontId="1"/>
  </si>
  <si>
    <t>の　</t>
    <phoneticPr fontId="1"/>
  </si>
  <si>
    <t>まき</t>
    <phoneticPr fontId="1"/>
  </si>
  <si>
    <t>もの</t>
    <phoneticPr fontId="1"/>
  </si>
  <si>
    <t>物</t>
    <rPh sb="0" eb="1">
      <t>モノ</t>
    </rPh>
    <phoneticPr fontId="1"/>
  </si>
  <si>
    <t>ほう</t>
    <phoneticPr fontId="1"/>
  </si>
  <si>
    <t>放</t>
    <rPh sb="0" eb="1">
      <t>ホウ</t>
    </rPh>
    <phoneticPr fontId="1"/>
  </si>
  <si>
    <t>射</t>
    <rPh sb="0" eb="1">
      <t>イ</t>
    </rPh>
    <phoneticPr fontId="1"/>
  </si>
  <si>
    <t>しゃ</t>
    <phoneticPr fontId="1"/>
  </si>
  <si>
    <t>線</t>
    <rPh sb="0" eb="1">
      <t>セン</t>
    </rPh>
    <phoneticPr fontId="1"/>
  </si>
  <si>
    <t>計</t>
    <rPh sb="0" eb="1">
      <t>ハカ</t>
    </rPh>
    <phoneticPr fontId="1"/>
  </si>
  <si>
    <t>はか</t>
    <phoneticPr fontId="1"/>
  </si>
  <si>
    <t>る　</t>
    <phoneticPr fontId="1"/>
  </si>
  <si>
    <t>まと</t>
    <phoneticPr fontId="1"/>
  </si>
  <si>
    <t>的</t>
    <rPh sb="0" eb="1">
      <t>マト</t>
    </rPh>
    <phoneticPr fontId="1"/>
  </si>
  <si>
    <t>りっ</t>
    <phoneticPr fontId="1"/>
  </si>
  <si>
    <t>立</t>
    <rPh sb="0" eb="1">
      <t>リツ</t>
    </rPh>
    <phoneticPr fontId="1"/>
  </si>
  <si>
    <t>候</t>
    <rPh sb="0" eb="1">
      <t>ソウロウ</t>
    </rPh>
    <phoneticPr fontId="1"/>
  </si>
  <si>
    <t>こう</t>
    <phoneticPr fontId="1"/>
  </si>
  <si>
    <t>ほ</t>
    <phoneticPr fontId="1"/>
  </si>
  <si>
    <t>補</t>
    <rPh sb="0" eb="1">
      <t>ホ</t>
    </rPh>
    <phoneticPr fontId="1"/>
  </si>
  <si>
    <t>えい</t>
    <phoneticPr fontId="1"/>
  </si>
  <si>
    <t>栄</t>
    <rPh sb="0" eb="1">
      <t>エイ</t>
    </rPh>
    <phoneticPr fontId="1"/>
  </si>
  <si>
    <t>養</t>
    <rPh sb="0" eb="1">
      <t>ヨウ</t>
    </rPh>
    <phoneticPr fontId="1"/>
  </si>
  <si>
    <t>よう</t>
    <phoneticPr fontId="1"/>
  </si>
  <si>
    <t>補</t>
    <rPh sb="0" eb="1">
      <t>オギナ</t>
    </rPh>
    <phoneticPr fontId="1"/>
  </si>
  <si>
    <t>おぎな</t>
    <phoneticPr fontId="1"/>
  </si>
  <si>
    <t>う　</t>
    <phoneticPr fontId="1"/>
  </si>
  <si>
    <t>どう</t>
    <phoneticPr fontId="1"/>
  </si>
  <si>
    <t>同</t>
    <rPh sb="0" eb="1">
      <t>ドウ</t>
    </rPh>
    <phoneticPr fontId="1"/>
  </si>
  <si>
    <t>盟</t>
    <rPh sb="0" eb="1">
      <t>メイ</t>
    </rPh>
    <phoneticPr fontId="1"/>
  </si>
  <si>
    <t>めい</t>
    <phoneticPr fontId="1"/>
  </si>
  <si>
    <t>結</t>
    <rPh sb="0" eb="1">
      <t>ムス</t>
    </rPh>
    <phoneticPr fontId="1"/>
  </si>
  <si>
    <t>むす</t>
    <phoneticPr fontId="1"/>
  </si>
  <si>
    <t>ぶ　</t>
    <phoneticPr fontId="1"/>
  </si>
  <si>
    <t>き</t>
    <phoneticPr fontId="1"/>
  </si>
  <si>
    <t>貴</t>
    <rPh sb="0" eb="1">
      <t>キ</t>
    </rPh>
    <phoneticPr fontId="1"/>
  </si>
  <si>
    <t>重</t>
    <rPh sb="0" eb="1">
      <t>オモ</t>
    </rPh>
    <phoneticPr fontId="1"/>
  </si>
  <si>
    <t>ちょう</t>
    <phoneticPr fontId="1"/>
  </si>
  <si>
    <t>資</t>
    <rPh sb="0" eb="1">
      <t>シ</t>
    </rPh>
    <phoneticPr fontId="1"/>
  </si>
  <si>
    <t>げん</t>
    <phoneticPr fontId="1"/>
  </si>
  <si>
    <t>源</t>
    <rPh sb="0" eb="1">
      <t>ミナモト</t>
    </rPh>
    <phoneticPr fontId="1"/>
  </si>
  <si>
    <t>ひ</t>
    <phoneticPr fontId="1"/>
  </si>
  <si>
    <t>飛</t>
    <rPh sb="0" eb="1">
      <t>ヒ</t>
    </rPh>
    <phoneticPr fontId="1"/>
  </si>
  <si>
    <t>行</t>
    <rPh sb="0" eb="1">
      <t>コウ</t>
    </rPh>
    <phoneticPr fontId="1"/>
  </si>
  <si>
    <t>機</t>
    <rPh sb="0" eb="1">
      <t>キ</t>
    </rPh>
    <phoneticPr fontId="1"/>
  </si>
  <si>
    <t>模</t>
    <rPh sb="0" eb="1">
      <t>ボ</t>
    </rPh>
    <phoneticPr fontId="1"/>
  </si>
  <si>
    <t>も</t>
    <phoneticPr fontId="1"/>
  </si>
  <si>
    <t>けい</t>
    <phoneticPr fontId="1"/>
  </si>
  <si>
    <t>型</t>
    <rPh sb="0" eb="1">
      <t>カタ</t>
    </rPh>
    <phoneticPr fontId="1"/>
  </si>
  <si>
    <t>だい</t>
    <phoneticPr fontId="1"/>
  </si>
  <si>
    <t>大</t>
    <rPh sb="0" eb="1">
      <t>ダイ</t>
    </rPh>
    <phoneticPr fontId="1"/>
  </si>
  <si>
    <t>規</t>
    <rPh sb="0" eb="1">
      <t>キ</t>
    </rPh>
    <phoneticPr fontId="1"/>
  </si>
  <si>
    <t>ぼ</t>
    <phoneticPr fontId="1"/>
  </si>
  <si>
    <t>じ</t>
    <phoneticPr fontId="1"/>
  </si>
  <si>
    <t>事</t>
    <rPh sb="0" eb="1">
      <t>コト</t>
    </rPh>
    <phoneticPr fontId="1"/>
  </si>
  <si>
    <t>負</t>
    <rPh sb="0" eb="1">
      <t>マ</t>
    </rPh>
    <phoneticPr fontId="1"/>
  </si>
  <si>
    <t>け　</t>
    <phoneticPr fontId="1"/>
  </si>
  <si>
    <t>認</t>
    <rPh sb="0" eb="1">
      <t>ミト</t>
    </rPh>
    <phoneticPr fontId="1"/>
  </si>
  <si>
    <t>みと</t>
    <phoneticPr fontId="1"/>
  </si>
  <si>
    <t>める</t>
    <phoneticPr fontId="1"/>
  </si>
  <si>
    <t>未来がよりよくあるために・平和のとりでを築く・漢字の広場④</t>
    <rPh sb="0" eb="2">
      <t>ミライ</t>
    </rPh>
    <rPh sb="13" eb="15">
      <t>ヘイワ</t>
    </rPh>
    <rPh sb="20" eb="21">
      <t>キズ</t>
    </rPh>
    <rPh sb="23" eb="25">
      <t>カンジ</t>
    </rPh>
    <rPh sb="26" eb="28">
      <t>ヒロバ</t>
    </rPh>
    <phoneticPr fontId="1"/>
  </si>
  <si>
    <t>敬</t>
    <rPh sb="0" eb="1">
      <t>ケイ</t>
    </rPh>
    <phoneticPr fontId="1"/>
  </si>
  <si>
    <t>ご</t>
    <phoneticPr fontId="1"/>
  </si>
  <si>
    <t>そん</t>
    <phoneticPr fontId="1"/>
  </si>
  <si>
    <t>尊</t>
    <rPh sb="0" eb="1">
      <t>タケル</t>
    </rPh>
    <phoneticPr fontId="1"/>
  </si>
  <si>
    <t>人</t>
    <rPh sb="0" eb="1">
      <t>ジン</t>
    </rPh>
    <phoneticPr fontId="1"/>
  </si>
  <si>
    <t>じん</t>
    <phoneticPr fontId="1"/>
  </si>
  <si>
    <t>ぶつ</t>
    <phoneticPr fontId="1"/>
  </si>
  <si>
    <t>ねん</t>
    <phoneticPr fontId="1"/>
  </si>
  <si>
    <t>年</t>
    <rPh sb="0" eb="1">
      <t>ネン</t>
    </rPh>
    <phoneticPr fontId="1"/>
  </si>
  <si>
    <t>長</t>
    <rPh sb="0" eb="1">
      <t>チョウ</t>
    </rPh>
    <phoneticPr fontId="1"/>
  </si>
  <si>
    <t>者</t>
    <rPh sb="0" eb="1">
      <t>モノ</t>
    </rPh>
    <phoneticPr fontId="1"/>
  </si>
  <si>
    <t>敬</t>
    <rPh sb="0" eb="1">
      <t>ウヤマ</t>
    </rPh>
    <phoneticPr fontId="1"/>
  </si>
  <si>
    <t>うやま</t>
    <phoneticPr fontId="1"/>
  </si>
  <si>
    <t>とうと</t>
    <phoneticPr fontId="1"/>
  </si>
  <si>
    <t>尊</t>
    <rPh sb="0" eb="1">
      <t>トウト</t>
    </rPh>
    <phoneticPr fontId="1"/>
  </si>
  <si>
    <t>命</t>
    <rPh sb="0" eb="1">
      <t>イノチ</t>
    </rPh>
    <phoneticPr fontId="1"/>
  </si>
  <si>
    <t>いのち</t>
    <phoneticPr fontId="1"/>
  </si>
  <si>
    <t>が　</t>
    <phoneticPr fontId="1"/>
  </si>
  <si>
    <t>失</t>
    <rPh sb="0" eb="1">
      <t>ウシナ</t>
    </rPh>
    <phoneticPr fontId="1"/>
  </si>
  <si>
    <t>うしな</t>
    <phoneticPr fontId="1"/>
  </si>
  <si>
    <t>われる</t>
    <phoneticPr fontId="1"/>
  </si>
  <si>
    <t>ゆう</t>
    <phoneticPr fontId="1"/>
  </si>
  <si>
    <t>郵</t>
    <rPh sb="0" eb="1">
      <t>ユウ</t>
    </rPh>
    <phoneticPr fontId="1"/>
  </si>
  <si>
    <t>便</t>
    <rPh sb="0" eb="1">
      <t>ビン</t>
    </rPh>
    <phoneticPr fontId="1"/>
  </si>
  <si>
    <t>びん</t>
    <phoneticPr fontId="1"/>
  </si>
  <si>
    <t>きょく</t>
    <phoneticPr fontId="1"/>
  </si>
  <si>
    <t>局</t>
    <rPh sb="0" eb="1">
      <t>キョク</t>
    </rPh>
    <phoneticPr fontId="1"/>
  </si>
  <si>
    <t>勤</t>
    <rPh sb="0" eb="1">
      <t>ツト</t>
    </rPh>
    <phoneticPr fontId="1"/>
  </si>
  <si>
    <t>つと</t>
    <phoneticPr fontId="1"/>
  </si>
  <si>
    <t>警</t>
    <rPh sb="0" eb="1">
      <t>ケイ</t>
    </rPh>
    <phoneticPr fontId="1"/>
  </si>
  <si>
    <t>察</t>
    <rPh sb="0" eb="1">
      <t>サツ</t>
    </rPh>
    <phoneticPr fontId="1"/>
  </si>
  <si>
    <t>さつ</t>
    <phoneticPr fontId="1"/>
  </si>
  <si>
    <t>しょ</t>
    <phoneticPr fontId="1"/>
  </si>
  <si>
    <t>署</t>
    <rPh sb="0" eb="1">
      <t>ショ</t>
    </rPh>
    <phoneticPr fontId="1"/>
  </si>
  <si>
    <t>建</t>
    <rPh sb="0" eb="1">
      <t>ケン</t>
    </rPh>
    <phoneticPr fontId="1"/>
  </si>
  <si>
    <t>たて</t>
    <phoneticPr fontId="1"/>
  </si>
  <si>
    <t>自</t>
    <rPh sb="0" eb="1">
      <t>ジ</t>
    </rPh>
    <phoneticPr fontId="1"/>
  </si>
  <si>
    <t>宅</t>
    <rPh sb="0" eb="1">
      <t>タク</t>
    </rPh>
    <phoneticPr fontId="1"/>
  </si>
  <si>
    <t>たく</t>
    <phoneticPr fontId="1"/>
  </si>
  <si>
    <t>過</t>
    <rPh sb="0" eb="1">
      <t>ス</t>
    </rPh>
    <phoneticPr fontId="1"/>
  </si>
  <si>
    <t>す</t>
    <phoneticPr fontId="1"/>
  </si>
  <si>
    <t>ごす</t>
    <phoneticPr fontId="1"/>
  </si>
  <si>
    <t>あん</t>
    <phoneticPr fontId="1"/>
  </si>
  <si>
    <t>安</t>
    <rPh sb="0" eb="1">
      <t>アン</t>
    </rPh>
    <phoneticPr fontId="1"/>
  </si>
  <si>
    <t>そう</t>
    <phoneticPr fontId="1"/>
  </si>
  <si>
    <t>装</t>
    <rPh sb="0" eb="1">
      <t>ソウ</t>
    </rPh>
    <phoneticPr fontId="1"/>
  </si>
  <si>
    <t>置</t>
    <rPh sb="0" eb="1">
      <t>オ</t>
    </rPh>
    <phoneticPr fontId="1"/>
  </si>
  <si>
    <t>ち</t>
    <phoneticPr fontId="1"/>
  </si>
  <si>
    <t>ハン</t>
    <phoneticPr fontId="1"/>
  </si>
  <si>
    <t>ドル</t>
    <phoneticPr fontId="1"/>
  </si>
  <si>
    <t>操</t>
    <rPh sb="0" eb="1">
      <t>ミサオ</t>
    </rPh>
    <phoneticPr fontId="1"/>
  </si>
  <si>
    <t>さ</t>
    <phoneticPr fontId="1"/>
  </si>
  <si>
    <t>紅</t>
    <rPh sb="0" eb="1">
      <t>ベニ</t>
    </rPh>
    <phoneticPr fontId="1"/>
  </si>
  <si>
    <t>茶</t>
    <rPh sb="0" eb="1">
      <t>チャ</t>
    </rPh>
    <phoneticPr fontId="1"/>
  </si>
  <si>
    <t>ちゃ</t>
    <phoneticPr fontId="1"/>
  </si>
  <si>
    <t>注</t>
    <rPh sb="0" eb="1">
      <t>チュウ</t>
    </rPh>
    <phoneticPr fontId="1"/>
  </si>
  <si>
    <t>ちゅう</t>
    <phoneticPr fontId="1"/>
  </si>
  <si>
    <t>もん</t>
    <phoneticPr fontId="1"/>
  </si>
  <si>
    <t>文</t>
    <rPh sb="0" eb="1">
      <t>ブン</t>
    </rPh>
    <phoneticPr fontId="1"/>
  </si>
  <si>
    <t>高</t>
    <rPh sb="0" eb="1">
      <t>タカ</t>
    </rPh>
    <phoneticPr fontId="1"/>
  </si>
  <si>
    <t>級</t>
    <rPh sb="0" eb="1">
      <t>キュウ</t>
    </rPh>
    <phoneticPr fontId="1"/>
  </si>
  <si>
    <t>口</t>
    <rPh sb="0" eb="1">
      <t>クチ</t>
    </rPh>
    <phoneticPr fontId="1"/>
  </si>
  <si>
    <t>くち</t>
    <phoneticPr fontId="1"/>
  </si>
  <si>
    <t>べに</t>
    <phoneticPr fontId="1"/>
  </si>
  <si>
    <t>砂</t>
    <rPh sb="0" eb="1">
      <t>スナ</t>
    </rPh>
    <phoneticPr fontId="1"/>
  </si>
  <si>
    <t>糖</t>
    <rPh sb="0" eb="1">
      <t>トウ</t>
    </rPh>
    <phoneticPr fontId="1"/>
  </si>
  <si>
    <t>とう</t>
    <phoneticPr fontId="1"/>
  </si>
  <si>
    <t>と　</t>
    <phoneticPr fontId="1"/>
  </si>
  <si>
    <t>塩</t>
    <rPh sb="0" eb="1">
      <t>シオ</t>
    </rPh>
    <phoneticPr fontId="1"/>
  </si>
  <si>
    <t>しお</t>
    <phoneticPr fontId="1"/>
  </si>
  <si>
    <t>みょう</t>
    <phoneticPr fontId="1"/>
  </si>
  <si>
    <t>明</t>
    <rPh sb="0" eb="1">
      <t>アキ</t>
    </rPh>
    <phoneticPr fontId="1"/>
  </si>
  <si>
    <t>後</t>
    <rPh sb="0" eb="1">
      <t>ゴ</t>
    </rPh>
    <phoneticPr fontId="1"/>
  </si>
  <si>
    <t>にち</t>
    <phoneticPr fontId="1"/>
  </si>
  <si>
    <t>日</t>
    <rPh sb="0" eb="1">
      <t>ニチ</t>
    </rPh>
    <phoneticPr fontId="1"/>
  </si>
  <si>
    <t>予</t>
    <rPh sb="0" eb="1">
      <t>ヨ</t>
    </rPh>
    <phoneticPr fontId="1"/>
  </si>
  <si>
    <t>てい</t>
    <phoneticPr fontId="1"/>
  </si>
  <si>
    <t>定</t>
    <rPh sb="0" eb="1">
      <t>テイ</t>
    </rPh>
    <phoneticPr fontId="1"/>
  </si>
  <si>
    <t>生活の中の言葉</t>
    <rPh sb="0" eb="2">
      <t>セイカツ</t>
    </rPh>
    <rPh sb="3" eb="4">
      <t>ナカ</t>
    </rPh>
    <rPh sb="5" eb="7">
      <t>コトバ</t>
    </rPh>
    <phoneticPr fontId="1"/>
  </si>
  <si>
    <t>詩</t>
    <rPh sb="0" eb="1">
      <t>シ</t>
    </rPh>
    <phoneticPr fontId="1"/>
  </si>
  <si>
    <t>朗</t>
    <rPh sb="0" eb="1">
      <t>アキラ</t>
    </rPh>
    <phoneticPr fontId="1"/>
  </si>
  <si>
    <t>ろう</t>
    <phoneticPr fontId="1"/>
  </si>
  <si>
    <t>読</t>
    <rPh sb="0" eb="1">
      <t>ヨ</t>
    </rPh>
    <phoneticPr fontId="1"/>
  </si>
  <si>
    <t>すう</t>
    <phoneticPr fontId="1"/>
  </si>
  <si>
    <t>数</t>
    <rPh sb="0" eb="1">
      <t>カズ</t>
    </rPh>
    <phoneticPr fontId="1"/>
  </si>
  <si>
    <t>千</t>
    <rPh sb="0" eb="1">
      <t>セン</t>
    </rPh>
    <phoneticPr fontId="1"/>
  </si>
  <si>
    <t>まい</t>
    <phoneticPr fontId="1"/>
  </si>
  <si>
    <t>枚</t>
    <rPh sb="0" eb="1">
      <t>マイ</t>
    </rPh>
    <phoneticPr fontId="1"/>
  </si>
  <si>
    <t>写</t>
    <rPh sb="0" eb="1">
      <t>シャ</t>
    </rPh>
    <phoneticPr fontId="1"/>
  </si>
  <si>
    <t>しん</t>
    <phoneticPr fontId="1"/>
  </si>
  <si>
    <t>真</t>
    <rPh sb="0" eb="1">
      <t>シン</t>
    </rPh>
    <phoneticPr fontId="1"/>
  </si>
  <si>
    <t>やま</t>
    <phoneticPr fontId="1"/>
  </si>
  <si>
    <t>山</t>
    <rPh sb="0" eb="1">
      <t>ヤマ</t>
    </rPh>
    <phoneticPr fontId="1"/>
  </si>
  <si>
    <t>中</t>
    <rPh sb="0" eb="1">
      <t>ナカ</t>
    </rPh>
    <phoneticPr fontId="1"/>
  </si>
  <si>
    <t>ふく</t>
    <phoneticPr fontId="1"/>
  </si>
  <si>
    <t>腹</t>
    <rPh sb="0" eb="1">
      <t>ハラ</t>
    </rPh>
    <phoneticPr fontId="1"/>
  </si>
  <si>
    <t>はら</t>
    <phoneticPr fontId="1"/>
  </si>
  <si>
    <t>立</t>
    <rPh sb="0" eb="1">
      <t>タ</t>
    </rPh>
    <phoneticPr fontId="1"/>
  </si>
  <si>
    <t>た</t>
    <phoneticPr fontId="1"/>
  </si>
  <si>
    <t>てる</t>
    <phoneticPr fontId="1"/>
  </si>
  <si>
    <t>関</t>
    <rPh sb="0" eb="1">
      <t>セキ</t>
    </rPh>
    <phoneticPr fontId="1"/>
  </si>
  <si>
    <t>東</t>
    <rPh sb="0" eb="1">
      <t>ヒガシ</t>
    </rPh>
    <phoneticPr fontId="1"/>
  </si>
  <si>
    <t>降</t>
    <rPh sb="0" eb="1">
      <t>フ</t>
    </rPh>
    <phoneticPr fontId="1"/>
  </si>
  <si>
    <t>すい</t>
    <phoneticPr fontId="1"/>
  </si>
  <si>
    <t>水</t>
    <rPh sb="0" eb="1">
      <t>ミズ</t>
    </rPh>
    <phoneticPr fontId="1"/>
  </si>
  <si>
    <t>量</t>
    <rPh sb="0" eb="1">
      <t>リョウ</t>
    </rPh>
    <phoneticPr fontId="1"/>
  </si>
  <si>
    <t>りょう</t>
    <phoneticPr fontId="1"/>
  </si>
  <si>
    <t>バス</t>
    <phoneticPr fontId="1"/>
  </si>
  <si>
    <t>降</t>
    <rPh sb="0" eb="1">
      <t>オ</t>
    </rPh>
    <phoneticPr fontId="1"/>
  </si>
  <si>
    <t>お</t>
    <phoneticPr fontId="1"/>
  </si>
  <si>
    <t>りる</t>
    <phoneticPr fontId="1"/>
  </si>
  <si>
    <t>おお</t>
    <phoneticPr fontId="1"/>
  </si>
  <si>
    <t>雪</t>
    <rPh sb="0" eb="1">
      <t>ユキ</t>
    </rPh>
    <phoneticPr fontId="1"/>
  </si>
  <si>
    <t>ゆき</t>
    <phoneticPr fontId="1"/>
  </si>
  <si>
    <t>縮</t>
    <rPh sb="0" eb="1">
      <t>チヂミ</t>
    </rPh>
    <phoneticPr fontId="1"/>
  </si>
  <si>
    <t>しゅく</t>
    <phoneticPr fontId="1"/>
  </si>
  <si>
    <t>小</t>
    <rPh sb="0" eb="1">
      <t>ショウ</t>
    </rPh>
    <phoneticPr fontId="1"/>
  </si>
  <si>
    <t>十</t>
    <rPh sb="0" eb="1">
      <t>ジュウ</t>
    </rPh>
    <phoneticPr fontId="1"/>
  </si>
  <si>
    <t>じゅう</t>
    <phoneticPr fontId="1"/>
  </si>
  <si>
    <t>縮</t>
    <rPh sb="0" eb="1">
      <t>チヂ</t>
    </rPh>
    <phoneticPr fontId="1"/>
  </si>
  <si>
    <t>ちぢ</t>
    <phoneticPr fontId="1"/>
  </si>
  <si>
    <t>む　</t>
    <phoneticPr fontId="1"/>
  </si>
  <si>
    <t>てつ</t>
    <phoneticPr fontId="1"/>
  </si>
  <si>
    <t>鉄</t>
    <rPh sb="0" eb="1">
      <t>テツ</t>
    </rPh>
    <phoneticPr fontId="1"/>
  </si>
  <si>
    <t>棒</t>
    <rPh sb="0" eb="1">
      <t>ボウ</t>
    </rPh>
    <phoneticPr fontId="1"/>
  </si>
  <si>
    <t>ぼう</t>
    <phoneticPr fontId="1"/>
  </si>
  <si>
    <t>演</t>
    <rPh sb="0" eb="1">
      <t>エン</t>
    </rPh>
    <phoneticPr fontId="1"/>
  </si>
  <si>
    <t>えん</t>
    <phoneticPr fontId="1"/>
  </si>
  <si>
    <t>ぎ</t>
    <phoneticPr fontId="1"/>
  </si>
  <si>
    <t>技</t>
    <rPh sb="0" eb="1">
      <t>ギ</t>
    </rPh>
    <phoneticPr fontId="1"/>
  </si>
  <si>
    <t>図</t>
    <rPh sb="0" eb="1">
      <t>ズ</t>
    </rPh>
    <phoneticPr fontId="1"/>
  </si>
  <si>
    <t>ず</t>
    <phoneticPr fontId="1"/>
  </si>
  <si>
    <t>しゃく</t>
    <phoneticPr fontId="1"/>
  </si>
  <si>
    <t>尺</t>
    <rPh sb="0" eb="1">
      <t>シャク</t>
    </rPh>
    <phoneticPr fontId="1"/>
  </si>
  <si>
    <t>すん</t>
    <phoneticPr fontId="1"/>
  </si>
  <si>
    <t>寸</t>
    <rPh sb="0" eb="1">
      <t>スン</t>
    </rPh>
    <phoneticPr fontId="1"/>
  </si>
  <si>
    <t>法</t>
    <rPh sb="0" eb="1">
      <t>ホウ</t>
    </rPh>
    <phoneticPr fontId="1"/>
  </si>
  <si>
    <t>ぽう</t>
    <phoneticPr fontId="1"/>
  </si>
  <si>
    <t>測</t>
    <rPh sb="0" eb="1">
      <t>ハカ</t>
    </rPh>
    <phoneticPr fontId="1"/>
  </si>
  <si>
    <t>おん</t>
    <phoneticPr fontId="1"/>
  </si>
  <si>
    <t>温</t>
    <rPh sb="0" eb="1">
      <t>オン</t>
    </rPh>
    <phoneticPr fontId="1"/>
  </si>
  <si>
    <t>暖</t>
    <rPh sb="0" eb="1">
      <t>ダン</t>
    </rPh>
    <phoneticPr fontId="1"/>
  </si>
  <si>
    <t>だん</t>
    <phoneticPr fontId="1"/>
  </si>
  <si>
    <t>気</t>
    <rPh sb="0" eb="1">
      <t>キ</t>
    </rPh>
    <phoneticPr fontId="1"/>
  </si>
  <si>
    <t>候</t>
    <rPh sb="0" eb="1">
      <t>コウ</t>
    </rPh>
    <phoneticPr fontId="1"/>
  </si>
  <si>
    <t>あたた</t>
    <phoneticPr fontId="1"/>
  </si>
  <si>
    <t>暖</t>
    <rPh sb="0" eb="1">
      <t>アタタ</t>
    </rPh>
    <phoneticPr fontId="1"/>
  </si>
  <si>
    <t>せつ</t>
    <phoneticPr fontId="1"/>
  </si>
  <si>
    <t>服</t>
    <rPh sb="0" eb="1">
      <t>フク</t>
    </rPh>
    <phoneticPr fontId="1"/>
  </si>
  <si>
    <t>着</t>
    <rPh sb="0" eb="1">
      <t>キ</t>
    </rPh>
    <phoneticPr fontId="1"/>
  </si>
  <si>
    <t>チーム</t>
    <phoneticPr fontId="1"/>
  </si>
  <si>
    <t>指</t>
    <rPh sb="0" eb="1">
      <t>ユビ</t>
    </rPh>
    <phoneticPr fontId="1"/>
  </si>
  <si>
    <t>揮</t>
    <rPh sb="0" eb="1">
      <t>キ</t>
    </rPh>
    <phoneticPr fontId="1"/>
  </si>
  <si>
    <t>映</t>
    <rPh sb="0" eb="1">
      <t>エイ</t>
    </rPh>
    <phoneticPr fontId="1"/>
  </si>
  <si>
    <t>が</t>
    <phoneticPr fontId="1"/>
  </si>
  <si>
    <t>批</t>
    <rPh sb="0" eb="1">
      <t>ヒ</t>
    </rPh>
    <phoneticPr fontId="1"/>
  </si>
  <si>
    <t>ひょう</t>
    <phoneticPr fontId="1"/>
  </si>
  <si>
    <t>評</t>
    <rPh sb="0" eb="1">
      <t>ヒョウ</t>
    </rPh>
    <phoneticPr fontId="1"/>
  </si>
  <si>
    <t>げき</t>
    <phoneticPr fontId="1"/>
  </si>
  <si>
    <t>劇</t>
    <rPh sb="0" eb="1">
      <t>ゲキ</t>
    </rPh>
    <phoneticPr fontId="1"/>
  </si>
  <si>
    <t>団</t>
    <rPh sb="0" eb="1">
      <t>ダン</t>
    </rPh>
    <phoneticPr fontId="1"/>
  </si>
  <si>
    <t>創</t>
    <rPh sb="0" eb="1">
      <t>ソウ</t>
    </rPh>
    <phoneticPr fontId="1"/>
  </si>
  <si>
    <t>設</t>
    <rPh sb="0" eb="1">
      <t>セツ</t>
    </rPh>
    <phoneticPr fontId="1"/>
  </si>
  <si>
    <t>へい</t>
    <phoneticPr fontId="1"/>
  </si>
  <si>
    <t>閉</t>
    <rPh sb="0" eb="1">
      <t>ヘイ</t>
    </rPh>
    <phoneticPr fontId="1"/>
  </si>
  <si>
    <t>会</t>
    <rPh sb="0" eb="1">
      <t>カイ</t>
    </rPh>
    <phoneticPr fontId="1"/>
  </si>
  <si>
    <t>しき</t>
    <phoneticPr fontId="1"/>
  </si>
  <si>
    <t>式</t>
    <rPh sb="0" eb="1">
      <t>シキ</t>
    </rPh>
    <phoneticPr fontId="1"/>
  </si>
  <si>
    <t>準</t>
    <rPh sb="0" eb="1">
      <t>ジュン</t>
    </rPh>
    <phoneticPr fontId="1"/>
  </si>
  <si>
    <t>び</t>
    <phoneticPr fontId="1"/>
  </si>
  <si>
    <t>備</t>
    <rPh sb="0" eb="1">
      <t>ソナ</t>
    </rPh>
    <phoneticPr fontId="1"/>
  </si>
  <si>
    <t>せい</t>
    <phoneticPr fontId="1"/>
  </si>
  <si>
    <t>正</t>
    <rPh sb="0" eb="1">
      <t>セイ</t>
    </rPh>
    <phoneticPr fontId="1"/>
  </si>
  <si>
    <t>門</t>
    <rPh sb="0" eb="1">
      <t>モン</t>
    </rPh>
    <phoneticPr fontId="1"/>
  </si>
  <si>
    <t>閉</t>
    <rPh sb="0" eb="1">
      <t>ト</t>
    </rPh>
    <phoneticPr fontId="1"/>
  </si>
  <si>
    <t>じる</t>
    <phoneticPr fontId="1"/>
  </si>
  <si>
    <t>ドア</t>
    <phoneticPr fontId="1"/>
  </si>
  <si>
    <t>閉</t>
    <rPh sb="0" eb="1">
      <t>シ</t>
    </rPh>
    <phoneticPr fontId="1"/>
  </si>
  <si>
    <t>男</t>
    <rPh sb="0" eb="1">
      <t>オトコ</t>
    </rPh>
    <phoneticPr fontId="1"/>
  </si>
  <si>
    <t>なん</t>
    <phoneticPr fontId="1"/>
  </si>
  <si>
    <t>じょ</t>
    <phoneticPr fontId="1"/>
  </si>
  <si>
    <t>女</t>
    <rPh sb="0" eb="1">
      <t>オンナ</t>
    </rPh>
    <phoneticPr fontId="1"/>
  </si>
  <si>
    <t>やまなし・イーハトーブの夢</t>
    <rPh sb="12" eb="13">
      <t>ユメ</t>
    </rPh>
    <phoneticPr fontId="1"/>
  </si>
  <si>
    <t>みだ</t>
    <phoneticPr fontId="1"/>
  </si>
  <si>
    <t>乱</t>
    <rPh sb="0" eb="1">
      <t>ミダ</t>
    </rPh>
    <phoneticPr fontId="1"/>
  </si>
  <si>
    <t>れた</t>
    <phoneticPr fontId="1"/>
  </si>
  <si>
    <t>なか</t>
    <phoneticPr fontId="1"/>
  </si>
  <si>
    <t>はん</t>
    <phoneticPr fontId="1"/>
  </si>
  <si>
    <t>反</t>
    <rPh sb="0" eb="1">
      <t>ハン</t>
    </rPh>
    <phoneticPr fontId="1"/>
  </si>
  <si>
    <t>乱</t>
    <rPh sb="0" eb="1">
      <t>ラン</t>
    </rPh>
    <phoneticPr fontId="1"/>
  </si>
  <si>
    <t>らん</t>
    <phoneticPr fontId="1"/>
  </si>
  <si>
    <t>起</t>
    <rPh sb="0" eb="1">
      <t>オ</t>
    </rPh>
    <phoneticPr fontId="1"/>
  </si>
  <si>
    <t>きる</t>
    <phoneticPr fontId="1"/>
  </si>
  <si>
    <t>きん</t>
    <phoneticPr fontId="1"/>
  </si>
  <si>
    <t>筋</t>
    <rPh sb="0" eb="1">
      <t>スジ</t>
    </rPh>
    <phoneticPr fontId="1"/>
  </si>
  <si>
    <t>肉</t>
    <rPh sb="0" eb="1">
      <t>ニク</t>
    </rPh>
    <phoneticPr fontId="1"/>
  </si>
  <si>
    <t>にく</t>
    <phoneticPr fontId="1"/>
  </si>
  <si>
    <t>きた</t>
    <phoneticPr fontId="1"/>
  </si>
  <si>
    <t>える</t>
    <phoneticPr fontId="1"/>
  </si>
  <si>
    <t>すじ</t>
    <phoneticPr fontId="1"/>
  </si>
  <si>
    <t>道</t>
    <rPh sb="0" eb="1">
      <t>ミチ</t>
    </rPh>
    <phoneticPr fontId="1"/>
  </si>
  <si>
    <t>みち</t>
    <phoneticPr fontId="1"/>
  </si>
  <si>
    <t>あか</t>
    <phoneticPr fontId="1"/>
  </si>
  <si>
    <t>明</t>
    <rPh sb="0" eb="1">
      <t>アカ</t>
    </rPh>
    <phoneticPr fontId="1"/>
  </si>
  <si>
    <t>るい</t>
    <phoneticPr fontId="1"/>
  </si>
  <si>
    <t>背</t>
    <rPh sb="0" eb="1">
      <t>セ</t>
    </rPh>
    <phoneticPr fontId="1"/>
  </si>
  <si>
    <t>はい</t>
    <phoneticPr fontId="1"/>
  </si>
  <si>
    <t>景</t>
    <rPh sb="0" eb="1">
      <t>ケイ</t>
    </rPh>
    <phoneticPr fontId="1"/>
  </si>
  <si>
    <t>ちち</t>
    <phoneticPr fontId="1"/>
  </si>
  <si>
    <t>父</t>
    <rPh sb="0" eb="1">
      <t>チチ</t>
    </rPh>
    <phoneticPr fontId="1"/>
  </si>
  <si>
    <t>大</t>
    <rPh sb="0" eb="1">
      <t>オオ</t>
    </rPh>
    <phoneticPr fontId="1"/>
  </si>
  <si>
    <t>きな</t>
    <phoneticPr fontId="1"/>
  </si>
  <si>
    <t>こく</t>
    <phoneticPr fontId="1"/>
  </si>
  <si>
    <t>穀</t>
    <rPh sb="0" eb="1">
      <t>コク</t>
    </rPh>
    <phoneticPr fontId="1"/>
  </si>
  <si>
    <t>もつ</t>
    <phoneticPr fontId="1"/>
  </si>
  <si>
    <t>しゅう</t>
    <phoneticPr fontId="1"/>
  </si>
  <si>
    <t>収</t>
    <rPh sb="0" eb="1">
      <t>オサム</t>
    </rPh>
    <phoneticPr fontId="1"/>
  </si>
  <si>
    <t>納</t>
    <rPh sb="0" eb="1">
      <t>オサ</t>
    </rPh>
    <phoneticPr fontId="1"/>
  </si>
  <si>
    <t>のう</t>
    <phoneticPr fontId="1"/>
  </si>
  <si>
    <t>成</t>
    <rPh sb="0" eb="1">
      <t>セイ</t>
    </rPh>
    <phoneticPr fontId="1"/>
  </si>
  <si>
    <t>功</t>
    <rPh sb="0" eb="1">
      <t>イサオ</t>
    </rPh>
    <phoneticPr fontId="1"/>
  </si>
  <si>
    <t>収</t>
    <rPh sb="0" eb="1">
      <t>オサ</t>
    </rPh>
    <phoneticPr fontId="1"/>
  </si>
  <si>
    <t>おさ</t>
    <phoneticPr fontId="1"/>
  </si>
  <si>
    <t>ぜい</t>
    <phoneticPr fontId="1"/>
  </si>
  <si>
    <t>税</t>
    <rPh sb="0" eb="1">
      <t>ゼイ</t>
    </rPh>
    <phoneticPr fontId="1"/>
  </si>
  <si>
    <t>金</t>
    <rPh sb="0" eb="1">
      <t>カネ</t>
    </rPh>
    <phoneticPr fontId="1"/>
  </si>
  <si>
    <t>延</t>
    <rPh sb="0" eb="1">
      <t>エン</t>
    </rPh>
    <phoneticPr fontId="1"/>
  </si>
  <si>
    <t>期</t>
    <rPh sb="0" eb="1">
      <t>キ</t>
    </rPh>
    <phoneticPr fontId="1"/>
  </si>
  <si>
    <t>へん</t>
    <phoneticPr fontId="1"/>
  </si>
  <si>
    <t>返</t>
    <rPh sb="0" eb="1">
      <t>ヘン</t>
    </rPh>
    <phoneticPr fontId="1"/>
  </si>
  <si>
    <t>事</t>
    <rPh sb="0" eb="1">
      <t>ジ</t>
    </rPh>
    <phoneticPr fontId="1"/>
  </si>
  <si>
    <t>延</t>
    <rPh sb="0" eb="1">
      <t>ノ</t>
    </rPh>
    <phoneticPr fontId="1"/>
  </si>
  <si>
    <t>の</t>
    <phoneticPr fontId="1"/>
  </si>
  <si>
    <t>ばす</t>
    <phoneticPr fontId="1"/>
  </si>
  <si>
    <t>しょく</t>
    <phoneticPr fontId="1"/>
  </si>
  <si>
    <t>食</t>
    <rPh sb="0" eb="1">
      <t>ショク</t>
    </rPh>
    <phoneticPr fontId="1"/>
  </si>
  <si>
    <t>料</t>
    <rPh sb="0" eb="1">
      <t>リョウ</t>
    </rPh>
    <phoneticPr fontId="1"/>
  </si>
  <si>
    <t>提</t>
    <rPh sb="0" eb="1">
      <t>テイ</t>
    </rPh>
    <phoneticPr fontId="1"/>
  </si>
  <si>
    <t>きょう</t>
    <phoneticPr fontId="1"/>
  </si>
  <si>
    <t>供</t>
    <rPh sb="0" eb="1">
      <t>ソナ</t>
    </rPh>
    <phoneticPr fontId="1"/>
  </si>
  <si>
    <t>墓</t>
    <rPh sb="0" eb="1">
      <t>ハカ</t>
    </rPh>
    <phoneticPr fontId="1"/>
  </si>
  <si>
    <t>花</t>
    <rPh sb="0" eb="1">
      <t>ハナ</t>
    </rPh>
    <phoneticPr fontId="1"/>
  </si>
  <si>
    <t>はな</t>
    <phoneticPr fontId="1"/>
  </si>
  <si>
    <t>そな</t>
    <phoneticPr fontId="1"/>
  </si>
  <si>
    <t>諸</t>
    <rPh sb="0" eb="1">
      <t>ショ</t>
    </rPh>
    <phoneticPr fontId="1"/>
  </si>
  <si>
    <t>国</t>
    <rPh sb="0" eb="1">
      <t>クニ</t>
    </rPh>
    <phoneticPr fontId="1"/>
  </si>
  <si>
    <t>旅</t>
    <rPh sb="0" eb="1">
      <t>タビ</t>
    </rPh>
    <phoneticPr fontId="1"/>
  </si>
  <si>
    <t>たび</t>
    <phoneticPr fontId="1"/>
  </si>
  <si>
    <t>衆</t>
    <rPh sb="0" eb="1">
      <t>シュウ</t>
    </rPh>
    <phoneticPr fontId="1"/>
  </si>
  <si>
    <t>議</t>
    <rPh sb="0" eb="1">
      <t>ギ</t>
    </rPh>
    <phoneticPr fontId="1"/>
  </si>
  <si>
    <t>いん</t>
    <phoneticPr fontId="1"/>
  </si>
  <si>
    <t>院</t>
    <rPh sb="0" eb="1">
      <t>イン</t>
    </rPh>
    <phoneticPr fontId="1"/>
  </si>
  <si>
    <t>員</t>
    <rPh sb="0" eb="1">
      <t>イン</t>
    </rPh>
    <phoneticPr fontId="1"/>
  </si>
  <si>
    <t>でん</t>
    <phoneticPr fontId="1"/>
  </si>
  <si>
    <t>電</t>
    <rPh sb="0" eb="1">
      <t>デン</t>
    </rPh>
    <phoneticPr fontId="1"/>
  </si>
  <si>
    <t>磁</t>
    <rPh sb="0" eb="1">
      <t>ジ</t>
    </rPh>
    <phoneticPr fontId="1"/>
  </si>
  <si>
    <t>実</t>
    <rPh sb="0" eb="1">
      <t>ジツ</t>
    </rPh>
    <phoneticPr fontId="1"/>
  </si>
  <si>
    <t>じっ</t>
    <phoneticPr fontId="1"/>
  </si>
  <si>
    <t>けん</t>
    <phoneticPr fontId="1"/>
  </si>
  <si>
    <t>験</t>
    <rPh sb="0" eb="1">
      <t>ケン</t>
    </rPh>
    <phoneticPr fontId="1"/>
  </si>
  <si>
    <t>てん</t>
    <phoneticPr fontId="1"/>
  </si>
  <si>
    <t>天</t>
    <rPh sb="0" eb="1">
      <t>テン</t>
    </rPh>
    <phoneticPr fontId="1"/>
  </si>
  <si>
    <t>皇</t>
    <rPh sb="0" eb="1">
      <t>スベラギ</t>
    </rPh>
    <phoneticPr fontId="1"/>
  </si>
  <si>
    <t>后</t>
    <rPh sb="0" eb="1">
      <t>キサキ</t>
    </rPh>
    <phoneticPr fontId="1"/>
  </si>
  <si>
    <t>ごう</t>
    <phoneticPr fontId="1"/>
  </si>
  <si>
    <t>室</t>
    <rPh sb="0" eb="1">
      <t>シツ</t>
    </rPh>
    <phoneticPr fontId="1"/>
  </si>
  <si>
    <t>しつ</t>
    <phoneticPr fontId="1"/>
  </si>
  <si>
    <t>陛</t>
    <rPh sb="0" eb="1">
      <t>ヘイ</t>
    </rPh>
    <phoneticPr fontId="1"/>
  </si>
  <si>
    <t>下</t>
    <rPh sb="0" eb="1">
      <t>シタ</t>
    </rPh>
    <phoneticPr fontId="1"/>
  </si>
  <si>
    <t>か</t>
    <phoneticPr fontId="1"/>
  </si>
  <si>
    <t>憲</t>
    <rPh sb="0" eb="1">
      <t>ケン</t>
    </rPh>
    <phoneticPr fontId="1"/>
  </si>
  <si>
    <t>りつ</t>
    <phoneticPr fontId="1"/>
  </si>
  <si>
    <t>律</t>
    <rPh sb="0" eb="1">
      <t>リツ</t>
    </rPh>
    <phoneticPr fontId="1"/>
  </si>
  <si>
    <t>政</t>
    <rPh sb="0" eb="1">
      <t>セイ</t>
    </rPh>
    <phoneticPr fontId="1"/>
  </si>
  <si>
    <t>党</t>
    <rPh sb="0" eb="1">
      <t>トウ</t>
    </rPh>
    <phoneticPr fontId="1"/>
  </si>
  <si>
    <t>内</t>
    <rPh sb="0" eb="1">
      <t>ウチ</t>
    </rPh>
    <phoneticPr fontId="1"/>
  </si>
  <si>
    <t>ない</t>
    <phoneticPr fontId="1"/>
  </si>
  <si>
    <t>かく</t>
    <phoneticPr fontId="1"/>
  </si>
  <si>
    <t>閣</t>
    <rPh sb="0" eb="1">
      <t>カク</t>
    </rPh>
    <phoneticPr fontId="1"/>
  </si>
  <si>
    <t>宗</t>
    <rPh sb="0" eb="1">
      <t>シュウ</t>
    </rPh>
    <phoneticPr fontId="1"/>
  </si>
  <si>
    <t>教</t>
    <rPh sb="0" eb="1">
      <t>キョウ</t>
    </rPh>
    <phoneticPr fontId="1"/>
  </si>
  <si>
    <t>治</t>
    <rPh sb="0" eb="1">
      <t>オサ</t>
    </rPh>
    <phoneticPr fontId="1"/>
  </si>
  <si>
    <t>改</t>
    <rPh sb="0" eb="1">
      <t>カイ</t>
    </rPh>
    <phoneticPr fontId="1"/>
  </si>
  <si>
    <t>革</t>
    <rPh sb="0" eb="1">
      <t>カワ</t>
    </rPh>
    <phoneticPr fontId="1"/>
  </si>
  <si>
    <t>体</t>
    <rPh sb="0" eb="1">
      <t>カラダ</t>
    </rPh>
    <phoneticPr fontId="1"/>
  </si>
  <si>
    <t>たい</t>
    <phoneticPr fontId="1"/>
  </si>
  <si>
    <t>『鳥獣戯画』を読む・漢字を正しく使えるように</t>
    <rPh sb="1" eb="3">
      <t>チョウジュウ</t>
    </rPh>
    <rPh sb="3" eb="5">
      <t>ギガ</t>
    </rPh>
    <rPh sb="7" eb="8">
      <t>ヨ</t>
    </rPh>
    <rPh sb="10" eb="12">
      <t>カンジ</t>
    </rPh>
    <rPh sb="13" eb="14">
      <t>タダ</t>
    </rPh>
    <rPh sb="16" eb="17">
      <t>ツカ</t>
    </rPh>
    <phoneticPr fontId="1"/>
  </si>
  <si>
    <t>短</t>
    <rPh sb="0" eb="1">
      <t>タン</t>
    </rPh>
    <phoneticPr fontId="1"/>
  </si>
  <si>
    <t>歌</t>
    <rPh sb="0" eb="1">
      <t>ウタ</t>
    </rPh>
    <phoneticPr fontId="1"/>
  </si>
  <si>
    <t>俳</t>
    <rPh sb="0" eb="1">
      <t>ハイ</t>
    </rPh>
    <phoneticPr fontId="1"/>
  </si>
  <si>
    <t>く</t>
    <phoneticPr fontId="1"/>
  </si>
  <si>
    <t>句</t>
    <rPh sb="0" eb="1">
      <t>ク</t>
    </rPh>
    <phoneticPr fontId="1"/>
  </si>
  <si>
    <t>己</t>
    <rPh sb="0" eb="1">
      <t>オノレ</t>
    </rPh>
    <phoneticPr fontId="1"/>
  </si>
  <si>
    <t>こ</t>
    <phoneticPr fontId="1"/>
  </si>
  <si>
    <t>ベスト</t>
    <phoneticPr fontId="1"/>
  </si>
  <si>
    <t>記</t>
    <rPh sb="0" eb="1">
      <t>キ</t>
    </rPh>
    <phoneticPr fontId="1"/>
  </si>
  <si>
    <t>ろく</t>
    <phoneticPr fontId="1"/>
  </si>
  <si>
    <t>録</t>
    <rPh sb="0" eb="1">
      <t>ロク</t>
    </rPh>
    <phoneticPr fontId="1"/>
  </si>
  <si>
    <t>届</t>
    <rPh sb="0" eb="1">
      <t>トド</t>
    </rPh>
    <phoneticPr fontId="1"/>
  </si>
  <si>
    <t>とど</t>
    <phoneticPr fontId="1"/>
  </si>
  <si>
    <t>こん</t>
    <phoneticPr fontId="1"/>
  </si>
  <si>
    <t>困</t>
    <rPh sb="0" eb="1">
      <t>コン</t>
    </rPh>
    <phoneticPr fontId="1"/>
  </si>
  <si>
    <t>難</t>
    <rPh sb="0" eb="1">
      <t>ナン</t>
    </rPh>
    <phoneticPr fontId="1"/>
  </si>
  <si>
    <t>直</t>
    <rPh sb="0" eb="1">
      <t>チョク</t>
    </rPh>
    <phoneticPr fontId="1"/>
  </si>
  <si>
    <t>ちょく</t>
    <phoneticPr fontId="1"/>
  </si>
  <si>
    <t>めん</t>
    <phoneticPr fontId="1"/>
  </si>
  <si>
    <t>面</t>
    <rPh sb="0" eb="1">
      <t>メン</t>
    </rPh>
    <phoneticPr fontId="1"/>
  </si>
  <si>
    <t>こま</t>
    <phoneticPr fontId="1"/>
  </si>
  <si>
    <t>困</t>
    <rPh sb="0" eb="1">
      <t>コマ</t>
    </rPh>
    <phoneticPr fontId="1"/>
  </si>
  <si>
    <t>った</t>
    <phoneticPr fontId="1"/>
  </si>
  <si>
    <t>生</t>
    <rPh sb="0" eb="1">
      <t>セイ</t>
    </rPh>
    <phoneticPr fontId="1"/>
  </si>
  <si>
    <t>徒</t>
    <rPh sb="0" eb="1">
      <t>ト</t>
    </rPh>
    <phoneticPr fontId="1"/>
  </si>
  <si>
    <t>つま</t>
    <phoneticPr fontId="1"/>
  </si>
  <si>
    <t>妻</t>
    <rPh sb="0" eb="1">
      <t>ツマ</t>
    </rPh>
    <phoneticPr fontId="1"/>
  </si>
  <si>
    <t>看</t>
    <rPh sb="0" eb="1">
      <t>ミ</t>
    </rPh>
    <phoneticPr fontId="1"/>
  </si>
  <si>
    <t>びょう</t>
    <phoneticPr fontId="1"/>
  </si>
  <si>
    <t>病</t>
    <rPh sb="0" eb="1">
      <t>ビョウ</t>
    </rPh>
    <phoneticPr fontId="1"/>
  </si>
  <si>
    <t>ぬの</t>
    <phoneticPr fontId="1"/>
  </si>
  <si>
    <t>布</t>
    <rPh sb="0" eb="1">
      <t>ヌノ</t>
    </rPh>
    <phoneticPr fontId="1"/>
  </si>
  <si>
    <t>青</t>
    <rPh sb="0" eb="1">
      <t>アオ</t>
    </rPh>
    <phoneticPr fontId="1"/>
  </si>
  <si>
    <t>あお</t>
    <phoneticPr fontId="1"/>
  </si>
  <si>
    <t>染</t>
    <rPh sb="0" eb="1">
      <t>ソ</t>
    </rPh>
    <phoneticPr fontId="1"/>
  </si>
  <si>
    <t>そ</t>
    <phoneticPr fontId="1"/>
  </si>
  <si>
    <t>こと</t>
    <phoneticPr fontId="1"/>
  </si>
  <si>
    <t>異</t>
    <rPh sb="0" eb="1">
      <t>コト</t>
    </rPh>
    <phoneticPr fontId="1"/>
  </si>
  <si>
    <t>なる</t>
    <phoneticPr fontId="1"/>
  </si>
  <si>
    <t>意</t>
    <rPh sb="0" eb="1">
      <t>イ</t>
    </rPh>
    <phoneticPr fontId="1"/>
  </si>
  <si>
    <t>異</t>
    <rPh sb="0" eb="1">
      <t>イ</t>
    </rPh>
    <phoneticPr fontId="1"/>
  </si>
  <si>
    <t>常</t>
    <rPh sb="0" eb="1">
      <t>ジョウ</t>
    </rPh>
    <phoneticPr fontId="1"/>
  </si>
  <si>
    <t>じょう</t>
    <phoneticPr fontId="1"/>
  </si>
  <si>
    <t>象</t>
    <rPh sb="0" eb="1">
      <t>ゾウ</t>
    </rPh>
    <phoneticPr fontId="1"/>
  </si>
  <si>
    <t>がっ</t>
    <phoneticPr fontId="1"/>
  </si>
  <si>
    <t>楽</t>
    <rPh sb="0" eb="1">
      <t>ラク</t>
    </rPh>
    <phoneticPr fontId="1"/>
  </si>
  <si>
    <t>器</t>
    <rPh sb="0" eb="1">
      <t>ウツワ</t>
    </rPh>
    <phoneticPr fontId="1"/>
  </si>
  <si>
    <t>奏</t>
    <rPh sb="0" eb="1">
      <t>カナ</t>
    </rPh>
    <phoneticPr fontId="1"/>
  </si>
  <si>
    <t>ざっ</t>
    <phoneticPr fontId="1"/>
  </si>
  <si>
    <t>雑</t>
    <rPh sb="0" eb="1">
      <t>ザツ</t>
    </rPh>
    <phoneticPr fontId="1"/>
  </si>
  <si>
    <t>誌</t>
    <rPh sb="0" eb="1">
      <t>シ</t>
    </rPh>
    <phoneticPr fontId="1"/>
  </si>
  <si>
    <t>刊</t>
    <rPh sb="0" eb="1">
      <t>カン</t>
    </rPh>
    <phoneticPr fontId="1"/>
  </si>
  <si>
    <t>外</t>
    <rPh sb="0" eb="1">
      <t>ホカ</t>
    </rPh>
    <phoneticPr fontId="1"/>
  </si>
  <si>
    <t>ほか</t>
    <phoneticPr fontId="1"/>
  </si>
  <si>
    <t>喜</t>
    <rPh sb="0" eb="1">
      <t>ヨロコ</t>
    </rPh>
    <phoneticPr fontId="1"/>
  </si>
  <si>
    <t>よろこ</t>
    <phoneticPr fontId="1"/>
  </si>
  <si>
    <t>伝えられてきたもの・狂言　その他</t>
    <rPh sb="0" eb="1">
      <t>ツタ</t>
    </rPh>
    <rPh sb="10" eb="12">
      <t>キョウゲン</t>
    </rPh>
    <rPh sb="15" eb="16">
      <t>タ</t>
    </rPh>
    <phoneticPr fontId="1"/>
  </si>
  <si>
    <t>たん</t>
    <phoneticPr fontId="1"/>
  </si>
  <si>
    <t>誕</t>
    <rPh sb="0" eb="1">
      <t>タン</t>
    </rPh>
    <phoneticPr fontId="1"/>
  </si>
  <si>
    <t>生</t>
    <rPh sb="0" eb="1">
      <t>ウ</t>
    </rPh>
    <phoneticPr fontId="1"/>
  </si>
  <si>
    <t>じょう</t>
    <phoneticPr fontId="1"/>
  </si>
  <si>
    <t>び</t>
    <phoneticPr fontId="1"/>
  </si>
  <si>
    <t>日</t>
    <rPh sb="0" eb="1">
      <t>ヒ</t>
    </rPh>
    <phoneticPr fontId="1"/>
  </si>
  <si>
    <t>を　</t>
    <phoneticPr fontId="1"/>
  </si>
  <si>
    <t>祝</t>
    <rPh sb="0" eb="1">
      <t>イワ</t>
    </rPh>
    <phoneticPr fontId="1"/>
  </si>
  <si>
    <t>いわ</t>
    <phoneticPr fontId="1"/>
  </si>
  <si>
    <t>う　</t>
    <phoneticPr fontId="1"/>
  </si>
  <si>
    <t>ひ</t>
    <phoneticPr fontId="1"/>
  </si>
  <si>
    <t>秘</t>
    <rPh sb="0" eb="1">
      <t>ヒ</t>
    </rPh>
    <phoneticPr fontId="1"/>
  </si>
  <si>
    <t>密</t>
    <rPh sb="0" eb="1">
      <t>ミツ</t>
    </rPh>
    <phoneticPr fontId="1"/>
  </si>
  <si>
    <t>みつ</t>
    <phoneticPr fontId="1"/>
  </si>
  <si>
    <t>の　</t>
    <phoneticPr fontId="1"/>
  </si>
  <si>
    <t>特</t>
    <rPh sb="0" eb="1">
      <t>トク</t>
    </rPh>
    <phoneticPr fontId="1"/>
  </si>
  <si>
    <t>とっ</t>
    <phoneticPr fontId="1"/>
  </si>
  <si>
    <t>くん</t>
    <phoneticPr fontId="1"/>
  </si>
  <si>
    <t>訓</t>
    <rPh sb="0" eb="1">
      <t>クン</t>
    </rPh>
    <phoneticPr fontId="1"/>
  </si>
  <si>
    <t>まど</t>
    <phoneticPr fontId="1"/>
  </si>
  <si>
    <t>窓</t>
    <rPh sb="0" eb="1">
      <t>マド</t>
    </rPh>
    <phoneticPr fontId="1"/>
  </si>
  <si>
    <t>を　</t>
    <phoneticPr fontId="1"/>
  </si>
  <si>
    <t>閉</t>
    <rPh sb="0" eb="1">
      <t>シ</t>
    </rPh>
    <phoneticPr fontId="1"/>
  </si>
  <si>
    <t>し</t>
    <phoneticPr fontId="1"/>
  </si>
  <si>
    <t>める</t>
    <phoneticPr fontId="1"/>
  </si>
  <si>
    <t>どう</t>
    <phoneticPr fontId="1"/>
  </si>
  <si>
    <t>同</t>
    <rPh sb="0" eb="1">
      <t>ドウ</t>
    </rPh>
    <phoneticPr fontId="1"/>
  </si>
  <si>
    <t>そう</t>
    <phoneticPr fontId="1"/>
  </si>
  <si>
    <t>かい</t>
    <phoneticPr fontId="1"/>
  </si>
  <si>
    <t>会</t>
    <rPh sb="0" eb="1">
      <t>カイ</t>
    </rPh>
    <phoneticPr fontId="1"/>
  </si>
  <si>
    <t>開</t>
    <rPh sb="0" eb="1">
      <t>ヒラ</t>
    </rPh>
    <phoneticPr fontId="1"/>
  </si>
  <si>
    <t>ひら</t>
    <phoneticPr fontId="1"/>
  </si>
  <si>
    <t>く　</t>
    <phoneticPr fontId="1"/>
  </si>
  <si>
    <t>よう</t>
    <phoneticPr fontId="1"/>
  </si>
  <si>
    <t>幼</t>
    <rPh sb="0" eb="1">
      <t>ヨウ</t>
    </rPh>
    <phoneticPr fontId="1"/>
  </si>
  <si>
    <t>虫</t>
    <rPh sb="0" eb="1">
      <t>ムシ</t>
    </rPh>
    <phoneticPr fontId="1"/>
  </si>
  <si>
    <t>ちゅう</t>
    <phoneticPr fontId="1"/>
  </si>
  <si>
    <t>育</t>
    <rPh sb="0" eb="1">
      <t>ソダ</t>
    </rPh>
    <phoneticPr fontId="1"/>
  </si>
  <si>
    <t>そだ</t>
    <phoneticPr fontId="1"/>
  </si>
  <si>
    <t>てる</t>
    <phoneticPr fontId="1"/>
  </si>
  <si>
    <t>おさな</t>
    <phoneticPr fontId="1"/>
  </si>
  <si>
    <t>幼</t>
    <rPh sb="0" eb="1">
      <t>オサナ</t>
    </rPh>
    <phoneticPr fontId="1"/>
  </si>
  <si>
    <t>い　</t>
    <phoneticPr fontId="1"/>
  </si>
  <si>
    <t>弟</t>
    <rPh sb="0" eb="1">
      <t>オトウト</t>
    </rPh>
    <phoneticPr fontId="1"/>
  </si>
  <si>
    <t>おとうと</t>
    <phoneticPr fontId="1"/>
  </si>
  <si>
    <t>ち</t>
    <phoneticPr fontId="1"/>
  </si>
  <si>
    <t>地</t>
    <rPh sb="0" eb="1">
      <t>チ</t>
    </rPh>
    <phoneticPr fontId="1"/>
  </si>
  <si>
    <t>層</t>
    <rPh sb="0" eb="1">
      <t>ソウ</t>
    </rPh>
    <phoneticPr fontId="1"/>
  </si>
  <si>
    <t>そう</t>
    <phoneticPr fontId="1"/>
  </si>
  <si>
    <t>の　</t>
    <phoneticPr fontId="1"/>
  </si>
  <si>
    <t>研</t>
    <rPh sb="0" eb="1">
      <t>ケン</t>
    </rPh>
    <phoneticPr fontId="1"/>
  </si>
  <si>
    <t>けん</t>
    <phoneticPr fontId="1"/>
  </si>
  <si>
    <t>きゅう</t>
    <phoneticPr fontId="1"/>
  </si>
  <si>
    <t>究</t>
    <rPh sb="0" eb="1">
      <t>キワム</t>
    </rPh>
    <phoneticPr fontId="1"/>
  </si>
  <si>
    <t>さかな</t>
    <phoneticPr fontId="1"/>
  </si>
  <si>
    <t>魚</t>
    <rPh sb="0" eb="1">
      <t>サカナ</t>
    </rPh>
    <phoneticPr fontId="1"/>
  </si>
  <si>
    <t>の　</t>
    <phoneticPr fontId="1"/>
  </si>
  <si>
    <t>卵</t>
    <rPh sb="0" eb="1">
      <t>タマゴ</t>
    </rPh>
    <phoneticPr fontId="1"/>
  </si>
  <si>
    <t>たまご</t>
    <phoneticPr fontId="1"/>
  </si>
  <si>
    <t>けい</t>
    <phoneticPr fontId="1"/>
  </si>
  <si>
    <t>経</t>
    <rPh sb="0" eb="1">
      <t>キョウ</t>
    </rPh>
    <phoneticPr fontId="1"/>
  </si>
  <si>
    <t>済</t>
    <rPh sb="0" eb="1">
      <t>ス</t>
    </rPh>
    <phoneticPr fontId="1"/>
  </si>
  <si>
    <t>ざい</t>
    <phoneticPr fontId="1"/>
  </si>
  <si>
    <t>成</t>
    <rPh sb="0" eb="1">
      <t>セイ</t>
    </rPh>
    <phoneticPr fontId="1"/>
  </si>
  <si>
    <t>せい</t>
    <phoneticPr fontId="1"/>
  </si>
  <si>
    <t>ちょう</t>
    <phoneticPr fontId="1"/>
  </si>
  <si>
    <t>長</t>
    <rPh sb="0" eb="1">
      <t>チョウ</t>
    </rPh>
    <phoneticPr fontId="1"/>
  </si>
  <si>
    <t>仕</t>
    <rPh sb="0" eb="1">
      <t>シ</t>
    </rPh>
    <phoneticPr fontId="1"/>
  </si>
  <si>
    <t>事</t>
    <rPh sb="0" eb="1">
      <t>コト</t>
    </rPh>
    <phoneticPr fontId="1"/>
  </si>
  <si>
    <t>ごと</t>
    <phoneticPr fontId="1"/>
  </si>
  <si>
    <t>す</t>
    <phoneticPr fontId="1"/>
  </si>
  <si>
    <t>ます</t>
    <phoneticPr fontId="1"/>
  </si>
  <si>
    <t>わす</t>
    <phoneticPr fontId="1"/>
  </si>
  <si>
    <t>忘</t>
    <rPh sb="0" eb="1">
      <t>ワス</t>
    </rPh>
    <phoneticPr fontId="1"/>
  </si>
  <si>
    <t>れ　</t>
    <phoneticPr fontId="1"/>
  </si>
  <si>
    <t>物</t>
    <rPh sb="0" eb="1">
      <t>モノ</t>
    </rPh>
    <phoneticPr fontId="1"/>
  </si>
  <si>
    <t>もの</t>
    <phoneticPr fontId="1"/>
  </si>
  <si>
    <t>が　</t>
    <phoneticPr fontId="1"/>
  </si>
  <si>
    <t>多</t>
    <rPh sb="0" eb="1">
      <t>オオ</t>
    </rPh>
    <phoneticPr fontId="1"/>
  </si>
  <si>
    <t>おお</t>
    <phoneticPr fontId="1"/>
  </si>
  <si>
    <t>か</t>
    <phoneticPr fontId="1"/>
  </si>
  <si>
    <t>歌</t>
    <rPh sb="0" eb="1">
      <t>ウタ</t>
    </rPh>
    <phoneticPr fontId="1"/>
  </si>
  <si>
    <t>詞</t>
    <rPh sb="0" eb="1">
      <t>シ</t>
    </rPh>
    <phoneticPr fontId="1"/>
  </si>
  <si>
    <t>覚</t>
    <rPh sb="0" eb="1">
      <t>オボ</t>
    </rPh>
    <phoneticPr fontId="1"/>
  </si>
  <si>
    <t>おぼ</t>
    <phoneticPr fontId="1"/>
  </si>
  <si>
    <t>える</t>
    <phoneticPr fontId="1"/>
  </si>
  <si>
    <t>自然に学ぶ暮らし・漢字の広場⑥他</t>
    <rPh sb="0" eb="2">
      <t>シゼン</t>
    </rPh>
    <rPh sb="3" eb="4">
      <t>マナ</t>
    </rPh>
    <rPh sb="5" eb="6">
      <t>ク</t>
    </rPh>
    <rPh sb="9" eb="11">
      <t>カンジ</t>
    </rPh>
    <rPh sb="12" eb="14">
      <t>ヒロバ</t>
    </rPh>
    <rPh sb="15" eb="16">
      <t>ホカ</t>
    </rPh>
    <phoneticPr fontId="1"/>
  </si>
  <si>
    <t>やす</t>
    <phoneticPr fontId="1"/>
  </si>
  <si>
    <t>安</t>
    <rPh sb="0" eb="1">
      <t>ヤス</t>
    </rPh>
    <phoneticPr fontId="1"/>
  </si>
  <si>
    <t>い　</t>
    <phoneticPr fontId="1"/>
  </si>
  <si>
    <t>賃</t>
    <rPh sb="0" eb="1">
      <t>チン</t>
    </rPh>
    <phoneticPr fontId="1"/>
  </si>
  <si>
    <t>ちん</t>
    <phoneticPr fontId="1"/>
  </si>
  <si>
    <t>ぎん</t>
    <phoneticPr fontId="1"/>
  </si>
  <si>
    <t>金</t>
    <rPh sb="0" eb="1">
      <t>キン</t>
    </rPh>
    <phoneticPr fontId="1"/>
  </si>
  <si>
    <t>パソ</t>
    <phoneticPr fontId="1"/>
  </si>
  <si>
    <t>コン</t>
    <phoneticPr fontId="1"/>
  </si>
  <si>
    <t>が　</t>
    <phoneticPr fontId="1"/>
  </si>
  <si>
    <t>故</t>
    <rPh sb="0" eb="1">
      <t>ユエ</t>
    </rPh>
    <phoneticPr fontId="1"/>
  </si>
  <si>
    <t>こ</t>
    <phoneticPr fontId="1"/>
  </si>
  <si>
    <t>しょう</t>
    <phoneticPr fontId="1"/>
  </si>
  <si>
    <t>障</t>
    <rPh sb="0" eb="1">
      <t>ショウ</t>
    </rPh>
    <phoneticPr fontId="1"/>
  </si>
  <si>
    <t>する</t>
    <phoneticPr fontId="1"/>
  </si>
  <si>
    <t>し</t>
    <phoneticPr fontId="1"/>
  </si>
  <si>
    <t>死</t>
    <rPh sb="0" eb="1">
      <t>シ</t>
    </rPh>
    <phoneticPr fontId="1"/>
  </si>
  <si>
    <t>亡</t>
    <rPh sb="0" eb="1">
      <t>ボウ</t>
    </rPh>
    <phoneticPr fontId="1"/>
  </si>
  <si>
    <t>ぼう</t>
    <phoneticPr fontId="1"/>
  </si>
  <si>
    <t>を　</t>
    <phoneticPr fontId="1"/>
  </si>
  <si>
    <t>確</t>
    <rPh sb="0" eb="1">
      <t>アキラ</t>
    </rPh>
    <phoneticPr fontId="1"/>
  </si>
  <si>
    <t>かく</t>
    <phoneticPr fontId="1"/>
  </si>
  <si>
    <t>認</t>
    <rPh sb="0" eb="1">
      <t>ニン</t>
    </rPh>
    <phoneticPr fontId="1"/>
  </si>
  <si>
    <t>にん</t>
    <phoneticPr fontId="1"/>
  </si>
  <si>
    <t>おや</t>
    <phoneticPr fontId="1"/>
  </si>
  <si>
    <t>親</t>
    <rPh sb="0" eb="1">
      <t>オヤ</t>
    </rPh>
    <phoneticPr fontId="1"/>
  </si>
  <si>
    <t>孝</t>
    <rPh sb="0" eb="1">
      <t>タカシ</t>
    </rPh>
    <phoneticPr fontId="1"/>
  </si>
  <si>
    <t>こう</t>
    <phoneticPr fontId="1"/>
  </si>
  <si>
    <t>こう</t>
    <phoneticPr fontId="1"/>
  </si>
  <si>
    <t>行</t>
    <rPh sb="0" eb="1">
      <t>イ</t>
    </rPh>
    <phoneticPr fontId="1"/>
  </si>
  <si>
    <t>な</t>
    <phoneticPr fontId="1"/>
  </si>
  <si>
    <t>息</t>
    <rPh sb="0" eb="1">
      <t>ソク</t>
    </rPh>
    <phoneticPr fontId="1"/>
  </si>
  <si>
    <t>むす</t>
    <phoneticPr fontId="1"/>
  </si>
  <si>
    <t>こ</t>
    <phoneticPr fontId="1"/>
  </si>
  <si>
    <t>子</t>
    <rPh sb="0" eb="1">
      <t>コ</t>
    </rPh>
    <phoneticPr fontId="1"/>
  </si>
  <si>
    <t>かぶ</t>
    <phoneticPr fontId="1"/>
  </si>
  <si>
    <t>株</t>
    <rPh sb="0" eb="1">
      <t>カブ</t>
    </rPh>
    <phoneticPr fontId="1"/>
  </si>
  <si>
    <t>式</t>
    <rPh sb="0" eb="1">
      <t>シキ</t>
    </rPh>
    <phoneticPr fontId="1"/>
  </si>
  <si>
    <t>しき</t>
    <phoneticPr fontId="1"/>
  </si>
  <si>
    <t>がい</t>
    <phoneticPr fontId="1"/>
  </si>
  <si>
    <t>社</t>
    <rPh sb="0" eb="1">
      <t>シャ</t>
    </rPh>
    <phoneticPr fontId="1"/>
  </si>
  <si>
    <t>しゃ</t>
    <phoneticPr fontId="1"/>
  </si>
  <si>
    <t>聖</t>
    <rPh sb="0" eb="1">
      <t>セイ</t>
    </rPh>
    <phoneticPr fontId="1"/>
  </si>
  <si>
    <t>書</t>
    <rPh sb="0" eb="1">
      <t>ショ</t>
    </rPh>
    <phoneticPr fontId="1"/>
  </si>
  <si>
    <t>しょ</t>
    <phoneticPr fontId="1"/>
  </si>
  <si>
    <t>読</t>
    <rPh sb="0" eb="1">
      <t>ヨ</t>
    </rPh>
    <phoneticPr fontId="1"/>
  </si>
  <si>
    <t>よ</t>
    <phoneticPr fontId="1"/>
  </si>
  <si>
    <t>む　</t>
    <phoneticPr fontId="1"/>
  </si>
  <si>
    <t>おう</t>
    <phoneticPr fontId="1"/>
  </si>
  <si>
    <t>黄</t>
    <rPh sb="0" eb="1">
      <t>キ</t>
    </rPh>
    <phoneticPr fontId="1"/>
  </si>
  <si>
    <t>ごん</t>
    <phoneticPr fontId="1"/>
  </si>
  <si>
    <t>の　</t>
    <phoneticPr fontId="1"/>
  </si>
  <si>
    <t>仏</t>
    <rPh sb="0" eb="1">
      <t>ホトケ</t>
    </rPh>
    <phoneticPr fontId="1"/>
  </si>
  <si>
    <t>ぶつ</t>
    <phoneticPr fontId="1"/>
  </si>
  <si>
    <t>ぞう</t>
    <phoneticPr fontId="1"/>
  </si>
  <si>
    <t>像</t>
    <rPh sb="0" eb="1">
      <t>ゾウ</t>
    </rPh>
    <phoneticPr fontId="1"/>
  </si>
  <si>
    <t>しん</t>
    <phoneticPr fontId="1"/>
  </si>
  <si>
    <t>新</t>
    <rPh sb="0" eb="1">
      <t>シン</t>
    </rPh>
    <phoneticPr fontId="1"/>
  </si>
  <si>
    <t>番</t>
    <rPh sb="0" eb="1">
      <t>バン</t>
    </rPh>
    <phoneticPr fontId="1"/>
  </si>
  <si>
    <t>ばん</t>
    <phoneticPr fontId="1"/>
  </si>
  <si>
    <t>ぐみ</t>
    <phoneticPr fontId="1"/>
  </si>
  <si>
    <t>組</t>
    <rPh sb="0" eb="1">
      <t>クミ</t>
    </rPh>
    <phoneticPr fontId="1"/>
  </si>
  <si>
    <t>宣</t>
    <rPh sb="0" eb="1">
      <t>セン</t>
    </rPh>
    <phoneticPr fontId="1"/>
  </si>
  <si>
    <t>せん</t>
    <phoneticPr fontId="1"/>
  </si>
  <si>
    <t>でん</t>
    <phoneticPr fontId="1"/>
  </si>
  <si>
    <t>伝</t>
    <rPh sb="0" eb="1">
      <t>デン</t>
    </rPh>
    <phoneticPr fontId="1"/>
  </si>
  <si>
    <t>きぬ</t>
    <phoneticPr fontId="1"/>
  </si>
  <si>
    <t>絹</t>
    <rPh sb="0" eb="1">
      <t>キヌ</t>
    </rPh>
    <phoneticPr fontId="1"/>
  </si>
  <si>
    <t>織</t>
    <rPh sb="0" eb="1">
      <t>オリ</t>
    </rPh>
    <phoneticPr fontId="1"/>
  </si>
  <si>
    <t>おり</t>
    <phoneticPr fontId="1"/>
  </si>
  <si>
    <t>もの</t>
    <phoneticPr fontId="1"/>
  </si>
  <si>
    <t>産</t>
    <rPh sb="0" eb="1">
      <t>サン</t>
    </rPh>
    <phoneticPr fontId="1"/>
  </si>
  <si>
    <t>さん</t>
    <phoneticPr fontId="1"/>
  </si>
  <si>
    <t>てっ</t>
    <phoneticPr fontId="1"/>
  </si>
  <si>
    <t>鉄</t>
    <rPh sb="0" eb="1">
      <t>テツ</t>
    </rPh>
    <phoneticPr fontId="1"/>
  </si>
  <si>
    <t>鋼</t>
    <rPh sb="0" eb="1">
      <t>ハガネ</t>
    </rPh>
    <phoneticPr fontId="1"/>
  </si>
  <si>
    <t>こう</t>
    <phoneticPr fontId="1"/>
  </si>
  <si>
    <t>生</t>
    <rPh sb="0" eb="1">
      <t>セイ</t>
    </rPh>
    <phoneticPr fontId="1"/>
  </si>
  <si>
    <t>せい</t>
    <phoneticPr fontId="1"/>
  </si>
  <si>
    <t>製</t>
    <rPh sb="0" eb="1">
      <t>セイ</t>
    </rPh>
    <phoneticPr fontId="1"/>
  </si>
  <si>
    <t>品</t>
    <rPh sb="0" eb="1">
      <t>ヒン</t>
    </rPh>
    <phoneticPr fontId="1"/>
  </si>
  <si>
    <t>ひん</t>
    <phoneticPr fontId="1"/>
  </si>
  <si>
    <t>が</t>
    <phoneticPr fontId="1"/>
  </si>
  <si>
    <t>画</t>
    <rPh sb="0" eb="1">
      <t>ガ</t>
    </rPh>
    <phoneticPr fontId="1"/>
  </si>
  <si>
    <t>ぞう</t>
    <phoneticPr fontId="1"/>
  </si>
  <si>
    <t>を　</t>
    <phoneticPr fontId="1"/>
  </si>
  <si>
    <t>拡</t>
    <rPh sb="0" eb="1">
      <t>ヒロム</t>
    </rPh>
    <phoneticPr fontId="1"/>
  </si>
  <si>
    <t>かく</t>
    <phoneticPr fontId="1"/>
  </si>
  <si>
    <t>だい</t>
    <phoneticPr fontId="1"/>
  </si>
  <si>
    <t>大</t>
    <rPh sb="0" eb="1">
      <t>ダイ</t>
    </rPh>
    <phoneticPr fontId="1"/>
  </si>
  <si>
    <t>する</t>
    <phoneticPr fontId="1"/>
  </si>
  <si>
    <t>型</t>
    <rPh sb="0" eb="1">
      <t>ガタ</t>
    </rPh>
    <phoneticPr fontId="1"/>
  </si>
  <si>
    <t>がた</t>
    <phoneticPr fontId="1"/>
  </si>
  <si>
    <t>冷</t>
    <rPh sb="0" eb="1">
      <t>ヒヤ</t>
    </rPh>
    <phoneticPr fontId="1"/>
  </si>
  <si>
    <t>れい</t>
    <phoneticPr fontId="1"/>
  </si>
  <si>
    <t>蔵</t>
    <rPh sb="0" eb="1">
      <t>クラ</t>
    </rPh>
    <phoneticPr fontId="1"/>
  </si>
  <si>
    <t>庫</t>
    <rPh sb="0" eb="1">
      <t>コ</t>
    </rPh>
    <phoneticPr fontId="1"/>
  </si>
  <si>
    <t>こ</t>
    <phoneticPr fontId="1"/>
  </si>
  <si>
    <t>かみ</t>
    <phoneticPr fontId="1"/>
  </si>
  <si>
    <t>神</t>
    <rPh sb="0" eb="1">
      <t>カミ</t>
    </rPh>
    <phoneticPr fontId="1"/>
  </si>
  <si>
    <t>様</t>
    <rPh sb="0" eb="1">
      <t>サマ</t>
    </rPh>
    <phoneticPr fontId="1"/>
  </si>
  <si>
    <t>さま</t>
    <phoneticPr fontId="1"/>
  </si>
  <si>
    <t>拝</t>
    <rPh sb="0" eb="1">
      <t>オガ</t>
    </rPh>
    <phoneticPr fontId="1"/>
  </si>
  <si>
    <t>おが</t>
    <phoneticPr fontId="1"/>
  </si>
  <si>
    <t>む　</t>
    <phoneticPr fontId="1"/>
  </si>
  <si>
    <t>じん</t>
    <phoneticPr fontId="1"/>
  </si>
  <si>
    <t>じゃ</t>
    <phoneticPr fontId="1"/>
  </si>
  <si>
    <t>参</t>
    <rPh sb="0" eb="1">
      <t>サン</t>
    </rPh>
    <phoneticPr fontId="1"/>
  </si>
  <si>
    <t>ぱい</t>
    <phoneticPr fontId="1"/>
  </si>
  <si>
    <t>拝</t>
    <rPh sb="0" eb="1">
      <t>ハイ</t>
    </rPh>
    <phoneticPr fontId="1"/>
  </si>
  <si>
    <t>りっ</t>
    <phoneticPr fontId="1"/>
  </si>
  <si>
    <t>立</t>
    <rPh sb="0" eb="1">
      <t>リツ</t>
    </rPh>
    <phoneticPr fontId="1"/>
  </si>
  <si>
    <t>派</t>
    <rPh sb="0" eb="1">
      <t>ハ</t>
    </rPh>
    <phoneticPr fontId="1"/>
  </si>
  <si>
    <t>ぱ</t>
    <phoneticPr fontId="1"/>
  </si>
  <si>
    <t>な　</t>
    <phoneticPr fontId="1"/>
  </si>
  <si>
    <t>行</t>
    <rPh sb="0" eb="1">
      <t>オコナ</t>
    </rPh>
    <phoneticPr fontId="1"/>
  </si>
  <si>
    <t>おこな</t>
    <phoneticPr fontId="1"/>
  </si>
  <si>
    <t>い　</t>
    <phoneticPr fontId="1"/>
  </si>
  <si>
    <t>つう</t>
    <phoneticPr fontId="1"/>
  </si>
  <si>
    <t>通</t>
    <rPh sb="0" eb="1">
      <t>ツウ</t>
    </rPh>
    <phoneticPr fontId="1"/>
  </si>
  <si>
    <t>訳</t>
    <rPh sb="0" eb="1">
      <t>ヤク</t>
    </rPh>
    <phoneticPr fontId="1"/>
  </si>
  <si>
    <t>やく</t>
    <phoneticPr fontId="1"/>
  </si>
  <si>
    <t>務</t>
    <rPh sb="0" eb="1">
      <t>ツト</t>
    </rPh>
    <phoneticPr fontId="1"/>
  </si>
  <si>
    <t>つと</t>
    <phoneticPr fontId="1"/>
  </si>
  <si>
    <t>める</t>
    <phoneticPr fontId="1"/>
  </si>
  <si>
    <t>み</t>
    <phoneticPr fontId="1"/>
  </si>
  <si>
    <t>見</t>
    <rPh sb="0" eb="1">
      <t>ミ</t>
    </rPh>
    <phoneticPr fontId="1"/>
  </si>
  <si>
    <t>苦</t>
    <rPh sb="0" eb="1">
      <t>クル</t>
    </rPh>
    <phoneticPr fontId="1"/>
  </si>
  <si>
    <t>ぐる</t>
    <phoneticPr fontId="1"/>
  </si>
  <si>
    <t>しい</t>
    <phoneticPr fontId="1"/>
  </si>
  <si>
    <t>言</t>
    <rPh sb="0" eb="1">
      <t>イ</t>
    </rPh>
    <phoneticPr fontId="1"/>
  </si>
  <si>
    <t>い</t>
    <phoneticPr fontId="1"/>
  </si>
  <si>
    <t>い</t>
    <phoneticPr fontId="1"/>
  </si>
  <si>
    <t>訳</t>
    <rPh sb="0" eb="1">
      <t>ワケ</t>
    </rPh>
    <phoneticPr fontId="1"/>
  </si>
  <si>
    <t>わけ</t>
    <phoneticPr fontId="1"/>
  </si>
  <si>
    <t>きょう</t>
    <phoneticPr fontId="1"/>
  </si>
  <si>
    <t>郷</t>
    <rPh sb="0" eb="1">
      <t>ゴウ</t>
    </rPh>
    <phoneticPr fontId="1"/>
  </si>
  <si>
    <t>里</t>
    <rPh sb="0" eb="1">
      <t>サト</t>
    </rPh>
    <phoneticPr fontId="1"/>
  </si>
  <si>
    <t>り</t>
    <phoneticPr fontId="1"/>
  </si>
  <si>
    <t>訪</t>
    <rPh sb="0" eb="1">
      <t>タズ</t>
    </rPh>
    <phoneticPr fontId="1"/>
  </si>
  <si>
    <t>たず</t>
    <phoneticPr fontId="1"/>
  </si>
  <si>
    <t>ねる</t>
    <phoneticPr fontId="1"/>
  </si>
  <si>
    <t>とん</t>
    <phoneticPr fontId="1"/>
  </si>
  <si>
    <t>問</t>
    <rPh sb="0" eb="1">
      <t>モン</t>
    </rPh>
    <phoneticPr fontId="1"/>
  </si>
  <si>
    <t>屋</t>
    <rPh sb="0" eb="1">
      <t>ヤ</t>
    </rPh>
    <phoneticPr fontId="1"/>
  </si>
  <si>
    <t>や</t>
    <phoneticPr fontId="1"/>
  </si>
  <si>
    <t>から</t>
    <phoneticPr fontId="1"/>
  </si>
  <si>
    <t>し</t>
    <phoneticPr fontId="1"/>
  </si>
  <si>
    <t>入</t>
    <rPh sb="0" eb="1">
      <t>イ</t>
    </rPh>
    <phoneticPr fontId="1"/>
  </si>
  <si>
    <t>れる</t>
    <phoneticPr fontId="1"/>
  </si>
  <si>
    <t>カンジー博士の山登り</t>
    <rPh sb="4" eb="6">
      <t>ハカセ</t>
    </rPh>
    <rPh sb="7" eb="9">
      <t>ヤマノボ</t>
    </rPh>
    <phoneticPr fontId="1"/>
  </si>
  <si>
    <t>えい</t>
    <phoneticPr fontId="1"/>
  </si>
  <si>
    <t>営</t>
    <rPh sb="0" eb="1">
      <t>エイ</t>
    </rPh>
    <phoneticPr fontId="1"/>
  </si>
  <si>
    <t>業</t>
    <rPh sb="0" eb="1">
      <t>ギョウ</t>
    </rPh>
    <phoneticPr fontId="1"/>
  </si>
  <si>
    <t>ぎょう</t>
    <phoneticPr fontId="1"/>
  </si>
  <si>
    <t>方</t>
    <rPh sb="0" eb="1">
      <t>カタ</t>
    </rPh>
    <phoneticPr fontId="1"/>
  </si>
  <si>
    <t>ほう</t>
    <phoneticPr fontId="1"/>
  </si>
  <si>
    <t>針</t>
    <rPh sb="0" eb="1">
      <t>ハリ</t>
    </rPh>
    <phoneticPr fontId="1"/>
  </si>
  <si>
    <t>と</t>
    <phoneticPr fontId="1"/>
  </si>
  <si>
    <t>時</t>
    <rPh sb="0" eb="1">
      <t>トキ</t>
    </rPh>
    <phoneticPr fontId="1"/>
  </si>
  <si>
    <t>計</t>
    <rPh sb="0" eb="1">
      <t>ケイ</t>
    </rPh>
    <phoneticPr fontId="1"/>
  </si>
  <si>
    <t>けい</t>
    <phoneticPr fontId="1"/>
  </si>
  <si>
    <t>はり</t>
    <phoneticPr fontId="1"/>
  </si>
  <si>
    <t>をも</t>
    <phoneticPr fontId="1"/>
  </si>
  <si>
    <t>どす</t>
    <phoneticPr fontId="1"/>
  </si>
  <si>
    <t>か</t>
    <phoneticPr fontId="1"/>
  </si>
  <si>
    <t>火</t>
    <rPh sb="0" eb="1">
      <t>ヒ</t>
    </rPh>
    <phoneticPr fontId="1"/>
  </si>
  <si>
    <t>山</t>
    <rPh sb="0" eb="1">
      <t>ヤマ</t>
    </rPh>
    <phoneticPr fontId="1"/>
  </si>
  <si>
    <t>ざん</t>
    <phoneticPr fontId="1"/>
  </si>
  <si>
    <t>ばい</t>
    <phoneticPr fontId="1"/>
  </si>
  <si>
    <t>灰</t>
    <rPh sb="0" eb="1">
      <t>ハイ</t>
    </rPh>
    <phoneticPr fontId="1"/>
  </si>
  <si>
    <t>が　</t>
    <phoneticPr fontId="1"/>
  </si>
  <si>
    <t>降</t>
    <rPh sb="0" eb="1">
      <t>フ</t>
    </rPh>
    <phoneticPr fontId="1"/>
  </si>
  <si>
    <t>ふ</t>
    <phoneticPr fontId="1"/>
  </si>
  <si>
    <t>る　</t>
    <phoneticPr fontId="1"/>
  </si>
  <si>
    <t>かん</t>
    <phoneticPr fontId="1"/>
  </si>
  <si>
    <t>観</t>
    <rPh sb="0" eb="1">
      <t>カン</t>
    </rPh>
    <phoneticPr fontId="1"/>
  </si>
  <si>
    <t>客</t>
    <rPh sb="0" eb="1">
      <t>キャク</t>
    </rPh>
    <phoneticPr fontId="1"/>
  </si>
  <si>
    <t>きゃく</t>
    <phoneticPr fontId="1"/>
  </si>
  <si>
    <t>興</t>
    <rPh sb="0" eb="1">
      <t>キョウ</t>
    </rPh>
    <phoneticPr fontId="1"/>
  </si>
  <si>
    <t>ふん</t>
    <phoneticPr fontId="1"/>
  </si>
  <si>
    <t>奮</t>
    <rPh sb="0" eb="1">
      <t>フル</t>
    </rPh>
    <phoneticPr fontId="1"/>
  </si>
  <si>
    <t>ゆう</t>
    <phoneticPr fontId="1"/>
  </si>
  <si>
    <t>勇</t>
    <rPh sb="0" eb="1">
      <t>イサム</t>
    </rPh>
    <phoneticPr fontId="1"/>
  </si>
  <si>
    <t>気</t>
    <rPh sb="0" eb="1">
      <t>キ</t>
    </rPh>
    <phoneticPr fontId="1"/>
  </si>
  <si>
    <t>き</t>
    <phoneticPr fontId="1"/>
  </si>
  <si>
    <t>ふる</t>
    <phoneticPr fontId="1"/>
  </si>
  <si>
    <t>う　</t>
    <phoneticPr fontId="1"/>
  </si>
  <si>
    <t>将</t>
    <rPh sb="0" eb="1">
      <t>マサル</t>
    </rPh>
    <phoneticPr fontId="1"/>
  </si>
  <si>
    <t>来</t>
    <rPh sb="0" eb="1">
      <t>ク</t>
    </rPh>
    <phoneticPr fontId="1"/>
  </si>
  <si>
    <t>らい</t>
    <phoneticPr fontId="1"/>
  </si>
  <si>
    <t>夢</t>
    <rPh sb="0" eb="1">
      <t>ユメ</t>
    </rPh>
    <phoneticPr fontId="1"/>
  </si>
  <si>
    <t>ゆめ</t>
    <phoneticPr fontId="1"/>
  </si>
  <si>
    <t>理</t>
    <rPh sb="0" eb="1">
      <t>リ</t>
    </rPh>
    <phoneticPr fontId="1"/>
  </si>
  <si>
    <t>想</t>
    <rPh sb="0" eb="1">
      <t>ソウ</t>
    </rPh>
    <phoneticPr fontId="1"/>
  </si>
  <si>
    <t>そう</t>
    <phoneticPr fontId="1"/>
  </si>
  <si>
    <t>に　</t>
    <phoneticPr fontId="1"/>
  </si>
  <si>
    <t>共</t>
    <rPh sb="0" eb="1">
      <t>トモ</t>
    </rPh>
    <phoneticPr fontId="1"/>
  </si>
  <si>
    <t>めい</t>
    <phoneticPr fontId="1"/>
  </si>
  <si>
    <t>鳴</t>
    <rPh sb="0" eb="1">
      <t>ナ</t>
    </rPh>
    <phoneticPr fontId="1"/>
  </si>
  <si>
    <t>海の命・今、私は、ぼくは</t>
    <rPh sb="0" eb="1">
      <t>ウミ</t>
    </rPh>
    <rPh sb="2" eb="3">
      <t>イノチ</t>
    </rPh>
    <rPh sb="4" eb="5">
      <t>イマ</t>
    </rPh>
    <rPh sb="6" eb="7">
      <t>ワタシ</t>
    </rPh>
    <phoneticPr fontId="1"/>
  </si>
  <si>
    <t>の　</t>
    <phoneticPr fontId="1"/>
  </si>
  <si>
    <t>原</t>
    <rPh sb="0" eb="1">
      <t>ハラ</t>
    </rPh>
    <phoneticPr fontId="1"/>
  </si>
  <si>
    <t>げん</t>
    <phoneticPr fontId="1"/>
  </si>
  <si>
    <t>いん</t>
    <phoneticPr fontId="1"/>
  </si>
  <si>
    <t>因</t>
    <rPh sb="0" eb="1">
      <t>イン</t>
    </rPh>
    <phoneticPr fontId="1"/>
  </si>
  <si>
    <t>ぶん</t>
    <phoneticPr fontId="1"/>
  </si>
  <si>
    <t>しょう</t>
    <phoneticPr fontId="1"/>
  </si>
  <si>
    <t>章</t>
    <rPh sb="0" eb="1">
      <t>ショウ</t>
    </rPh>
    <phoneticPr fontId="1"/>
  </si>
  <si>
    <t>悪</t>
    <rPh sb="0" eb="1">
      <t>ワル</t>
    </rPh>
    <phoneticPr fontId="1"/>
  </si>
  <si>
    <t>わる</t>
    <phoneticPr fontId="1"/>
  </si>
  <si>
    <t>い　</t>
    <phoneticPr fontId="1"/>
  </si>
  <si>
    <t>な　</t>
    <phoneticPr fontId="1"/>
  </si>
  <si>
    <t>り　</t>
    <phoneticPr fontId="1"/>
  </si>
  <si>
    <r>
      <rPr>
        <b/>
        <sz val="20"/>
        <color rgb="FF0000FF"/>
        <rFont val="ＭＳ Ｐゴシック"/>
        <family val="3"/>
        <charset val="128"/>
        <scheme val="minor"/>
      </rPr>
      <t>改造について</t>
    </r>
    <r>
      <rPr>
        <b/>
        <sz val="11"/>
        <color theme="1"/>
        <rFont val="ＭＳ Ｐゴシック"/>
        <family val="3"/>
        <charset val="128"/>
        <scheme val="minor"/>
      </rPr>
      <t xml:space="preserve">
　各シートには誤って関数を削除することのないよう、「シートの保護」がかけられています。
　「校閲」→「シートの保護の解除」をクリックすると、「問題選択」シートの問題リストを変更して、児童の実態に合わせた問題を作成することができます。
　上の</t>
    </r>
    <r>
      <rPr>
        <b/>
        <sz val="11"/>
        <color rgb="FF0000FF"/>
        <rFont val="ＭＳ Ｐゴシック"/>
        <family val="3"/>
        <charset val="128"/>
        <scheme val="minor"/>
      </rPr>
      <t>青文字</t>
    </r>
    <r>
      <rPr>
        <b/>
        <sz val="11"/>
        <color theme="1"/>
        <rFont val="ＭＳ Ｐゴシック"/>
        <family val="3"/>
        <charset val="128"/>
        <scheme val="minor"/>
      </rPr>
      <t>の部分が読み仮名、下の黒文字の部分が問題となります。
　問題文を入力するときは1マス2～3文字になるように調整すると、文字の大きさのバランスがよくなります。（1文字を入力するときは、文字の後にスペースを1つ入れます）
　読み仮名を上に打ち込んだ部分が、問題シートでは漢字の記入欄（□）や読み仮名の記入欄（　　）になり、解答シートでは</t>
    </r>
    <r>
      <rPr>
        <b/>
        <sz val="11"/>
        <color rgb="FFFF0000"/>
        <rFont val="ＭＳ Ｐゴシック"/>
        <family val="3"/>
        <charset val="128"/>
        <scheme val="minor"/>
      </rPr>
      <t>赤文字</t>
    </r>
    <r>
      <rPr>
        <b/>
        <sz val="11"/>
        <color theme="1"/>
        <rFont val="ＭＳ Ｐゴシック"/>
        <family val="3"/>
        <charset val="128"/>
        <scheme val="minor"/>
      </rPr>
      <t xml:space="preserve">になるように設定してあります。
</t>
    </r>
    <rPh sb="0" eb="2">
      <t>カイゾウ</t>
    </rPh>
    <rPh sb="266" eb="268">
      <t>カンジ</t>
    </rPh>
    <rPh sb="269" eb="271">
      <t>キニュウ</t>
    </rPh>
    <rPh sb="271" eb="272">
      <t>ラン</t>
    </rPh>
    <rPh sb="276" eb="277">
      <t>ヨ</t>
    </rPh>
    <rPh sb="278" eb="280">
      <t>ガナ</t>
    </rPh>
    <rPh sb="281" eb="283">
      <t>キニュウ</t>
    </rPh>
    <rPh sb="283" eb="284">
      <t>ラン</t>
    </rPh>
    <phoneticPr fontId="1"/>
  </si>
  <si>
    <t>「コツコツ漢字プリント」は、授業で習った漢字を復習し、
漢字を書く力を育てるプリントを作成するファイルです。</t>
    <rPh sb="5" eb="7">
      <t>カンジ</t>
    </rPh>
    <rPh sb="14" eb="16">
      <t>ジュギョウ</t>
    </rPh>
    <rPh sb="17" eb="18">
      <t>ナラ</t>
    </rPh>
    <rPh sb="20" eb="22">
      <t>カンジ</t>
    </rPh>
    <rPh sb="23" eb="25">
      <t>フクシュウ</t>
    </rPh>
    <rPh sb="28" eb="30">
      <t>カンジ</t>
    </rPh>
    <rPh sb="31" eb="32">
      <t>カ</t>
    </rPh>
    <rPh sb="33" eb="34">
      <t>チカラ</t>
    </rPh>
    <rPh sb="35" eb="36">
      <t>ソダ</t>
    </rPh>
    <rPh sb="43" eb="45">
      <t>サクセイ</t>
    </rPh>
    <phoneticPr fontId="21"/>
  </si>
  <si>
    <t>①「○学期ランダム」のシートは、　F9キーを押す
　ことで問題がランダムに作成されます。１枚目が
　漢字を記入する問題、２枚目が読み仮名を記入
　する問題、３枚目が解答です。（用紙設定はA4です）</t>
    <rPh sb="3" eb="5">
      <t>ガッキ</t>
    </rPh>
    <rPh sb="22" eb="23">
      <t>オ</t>
    </rPh>
    <rPh sb="29" eb="31">
      <t>モンダイ</t>
    </rPh>
    <rPh sb="37" eb="39">
      <t>サクセイ</t>
    </rPh>
    <rPh sb="45" eb="47">
      <t>マイメ</t>
    </rPh>
    <rPh sb="50" eb="52">
      <t>カンジ</t>
    </rPh>
    <rPh sb="53" eb="55">
      <t>キニュウ</t>
    </rPh>
    <rPh sb="57" eb="59">
      <t>モンダイ</t>
    </rPh>
    <rPh sb="61" eb="63">
      <t>マイメ</t>
    </rPh>
    <rPh sb="64" eb="65">
      <t>ヨ</t>
    </rPh>
    <rPh sb="66" eb="68">
      <t>ガナ</t>
    </rPh>
    <rPh sb="69" eb="71">
      <t>キニュウ</t>
    </rPh>
    <rPh sb="75" eb="77">
      <t>モンダイ</t>
    </rPh>
    <rPh sb="79" eb="81">
      <t>マイメ</t>
    </rPh>
    <rPh sb="82" eb="84">
      <t>カイトウ</t>
    </rPh>
    <rPh sb="88" eb="90">
      <t>ヨウシ</t>
    </rPh>
    <rPh sb="90" eb="92">
      <t>セッテイ</t>
    </rPh>
    <phoneticPr fontId="21"/>
  </si>
  <si>
    <t>②「問題選択○」「○学期選択」のシートは、「問題選択」
　のシートの左端に番号を入力することで、任意の問題
　を作成することができます。
　学期途中で漢字をまだ習い終えていないときや、
　苦手な問題を繰り返し練習したいときに便利です。</t>
    <rPh sb="2" eb="4">
      <t>モンダイ</t>
    </rPh>
    <rPh sb="4" eb="6">
      <t>センタク</t>
    </rPh>
    <rPh sb="10" eb="12">
      <t>ガッキ</t>
    </rPh>
    <rPh sb="12" eb="14">
      <t>センタク</t>
    </rPh>
    <rPh sb="22" eb="24">
      <t>モンダイ</t>
    </rPh>
    <rPh sb="24" eb="26">
      <t>センタク</t>
    </rPh>
    <rPh sb="34" eb="36">
      <t>ヒダリハシ</t>
    </rPh>
    <rPh sb="37" eb="39">
      <t>バンゴウ</t>
    </rPh>
    <rPh sb="40" eb="42">
      <t>ニュウリョク</t>
    </rPh>
    <rPh sb="48" eb="50">
      <t>ニンイ</t>
    </rPh>
    <rPh sb="51" eb="53">
      <t>モンダイ</t>
    </rPh>
    <rPh sb="56" eb="58">
      <t>サクセイ</t>
    </rPh>
    <rPh sb="70" eb="72">
      <t>ガッキ</t>
    </rPh>
    <rPh sb="72" eb="74">
      <t>トチュウ</t>
    </rPh>
    <rPh sb="75" eb="77">
      <t>カンジ</t>
    </rPh>
    <rPh sb="80" eb="81">
      <t>ナラ</t>
    </rPh>
    <rPh sb="82" eb="83">
      <t>オ</t>
    </rPh>
    <rPh sb="94" eb="96">
      <t>ニガテ</t>
    </rPh>
    <rPh sb="97" eb="99">
      <t>モンダイ</t>
    </rPh>
    <rPh sb="100" eb="101">
      <t>ク</t>
    </rPh>
    <rPh sb="102" eb="103">
      <t>カエ</t>
    </rPh>
    <rPh sb="104" eb="106">
      <t>レンシュウ</t>
    </rPh>
    <rPh sb="112" eb="114">
      <t>ベンリ</t>
    </rPh>
    <phoneticPr fontId="21"/>
  </si>
  <si>
    <t>・読み仮名を記入する問題を追加しました。（2017．8）</t>
    <rPh sb="1" eb="2">
      <t>ヨ</t>
    </rPh>
    <rPh sb="3" eb="5">
      <t>ガナ</t>
    </rPh>
    <rPh sb="6" eb="8">
      <t>キニュウ</t>
    </rPh>
    <rPh sb="10" eb="12">
      <t>モンダイ</t>
    </rPh>
    <rPh sb="13" eb="15">
      <t>ツイカ</t>
    </rPh>
    <phoneticPr fontId="2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</si>
  <si>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</si>
  <si>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</si>
  <si>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</si>
  <si>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</si>
  <si>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</si>
  <si>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</si>
  <si>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</si>
  <si>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</si>
  <si>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</si>
  <si>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</si>
  <si>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</si>
  <si>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</si>
  <si>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</si>
  <si>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</si>
  <si>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</si>
  <si>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</si>
  <si>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</si>
  <si>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</si>
  <si>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</si>
  <si>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</si>
  <si>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</si>
  <si>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</si>
  <si>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</si>
  <si>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</si>
  <si>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</si>
  <si>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</si>
  <si>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</si>
  <si>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</si>
  <si>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</si>
  <si>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</si>
  <si>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</si>
  <si>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</si>
  <si>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（　　　　　）</t>
    <phoneticPr fontId="1"/>
  </si>
  <si>
    <t>⑩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</si>
  <si>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</si>
  <si>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</si>
  <si>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</si>
  <si>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</si>
  <si>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</si>
  <si>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</si>
  <si>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</si>
  <si>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</si>
  <si>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</si>
  <si>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いただき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</si>
</sst>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60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8000"/>
      <name val="ＭＳ Ｐゴシック"/>
      <family val="3"/>
      <charset val="128"/>
    </font>
    <font>
      <sz val="48"/>
      <color theme="1"/>
      <name val="HGS教科書体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1"/>
      <color rgb="FFFF33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HGS教科書体"/>
      <family val="1"/>
      <charset val="128"/>
    </font>
    <font>
      <sz val="68"/>
      <color theme="1"/>
      <name val="HGS教科書体"/>
      <family val="1"/>
      <charset val="128"/>
    </font>
    <font>
      <b/>
      <sz val="14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9900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textRotation="255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7" fillId="3" borderId="18" xfId="0" applyFont="1" applyFill="1" applyBorder="1" applyProtection="1">
      <alignment vertical="center"/>
      <protection locked="0"/>
    </xf>
    <xf numFmtId="0" fontId="19" fillId="4" borderId="0" xfId="1" applyFill="1">
      <alignment vertical="center"/>
    </xf>
    <xf numFmtId="0" fontId="24" fillId="4" borderId="0" xfId="1" applyFont="1" applyFill="1" applyAlignment="1">
      <alignment vertical="top" wrapText="1"/>
    </xf>
    <xf numFmtId="0" fontId="19" fillId="4" borderId="0" xfId="1" applyFill="1" applyBorder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27" fillId="0" borderId="0" xfId="0" applyFont="1" applyAlignment="1">
      <alignment vertical="center" textRotation="255" shrinkToFit="1"/>
    </xf>
    <xf numFmtId="0" fontId="14" fillId="0" borderId="2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28" fillId="0" borderId="11" xfId="0" applyFont="1" applyBorder="1">
      <alignment vertical="center"/>
    </xf>
    <xf numFmtId="0" fontId="28" fillId="0" borderId="15" xfId="0" applyFont="1" applyBorder="1">
      <alignment vertical="center"/>
    </xf>
    <xf numFmtId="0" fontId="28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15" xfId="0" applyFont="1" applyBorder="1">
      <alignment vertical="center"/>
    </xf>
    <xf numFmtId="0" fontId="28" fillId="0" borderId="2" xfId="0" applyFont="1" applyBorder="1">
      <alignment vertical="center"/>
    </xf>
    <xf numFmtId="0" fontId="29" fillId="0" borderId="5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22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1" fillId="5" borderId="24" xfId="0" applyFont="1" applyFill="1" applyBorder="1" applyAlignment="1">
      <alignment vertical="center" textRotation="255" shrinkToFit="1"/>
    </xf>
    <xf numFmtId="0" fontId="31" fillId="5" borderId="23" xfId="0" applyFont="1" applyFill="1" applyBorder="1" applyAlignment="1">
      <alignment vertical="center" textRotation="255" shrinkToFit="1"/>
    </xf>
    <xf numFmtId="0" fontId="31" fillId="5" borderId="25" xfId="0" applyFont="1" applyFill="1" applyBorder="1" applyAlignment="1">
      <alignment vertical="center" textRotation="255" shrinkToFit="1"/>
    </xf>
    <xf numFmtId="0" fontId="31" fillId="6" borderId="23" xfId="0" applyFont="1" applyFill="1" applyBorder="1" applyAlignment="1">
      <alignment vertical="center" textRotation="255" shrinkToFit="1"/>
    </xf>
    <xf numFmtId="0" fontId="31" fillId="6" borderId="24" xfId="0" applyFont="1" applyFill="1" applyBorder="1" applyAlignment="1">
      <alignment vertical="center" textRotation="255" shrinkToFit="1"/>
    </xf>
    <xf numFmtId="0" fontId="31" fillId="6" borderId="25" xfId="0" applyFont="1" applyFill="1" applyBorder="1" applyAlignment="1">
      <alignment vertical="center" textRotation="255" shrinkToFit="1"/>
    </xf>
    <xf numFmtId="0" fontId="31" fillId="7" borderId="23" xfId="0" applyFont="1" applyFill="1" applyBorder="1" applyAlignment="1">
      <alignment vertical="center" textRotation="255" shrinkToFit="1"/>
    </xf>
    <xf numFmtId="0" fontId="31" fillId="7" borderId="24" xfId="0" applyFont="1" applyFill="1" applyBorder="1" applyAlignment="1">
      <alignment vertical="center" textRotation="255" shrinkToFit="1"/>
    </xf>
    <xf numFmtId="0" fontId="31" fillId="7" borderId="25" xfId="0" applyFont="1" applyFill="1" applyBorder="1" applyAlignment="1">
      <alignment vertical="center" textRotation="255" shrinkToFit="1"/>
    </xf>
    <xf numFmtId="0" fontId="30" fillId="0" borderId="34" xfId="0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7" fillId="0" borderId="34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15" fillId="0" borderId="36" xfId="0" applyFont="1" applyBorder="1" applyAlignment="1">
      <alignment horizontal="center" vertical="center"/>
    </xf>
    <xf numFmtId="0" fontId="29" fillId="0" borderId="34" xfId="0" applyFont="1" applyBorder="1">
      <alignment vertical="center"/>
    </xf>
    <xf numFmtId="0" fontId="20" fillId="4" borderId="0" xfId="1" applyFont="1" applyFill="1" applyAlignment="1">
      <alignment horizontal="center" vertical="center" wrapText="1"/>
    </xf>
    <xf numFmtId="0" fontId="28" fillId="0" borderId="21" xfId="0" applyFont="1" applyBorder="1">
      <alignment vertical="center"/>
    </xf>
    <xf numFmtId="0" fontId="28" fillId="0" borderId="22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30" fillId="0" borderId="21" xfId="0" applyFont="1" applyBorder="1">
      <alignment vertical="center"/>
    </xf>
    <xf numFmtId="0" fontId="30" fillId="0" borderId="2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 applyAlignment="1">
      <alignment vertical="center" textRotation="255" shrinkToFit="1"/>
    </xf>
    <xf numFmtId="0" fontId="36" fillId="0" borderId="0" xfId="0" applyFont="1" applyAlignment="1">
      <alignment vertical="center" textRotation="255" shrinkToFit="1"/>
    </xf>
    <xf numFmtId="0" fontId="35" fillId="0" borderId="0" xfId="0" applyFont="1" applyAlignment="1">
      <alignment horizontal="center" vertical="center" textRotation="255" shrinkToFit="1"/>
    </xf>
    <xf numFmtId="0" fontId="36" fillId="0" borderId="0" xfId="0" applyFont="1" applyAlignment="1">
      <alignment vertical="top" textRotation="255" shrinkToFit="1"/>
    </xf>
    <xf numFmtId="0" fontId="34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 textRotation="255" shrinkToFit="1"/>
    </xf>
    <xf numFmtId="0" fontId="37" fillId="0" borderId="0" xfId="0" applyFont="1" applyAlignment="1">
      <alignment horizontal="left" vertical="top" textRotation="255" shrinkToFit="1"/>
    </xf>
    <xf numFmtId="0" fontId="35" fillId="0" borderId="0" xfId="0" applyFont="1" applyAlignment="1">
      <alignment horizontal="left" vertical="center" textRotation="255" shrinkToFit="1"/>
    </xf>
    <xf numFmtId="0" fontId="35" fillId="0" borderId="0" xfId="0" applyNumberFormat="1" applyFont="1" applyAlignment="1">
      <alignment horizontal="center" vertical="center" textRotation="255" shrinkToFit="1"/>
    </xf>
    <xf numFmtId="0" fontId="20" fillId="4" borderId="0" xfId="1" applyFont="1" applyFill="1" applyAlignment="1">
      <alignment horizontal="center" vertical="center" wrapText="1"/>
    </xf>
    <xf numFmtId="0" fontId="22" fillId="4" borderId="0" xfId="1" applyFont="1" applyFill="1" applyAlignment="1">
      <alignment horizontal="left" vertical="center" wrapText="1"/>
    </xf>
    <xf numFmtId="0" fontId="23" fillId="4" borderId="0" xfId="1" applyFont="1" applyFill="1" applyAlignment="1">
      <alignment horizontal="left" vertical="center" wrapText="1"/>
    </xf>
    <xf numFmtId="0" fontId="25" fillId="4" borderId="0" xfId="1" applyFont="1" applyFill="1" applyAlignment="1">
      <alignment horizontal="center" vertical="center"/>
    </xf>
    <xf numFmtId="0" fontId="33" fillId="4" borderId="0" xfId="1" applyFont="1" applyFill="1" applyAlignment="1">
      <alignment horizontal="center" vertical="center"/>
    </xf>
    <xf numFmtId="0" fontId="26" fillId="4" borderId="0" xfId="1" applyFont="1" applyFill="1" applyAlignment="1">
      <alignment horizontal="left" vertical="center" wrapText="1"/>
    </xf>
    <xf numFmtId="0" fontId="8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31" fillId="6" borderId="23" xfId="0" applyFont="1" applyFill="1" applyBorder="1" applyAlignment="1">
      <alignment horizontal="center" vertical="center" textRotation="255" shrinkToFit="1"/>
    </xf>
    <xf numFmtId="0" fontId="31" fillId="6" borderId="24" xfId="0" applyFont="1" applyFill="1" applyBorder="1" applyAlignment="1">
      <alignment horizontal="center" vertical="center" textRotation="255" shrinkToFit="1"/>
    </xf>
    <xf numFmtId="0" fontId="31" fillId="6" borderId="25" xfId="0" applyFont="1" applyFill="1" applyBorder="1" applyAlignment="1">
      <alignment horizontal="center" vertical="center" textRotation="255" shrinkToFit="1"/>
    </xf>
    <xf numFmtId="0" fontId="31" fillId="7" borderId="23" xfId="0" applyFont="1" applyFill="1" applyBorder="1" applyAlignment="1">
      <alignment horizontal="center" vertical="center" textRotation="255" shrinkToFit="1"/>
    </xf>
    <xf numFmtId="0" fontId="31" fillId="7" borderId="24" xfId="0" applyFont="1" applyFill="1" applyBorder="1" applyAlignment="1">
      <alignment horizontal="center" vertical="center" textRotation="255" shrinkToFit="1"/>
    </xf>
    <xf numFmtId="0" fontId="31" fillId="7" borderId="25" xfId="0" applyFont="1" applyFill="1" applyBorder="1" applyAlignment="1">
      <alignment horizontal="center" vertical="center" textRotation="255" shrinkToFi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31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31" fillId="5" borderId="23" xfId="0" applyFont="1" applyFill="1" applyBorder="1" applyAlignment="1">
      <alignment horizontal="center" vertical="center" textRotation="255" shrinkToFit="1"/>
    </xf>
    <xf numFmtId="0" fontId="31" fillId="5" borderId="24" xfId="0" applyFont="1" applyFill="1" applyBorder="1" applyAlignment="1">
      <alignment horizontal="center" vertical="center" textRotation="255" shrinkToFit="1"/>
    </xf>
    <xf numFmtId="0" fontId="31" fillId="5" borderId="25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3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CCFF99"/>
      <color rgb="FF009900"/>
      <color rgb="FF66FFFF"/>
      <color rgb="FF0000FF"/>
      <color rgb="FFFF5050"/>
      <color rgb="FFFF99FF"/>
      <color rgb="FF99FF99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287709</xdr:colOff>
      <xdr:row>5</xdr:row>
      <xdr:rowOff>181223</xdr:rowOff>
    </xdr:from>
    <xdr:to>
      <xdr:col>20</xdr:col>
      <xdr:colOff>143934</xdr:colOff>
      <xdr:row>30</xdr:row>
      <xdr:rowOff>59268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305" b="2494"/>
        <a:stretch/>
      </xdr:blipFill>
      <xdr:spPr>
        <a:xfrm>
          <a:off x="7704509" y="1027890"/>
          <a:ext cx="4411292" cy="4339978"/>
        </a:xfrm>
        <a:prstGeom prst="rect">
          <a:avLst/>
        </a:prstGeom>
      </xdr:spPr>
    </xdr:pic>
    <xdr:clientData/>
  </xdr:twoCellAnchor>
  <xdr:twoCellAnchor editAs="oneCell">
    <xdr:from>
      <xdr:col>1</xdr:col>
      <xdr:colOff>41856</xdr:colOff>
      <xdr:row>6</xdr:row>
      <xdr:rowOff>143936</xdr:rowOff>
    </xdr:from>
    <xdr:to>
      <xdr:col>5</xdr:col>
      <xdr:colOff>457199</xdr:colOff>
      <xdr:row>30</xdr:row>
      <xdr:rowOff>135469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351" r="39415" b="2319"/>
        <a:stretch/>
      </xdr:blipFill>
      <xdr:spPr>
        <a:xfrm>
          <a:off x="659923" y="1193803"/>
          <a:ext cx="2887609" cy="4250266"/>
        </a:xfrm>
        <a:prstGeom prst="rect">
          <a:avLst/>
        </a:prstGeom>
      </xdr:spPr>
    </xdr:pic>
    <xdr:clientData/>
  </xdr:twoCellAnchor>
  <xdr:twoCellAnchor>
    <xdr:from>
      <xdr:col>2</xdr:col>
      <xdr:colOff>414866</xdr:colOff>
      <xdr:row>13</xdr:row>
      <xdr:rowOff>42334</xdr:rowOff>
    </xdr:from>
    <xdr:to>
      <xdr:col>6</xdr:col>
      <xdr:colOff>33867</xdr:colOff>
      <xdr:row>29</xdr:row>
      <xdr:rowOff>143939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1649306" y="2450254"/>
          <a:ext cx="2087881" cy="2814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440267</xdr:colOff>
      <xdr:row>20</xdr:row>
      <xdr:rowOff>0</xdr:rowOff>
    </xdr:from>
    <xdr:to>
      <xdr:col>16</xdr:col>
      <xdr:colOff>25400</xdr:colOff>
      <xdr:row>29</xdr:row>
      <xdr:rowOff>76205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229687" y="3581400"/>
          <a:ext cx="2282613" cy="161544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156633</xdr:colOff>
      <xdr:row>33</xdr:row>
      <xdr:rowOff>82973</xdr:rowOff>
    </xdr:from>
    <xdr:to>
      <xdr:col>5</xdr:col>
      <xdr:colOff>149013</xdr:colOff>
      <xdr:row>51</xdr:row>
      <xdr:rowOff>76200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3853" y="5874173"/>
          <a:ext cx="2461260" cy="302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431800</xdr:colOff>
      <xdr:row>20</xdr:row>
      <xdr:rowOff>0</xdr:rowOff>
    </xdr:from>
    <xdr:to>
      <xdr:col>15</xdr:col>
      <xdr:colOff>16935</xdr:colOff>
      <xdr:row>29</xdr:row>
      <xdr:rowOff>84673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221220" y="3581400"/>
          <a:ext cx="1665395" cy="1623913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5546875" customWidth="1"/>
    <col min="4" max="4" width="5.10937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1095</v>
      </c>
      <c r="D2" s="52"/>
      <c r="E2" s="18" t="s">
        <v>226</v>
      </c>
      <c r="F2" s="23" t="s">
        <v>227</v>
      </c>
      <c r="G2" s="23"/>
      <c r="H2" s="23" t="s">
        <v>231</v>
      </c>
      <c r="I2" s="23"/>
      <c r="J2" s="24"/>
    </row>
    <row r="3" spans="2:11" ht="18.600000000000001" customHeight="1">
      <c r="B3">
        <f ca="1">RAND()</f>
        <v>0.10922318726543723</v>
      </c>
      <c r="C3" s="1">
        <f ca="1">RANK(B3,$B$3:$B$261)</f>
        <v>95</v>
      </c>
      <c r="D3" s="40">
        <v>1</v>
      </c>
      <c r="E3" s="20" t="s">
        <v>225</v>
      </c>
      <c r="F3" s="25" t="s">
        <v>228</v>
      </c>
      <c r="G3" s="25" t="s">
        <v>229</v>
      </c>
      <c r="H3" s="25" t="s">
        <v>230</v>
      </c>
      <c r="I3" s="25" t="s">
        <v>232</v>
      </c>
      <c r="J3" s="26"/>
    </row>
    <row r="4" spans="2:11">
      <c r="C4" s="1">
        <f t="shared" ref="C4" ca="1" si="0">C5+1000</f>
        <v>1020</v>
      </c>
      <c r="D4" s="41"/>
      <c r="E4" s="19" t="s">
        <v>233</v>
      </c>
      <c r="F4" s="27" t="s">
        <v>236</v>
      </c>
      <c r="G4" s="27"/>
      <c r="H4" s="35" t="s">
        <v>239</v>
      </c>
      <c r="I4" s="35"/>
      <c r="J4" s="33" t="s">
        <v>242</v>
      </c>
    </row>
    <row r="5" spans="2:11" ht="18.600000000000001" customHeight="1">
      <c r="B5">
        <f t="shared" ref="B5:B67" ca="1" si="1">RAND()</f>
        <v>0.76419706149396116</v>
      </c>
      <c r="C5" s="1">
        <f ca="1">RANK(B5,$B$3:$B$261)</f>
        <v>20</v>
      </c>
      <c r="D5" s="40">
        <v>2</v>
      </c>
      <c r="E5" s="20" t="s">
        <v>234</v>
      </c>
      <c r="F5" s="25" t="s">
        <v>235</v>
      </c>
      <c r="G5" s="25" t="s">
        <v>237</v>
      </c>
      <c r="H5" s="25" t="s">
        <v>238</v>
      </c>
      <c r="I5" s="25" t="s">
        <v>240</v>
      </c>
      <c r="J5" s="26" t="s">
        <v>241</v>
      </c>
    </row>
    <row r="6" spans="2:11" ht="16.2">
      <c r="C6" s="1">
        <f t="shared" ref="C6" ca="1" si="2">C7+1000</f>
        <v>1009</v>
      </c>
      <c r="D6" s="41"/>
      <c r="E6" s="19"/>
      <c r="F6" s="27"/>
      <c r="G6" s="27" t="s">
        <v>245</v>
      </c>
      <c r="H6" s="35" t="s">
        <v>246</v>
      </c>
      <c r="I6" s="35"/>
      <c r="J6" s="33"/>
      <c r="K6" s="11"/>
    </row>
    <row r="7" spans="2:11" ht="18.600000000000001" customHeight="1">
      <c r="B7">
        <f t="shared" ca="1" si="1"/>
        <v>0.91556826993325502</v>
      </c>
      <c r="C7" s="1">
        <f ca="1">RANK(B7,$B$3:$B$261)</f>
        <v>9</v>
      </c>
      <c r="D7" s="40">
        <v>3</v>
      </c>
      <c r="E7" s="20" t="s">
        <v>243</v>
      </c>
      <c r="F7" s="25" t="s">
        <v>237</v>
      </c>
      <c r="G7" s="25" t="s">
        <v>244</v>
      </c>
      <c r="H7" s="25" t="s">
        <v>247</v>
      </c>
      <c r="I7" s="25" t="s">
        <v>248</v>
      </c>
      <c r="J7" s="26"/>
    </row>
    <row r="8" spans="2:11">
      <c r="C8" s="1">
        <f t="shared" ref="C8" ca="1" si="3">C9+1000</f>
        <v>1068</v>
      </c>
      <c r="D8" s="41"/>
      <c r="E8" s="19" t="s">
        <v>249</v>
      </c>
      <c r="F8" s="27"/>
      <c r="G8" s="27" t="s">
        <v>252</v>
      </c>
      <c r="H8" s="35"/>
      <c r="I8" s="35"/>
      <c r="J8" s="33"/>
    </row>
    <row r="9" spans="2:11" ht="18.600000000000001" customHeight="1">
      <c r="B9">
        <f t="shared" ca="1" si="1"/>
        <v>0.38158996667689715</v>
      </c>
      <c r="C9" s="1">
        <f ca="1">RANK(B9,$B$3:$B$261)</f>
        <v>68</v>
      </c>
      <c r="D9" s="40">
        <v>4</v>
      </c>
      <c r="E9" s="20" t="s">
        <v>250</v>
      </c>
      <c r="F9" s="25" t="s">
        <v>229</v>
      </c>
      <c r="G9" s="25" t="s">
        <v>251</v>
      </c>
      <c r="H9" s="25" t="s">
        <v>253</v>
      </c>
      <c r="I9" s="25" t="s">
        <v>254</v>
      </c>
      <c r="J9" s="26"/>
    </row>
    <row r="10" spans="2:11">
      <c r="C10" s="1">
        <f t="shared" ref="C10" ca="1" si="4">C11+1000</f>
        <v>1040</v>
      </c>
      <c r="D10" s="41"/>
      <c r="E10" s="19" t="s">
        <v>255</v>
      </c>
      <c r="F10" s="27" t="s">
        <v>258</v>
      </c>
      <c r="G10" s="27"/>
      <c r="H10" s="35" t="s">
        <v>261</v>
      </c>
      <c r="I10" s="35"/>
      <c r="J10" s="33"/>
    </row>
    <row r="11" spans="2:11" ht="18.600000000000001" customHeight="1">
      <c r="B11">
        <f t="shared" ca="1" si="1"/>
        <v>0.59188088278031514</v>
      </c>
      <c r="C11" s="1">
        <f ca="1">RANK(B11,$B$3:$B$261)</f>
        <v>40</v>
      </c>
      <c r="D11" s="40">
        <v>5</v>
      </c>
      <c r="E11" s="20" t="s">
        <v>256</v>
      </c>
      <c r="F11" s="25" t="s">
        <v>257</v>
      </c>
      <c r="G11" s="25" t="s">
        <v>259</v>
      </c>
      <c r="H11" s="25" t="s">
        <v>260</v>
      </c>
      <c r="I11" s="25" t="s">
        <v>262</v>
      </c>
      <c r="J11" s="26"/>
    </row>
    <row r="12" spans="2:11">
      <c r="C12" s="1">
        <f t="shared" ref="C12" ca="1" si="5">C13+1000</f>
        <v>1097</v>
      </c>
      <c r="D12" s="81"/>
      <c r="E12" s="83" t="s">
        <v>140</v>
      </c>
      <c r="F12" s="27" t="s">
        <v>178</v>
      </c>
      <c r="G12" s="27"/>
      <c r="H12" s="27" t="s">
        <v>1905</v>
      </c>
      <c r="I12" s="27" t="s">
        <v>1906</v>
      </c>
      <c r="J12" s="33"/>
    </row>
    <row r="13" spans="2:11" ht="18.600000000000001" customHeight="1">
      <c r="B13">
        <f t="shared" ca="1" si="1"/>
        <v>9.0083259517803049E-2</v>
      </c>
      <c r="C13" s="1">
        <f ca="1">RANK(B13,$B$3:$B$261)</f>
        <v>97</v>
      </c>
      <c r="D13" s="82">
        <v>6</v>
      </c>
      <c r="E13" s="39" t="s">
        <v>50</v>
      </c>
      <c r="F13" s="25" t="s">
        <v>251</v>
      </c>
      <c r="G13" s="25" t="s">
        <v>1903</v>
      </c>
      <c r="H13" s="25" t="s">
        <v>1904</v>
      </c>
      <c r="I13" s="25" t="s">
        <v>1907</v>
      </c>
      <c r="J13" s="26"/>
    </row>
    <row r="14" spans="2:11">
      <c r="C14" s="1">
        <f t="shared" ref="C14" ca="1" si="6">C15+1000</f>
        <v>1058</v>
      </c>
      <c r="D14" s="41"/>
      <c r="E14" s="19" t="s">
        <v>263</v>
      </c>
      <c r="F14" s="27" t="s">
        <v>265</v>
      </c>
      <c r="G14" s="27"/>
      <c r="H14" s="35" t="s">
        <v>267</v>
      </c>
      <c r="I14" s="35"/>
      <c r="J14" s="33"/>
    </row>
    <row r="15" spans="2:11" ht="18.600000000000001" customHeight="1">
      <c r="B15">
        <f t="shared" ca="1" si="1"/>
        <v>0.42913047083451517</v>
      </c>
      <c r="C15" s="1">
        <f ca="1">RANK(B15,$B$3:$B$261)</f>
        <v>58</v>
      </c>
      <c r="D15" s="40">
        <v>7</v>
      </c>
      <c r="E15" s="20" t="s">
        <v>250</v>
      </c>
      <c r="F15" s="25" t="s">
        <v>264</v>
      </c>
      <c r="G15" s="25" t="s">
        <v>259</v>
      </c>
      <c r="H15" s="25" t="s">
        <v>266</v>
      </c>
      <c r="I15" s="25" t="s">
        <v>268</v>
      </c>
      <c r="J15" s="26"/>
    </row>
    <row r="16" spans="2:11">
      <c r="C16" s="1">
        <f t="shared" ref="C16" ca="1" si="7">C17+1000</f>
        <v>1010</v>
      </c>
      <c r="D16" s="41"/>
      <c r="E16" s="19" t="s">
        <v>269</v>
      </c>
      <c r="F16" s="27" t="s">
        <v>272</v>
      </c>
      <c r="G16" s="27"/>
      <c r="H16" s="35" t="s">
        <v>275</v>
      </c>
      <c r="I16" s="35" t="s">
        <v>276</v>
      </c>
      <c r="J16" s="33"/>
    </row>
    <row r="17" spans="2:10" ht="18.600000000000001" customHeight="1">
      <c r="B17">
        <f t="shared" ca="1" si="1"/>
        <v>0.90028106565096311</v>
      </c>
      <c r="C17" s="1">
        <f ca="1">RANK(B17,$B$3:$B$261)</f>
        <v>10</v>
      </c>
      <c r="D17" s="40">
        <v>8</v>
      </c>
      <c r="E17" s="20" t="s">
        <v>270</v>
      </c>
      <c r="F17" s="25" t="s">
        <v>271</v>
      </c>
      <c r="G17" s="25" t="s">
        <v>273</v>
      </c>
      <c r="H17" s="25" t="s">
        <v>274</v>
      </c>
      <c r="I17" s="25" t="s">
        <v>277</v>
      </c>
      <c r="J17" s="26"/>
    </row>
    <row r="18" spans="2:10">
      <c r="C18" s="1">
        <f t="shared" ref="C18" ca="1" si="8">C19+1000</f>
        <v>1074</v>
      </c>
      <c r="D18" s="41"/>
      <c r="E18" s="19" t="s">
        <v>285</v>
      </c>
      <c r="F18" s="27" t="s">
        <v>288</v>
      </c>
      <c r="G18" s="27"/>
      <c r="H18" s="35" t="s">
        <v>281</v>
      </c>
      <c r="I18" s="35" t="s">
        <v>282</v>
      </c>
      <c r="J18" s="33"/>
    </row>
    <row r="19" spans="2:10" ht="18.600000000000001" customHeight="1">
      <c r="B19">
        <f t="shared" ca="1" si="1"/>
        <v>0.33527777038397111</v>
      </c>
      <c r="C19" s="1">
        <f ca="1">RANK(B19,$B$3:$B$261)</f>
        <v>74</v>
      </c>
      <c r="D19" s="40">
        <v>9</v>
      </c>
      <c r="E19" s="20" t="s">
        <v>286</v>
      </c>
      <c r="F19" s="25" t="s">
        <v>287</v>
      </c>
      <c r="G19" s="25" t="s">
        <v>289</v>
      </c>
      <c r="H19" s="25" t="s">
        <v>280</v>
      </c>
      <c r="I19" s="25" t="s">
        <v>283</v>
      </c>
      <c r="J19" s="26" t="s">
        <v>284</v>
      </c>
    </row>
    <row r="20" spans="2:10">
      <c r="C20" s="1">
        <f t="shared" ref="C20" ca="1" si="9">C21+1000</f>
        <v>1081</v>
      </c>
      <c r="D20" s="41"/>
      <c r="E20" s="19" t="s">
        <v>290</v>
      </c>
      <c r="F20" s="27" t="s">
        <v>288</v>
      </c>
      <c r="G20" s="27"/>
      <c r="H20" s="35" t="s">
        <v>293</v>
      </c>
      <c r="I20" s="35"/>
      <c r="J20" s="33"/>
    </row>
    <row r="21" spans="2:10" ht="18.600000000000001" customHeight="1">
      <c r="B21">
        <f t="shared" ca="1" si="1"/>
        <v>0.26400708564951603</v>
      </c>
      <c r="C21" s="1">
        <f ca="1">RANK(B21,$B$3:$B$261)</f>
        <v>81</v>
      </c>
      <c r="D21" s="40">
        <v>10</v>
      </c>
      <c r="E21" s="20" t="s">
        <v>278</v>
      </c>
      <c r="F21" s="25" t="s">
        <v>279</v>
      </c>
      <c r="G21" s="25" t="s">
        <v>291</v>
      </c>
      <c r="H21" s="25" t="s">
        <v>292</v>
      </c>
      <c r="I21" s="25" t="s">
        <v>294</v>
      </c>
      <c r="J21" s="26"/>
    </row>
    <row r="22" spans="2:10">
      <c r="C22" s="1">
        <f t="shared" ref="C22" ca="1" si="10">C23+1000</f>
        <v>1023</v>
      </c>
      <c r="D22" s="41"/>
      <c r="E22" s="19" t="s">
        <v>295</v>
      </c>
      <c r="F22" s="27"/>
      <c r="G22" s="27" t="s">
        <v>299</v>
      </c>
      <c r="H22" s="35" t="s">
        <v>300</v>
      </c>
      <c r="I22" s="35"/>
      <c r="J22" s="33"/>
    </row>
    <row r="23" spans="2:10" ht="18.600000000000001" customHeight="1">
      <c r="B23">
        <f t="shared" ca="1" si="1"/>
        <v>0.72787091127862524</v>
      </c>
      <c r="C23" s="1">
        <f ca="1">RANK(B23,$B$3:$B$261)</f>
        <v>23</v>
      </c>
      <c r="D23" s="40">
        <v>11</v>
      </c>
      <c r="E23" s="20" t="s">
        <v>296</v>
      </c>
      <c r="F23" s="25" t="s">
        <v>297</v>
      </c>
      <c r="G23" s="25" t="s">
        <v>298</v>
      </c>
      <c r="H23" s="25" t="s">
        <v>301</v>
      </c>
      <c r="I23" s="25"/>
      <c r="J23" s="26"/>
    </row>
    <row r="24" spans="2:10">
      <c r="C24" s="1">
        <f t="shared" ref="C24" ca="1" si="11">C25+1000</f>
        <v>1102</v>
      </c>
      <c r="D24" s="41"/>
      <c r="E24" s="19" t="s">
        <v>302</v>
      </c>
      <c r="F24" s="27"/>
      <c r="G24" s="27" t="s">
        <v>306</v>
      </c>
      <c r="H24" s="35"/>
      <c r="I24" s="35"/>
      <c r="J24" s="33"/>
    </row>
    <row r="25" spans="2:10" ht="18.600000000000001" customHeight="1">
      <c r="B25">
        <f t="shared" ca="1" si="1"/>
        <v>9.4301895402424396E-3</v>
      </c>
      <c r="C25" s="1">
        <f ca="1">RANK(B25,$B$3:$B$261)</f>
        <v>102</v>
      </c>
      <c r="D25" s="40">
        <v>12</v>
      </c>
      <c r="E25" s="20" t="s">
        <v>303</v>
      </c>
      <c r="F25" s="25" t="s">
        <v>304</v>
      </c>
      <c r="G25" s="25" t="s">
        <v>305</v>
      </c>
      <c r="H25" s="25" t="s">
        <v>307</v>
      </c>
      <c r="I25" s="25"/>
      <c r="J25" s="26"/>
    </row>
    <row r="26" spans="2:10">
      <c r="C26" s="1">
        <f t="shared" ref="C26" ca="1" si="12">C27+1000</f>
        <v>1069</v>
      </c>
      <c r="D26" s="41"/>
      <c r="E26" s="19" t="s">
        <v>308</v>
      </c>
      <c r="F26" s="27" t="s">
        <v>310</v>
      </c>
      <c r="G26" s="27"/>
      <c r="H26" s="35" t="s">
        <v>1912</v>
      </c>
      <c r="I26" s="35"/>
      <c r="J26" s="33"/>
    </row>
    <row r="27" spans="2:10" ht="18" customHeight="1">
      <c r="B27">
        <f t="shared" ca="1" si="1"/>
        <v>0.37343326983713676</v>
      </c>
      <c r="C27" s="1">
        <f ca="1">RANK(B27,$B$3:$B$261)</f>
        <v>69</v>
      </c>
      <c r="D27" s="40">
        <v>13</v>
      </c>
      <c r="E27" s="20" t="s">
        <v>303</v>
      </c>
      <c r="F27" s="25" t="s">
        <v>309</v>
      </c>
      <c r="G27" s="25" t="s">
        <v>304</v>
      </c>
      <c r="H27" s="25" t="s">
        <v>1911</v>
      </c>
      <c r="I27" s="25" t="s">
        <v>1913</v>
      </c>
      <c r="J27" s="26"/>
    </row>
    <row r="28" spans="2:10">
      <c r="C28" s="1">
        <f t="shared" ref="C28" ca="1" si="13">C29+1000</f>
        <v>1017</v>
      </c>
      <c r="D28" s="41"/>
      <c r="E28" s="19" t="s">
        <v>311</v>
      </c>
      <c r="F28" s="27" t="s">
        <v>314</v>
      </c>
      <c r="G28" s="27" t="s">
        <v>315</v>
      </c>
      <c r="H28" s="35" t="s">
        <v>317</v>
      </c>
      <c r="I28" s="35"/>
      <c r="J28" s="33"/>
    </row>
    <row r="29" spans="2:10" ht="18" customHeight="1">
      <c r="B29">
        <f t="shared" ca="1" si="1"/>
        <v>0.7977478521513377</v>
      </c>
      <c r="C29" s="1">
        <f ca="1">RANK(B29,$B$3:$B$261)</f>
        <v>17</v>
      </c>
      <c r="D29" s="40">
        <v>14</v>
      </c>
      <c r="E29" s="20" t="s">
        <v>312</v>
      </c>
      <c r="F29" s="25" t="s">
        <v>313</v>
      </c>
      <c r="G29" s="25" t="s">
        <v>312</v>
      </c>
      <c r="H29" s="25" t="s">
        <v>316</v>
      </c>
      <c r="I29" s="25"/>
      <c r="J29" s="26"/>
    </row>
    <row r="30" spans="2:10">
      <c r="C30" s="1">
        <f t="shared" ref="C30" ca="1" si="14">C31+1000</f>
        <v>1066</v>
      </c>
      <c r="D30" s="41"/>
      <c r="E30" s="19" t="s">
        <v>318</v>
      </c>
      <c r="F30" s="27"/>
      <c r="G30" s="27" t="s">
        <v>322</v>
      </c>
      <c r="H30" s="35"/>
      <c r="I30" s="35"/>
      <c r="J30" s="33"/>
    </row>
    <row r="31" spans="2:10" ht="18" customHeight="1">
      <c r="B31">
        <f t="shared" ca="1" si="1"/>
        <v>0.39572357960322502</v>
      </c>
      <c r="C31" s="1">
        <f ca="1">RANK(B31,$B$3:$B$261)</f>
        <v>66</v>
      </c>
      <c r="D31" s="40">
        <v>15</v>
      </c>
      <c r="E31" s="20" t="s">
        <v>319</v>
      </c>
      <c r="F31" s="25" t="s">
        <v>320</v>
      </c>
      <c r="G31" s="25" t="s">
        <v>321</v>
      </c>
      <c r="H31" s="25" t="s">
        <v>323</v>
      </c>
      <c r="I31" s="25"/>
      <c r="J31" s="26"/>
    </row>
    <row r="32" spans="2:10">
      <c r="C32" s="1">
        <f t="shared" ref="C32" ca="1" si="15">C33+1000</f>
        <v>1031</v>
      </c>
      <c r="D32" s="41"/>
      <c r="E32" s="19" t="s">
        <v>324</v>
      </c>
      <c r="F32" s="27" t="s">
        <v>327</v>
      </c>
      <c r="G32" s="27"/>
      <c r="H32" s="35" t="s">
        <v>330</v>
      </c>
      <c r="I32" s="35" t="s">
        <v>331</v>
      </c>
      <c r="J32" s="33"/>
    </row>
    <row r="33" spans="2:10" ht="18" customHeight="1">
      <c r="B33">
        <f t="shared" ca="1" si="1"/>
        <v>0.66951373923685653</v>
      </c>
      <c r="C33" s="1">
        <f ca="1">RANK(B33,$B$3:$B$261)</f>
        <v>31</v>
      </c>
      <c r="D33" s="40">
        <v>16</v>
      </c>
      <c r="E33" s="20" t="s">
        <v>325</v>
      </c>
      <c r="F33" s="25" t="s">
        <v>326</v>
      </c>
      <c r="G33" s="25" t="s">
        <v>328</v>
      </c>
      <c r="H33" s="25" t="s">
        <v>329</v>
      </c>
      <c r="I33" s="25" t="s">
        <v>332</v>
      </c>
      <c r="J33" s="26"/>
    </row>
    <row r="34" spans="2:10">
      <c r="C34" s="1">
        <f t="shared" ref="C34" ca="1" si="16">C35+1000</f>
        <v>1044</v>
      </c>
      <c r="D34" s="41"/>
      <c r="E34" s="19" t="s">
        <v>333</v>
      </c>
      <c r="F34" s="27" t="s">
        <v>336</v>
      </c>
      <c r="G34" s="27" t="s">
        <v>337</v>
      </c>
      <c r="H34" s="35" t="s">
        <v>340</v>
      </c>
      <c r="I34" s="35"/>
      <c r="J34" s="33"/>
    </row>
    <row r="35" spans="2:10" ht="18" customHeight="1" thickBot="1">
      <c r="B35">
        <f t="shared" ca="1" si="1"/>
        <v>0.56685278172024511</v>
      </c>
      <c r="C35" s="1">
        <f ca="1">RANK(B35,$B$3:$B$261)</f>
        <v>44</v>
      </c>
      <c r="D35" s="40">
        <v>17</v>
      </c>
      <c r="E35" s="71" t="s">
        <v>334</v>
      </c>
      <c r="F35" s="72" t="s">
        <v>335</v>
      </c>
      <c r="G35" s="72" t="s">
        <v>338</v>
      </c>
      <c r="H35" s="72" t="s">
        <v>339</v>
      </c>
      <c r="I35" s="72" t="s">
        <v>320</v>
      </c>
      <c r="J35" s="73" t="s">
        <v>341</v>
      </c>
    </row>
    <row r="36" spans="2:10">
      <c r="C36" s="1">
        <f t="shared" ref="C36" ca="1" si="17">C37+1000</f>
        <v>1091</v>
      </c>
      <c r="D36" s="41"/>
      <c r="E36" s="34" t="s">
        <v>343</v>
      </c>
      <c r="F36" s="35"/>
      <c r="G36" s="35"/>
      <c r="H36" s="35" t="s">
        <v>348</v>
      </c>
      <c r="I36" s="35"/>
      <c r="J36" s="33"/>
    </row>
    <row r="37" spans="2:10" ht="18" customHeight="1">
      <c r="B37">
        <f t="shared" ca="1" si="1"/>
        <v>0.16269863260146111</v>
      </c>
      <c r="C37" s="1">
        <f ca="1">RANK(B37,$B$3:$B$261)</f>
        <v>91</v>
      </c>
      <c r="D37" s="40">
        <v>18</v>
      </c>
      <c r="E37" s="20" t="s">
        <v>344</v>
      </c>
      <c r="F37" s="25" t="s">
        <v>345</v>
      </c>
      <c r="G37" s="25" t="s">
        <v>346</v>
      </c>
      <c r="H37" s="25" t="s">
        <v>347</v>
      </c>
      <c r="I37" s="25"/>
      <c r="J37" s="26"/>
    </row>
    <row r="38" spans="2:10">
      <c r="C38" s="1">
        <f t="shared" ref="C38" ca="1" si="18">C39+1000</f>
        <v>1093</v>
      </c>
      <c r="D38" s="41"/>
      <c r="E38" s="19" t="s">
        <v>349</v>
      </c>
      <c r="F38" s="27" t="s">
        <v>351</v>
      </c>
      <c r="G38" s="27"/>
      <c r="H38" s="35" t="s">
        <v>354</v>
      </c>
      <c r="I38" s="35" t="s">
        <v>355</v>
      </c>
      <c r="J38" s="33"/>
    </row>
    <row r="39" spans="2:10" ht="18" customHeight="1">
      <c r="B39">
        <f t="shared" ca="1" si="1"/>
        <v>0.14900033941556445</v>
      </c>
      <c r="C39" s="1">
        <f ca="1">RANK(B39,$B$3:$B$261)</f>
        <v>93</v>
      </c>
      <c r="D39" s="40">
        <v>19</v>
      </c>
      <c r="E39" s="20" t="s">
        <v>344</v>
      </c>
      <c r="F39" s="25" t="s">
        <v>350</v>
      </c>
      <c r="G39" s="25" t="s">
        <v>352</v>
      </c>
      <c r="H39" s="25" t="s">
        <v>353</v>
      </c>
      <c r="I39" s="25" t="s">
        <v>356</v>
      </c>
      <c r="J39" s="26" t="s">
        <v>357</v>
      </c>
    </row>
    <row r="40" spans="2:10">
      <c r="C40" s="1">
        <f t="shared" ref="C40" ca="1" si="19">C41+1000</f>
        <v>1036</v>
      </c>
      <c r="D40" s="41"/>
      <c r="E40" s="19" t="s">
        <v>358</v>
      </c>
      <c r="F40" s="27" t="s">
        <v>361</v>
      </c>
      <c r="G40" s="27"/>
      <c r="H40" s="35" t="s">
        <v>364</v>
      </c>
      <c r="I40" s="35" t="s">
        <v>365</v>
      </c>
      <c r="J40" s="33"/>
    </row>
    <row r="41" spans="2:10" ht="18" customHeight="1">
      <c r="B41">
        <f t="shared" ca="1" si="1"/>
        <v>0.63187309580879925</v>
      </c>
      <c r="C41" s="1">
        <f ca="1">RANK(B41,$B$3:$B$261)</f>
        <v>36</v>
      </c>
      <c r="D41" s="40">
        <v>20</v>
      </c>
      <c r="E41" s="20" t="s">
        <v>359</v>
      </c>
      <c r="F41" s="25" t="s">
        <v>360</v>
      </c>
      <c r="G41" s="25" t="s">
        <v>362</v>
      </c>
      <c r="H41" s="25" t="s">
        <v>363</v>
      </c>
      <c r="I41" s="25" t="s">
        <v>366</v>
      </c>
      <c r="J41" s="26"/>
    </row>
    <row r="42" spans="2:10">
      <c r="C42" s="1">
        <f t="shared" ref="C42" ca="1" si="20">C43+1000</f>
        <v>1001</v>
      </c>
      <c r="D42" s="41"/>
      <c r="E42" s="19" t="s">
        <v>367</v>
      </c>
      <c r="F42" s="27"/>
      <c r="G42" s="27" t="s">
        <v>370</v>
      </c>
      <c r="H42" s="35"/>
      <c r="I42" s="35"/>
      <c r="J42" s="33"/>
    </row>
    <row r="43" spans="2:10" ht="18" customHeight="1">
      <c r="B43">
        <f t="shared" ca="1" si="1"/>
        <v>0.99821569347149652</v>
      </c>
      <c r="C43" s="1">
        <f ca="1">RANK(B43,$B$3:$B$261)</f>
        <v>1</v>
      </c>
      <c r="D43" s="40">
        <v>21</v>
      </c>
      <c r="E43" s="20" t="s">
        <v>368</v>
      </c>
      <c r="F43" s="25" t="s">
        <v>346</v>
      </c>
      <c r="G43" s="25" t="s">
        <v>369</v>
      </c>
      <c r="H43" s="25" t="s">
        <v>371</v>
      </c>
      <c r="I43" s="25"/>
      <c r="J43" s="26"/>
    </row>
    <row r="44" spans="2:10">
      <c r="C44" s="1">
        <f t="shared" ref="C44" ca="1" si="21">C45+1000</f>
        <v>1005</v>
      </c>
      <c r="D44" s="41"/>
      <c r="E44" s="19" t="s">
        <v>372</v>
      </c>
      <c r="F44" s="27"/>
      <c r="G44" s="27"/>
      <c r="H44" s="35" t="s">
        <v>377</v>
      </c>
      <c r="I44" s="35"/>
      <c r="J44" s="33"/>
    </row>
    <row r="45" spans="2:10" ht="18" customHeight="1">
      <c r="B45">
        <f t="shared" ca="1" si="1"/>
        <v>0.95402769617512018</v>
      </c>
      <c r="C45" s="1">
        <f ca="1">RANK(B45,$B$3:$B$261)</f>
        <v>5</v>
      </c>
      <c r="D45" s="40">
        <v>22</v>
      </c>
      <c r="E45" s="20" t="s">
        <v>373</v>
      </c>
      <c r="F45" s="25" t="s">
        <v>374</v>
      </c>
      <c r="G45" s="25" t="s">
        <v>375</v>
      </c>
      <c r="H45" s="25" t="s">
        <v>376</v>
      </c>
      <c r="I45" s="25" t="s">
        <v>378</v>
      </c>
      <c r="J45" s="26"/>
    </row>
    <row r="46" spans="2:10">
      <c r="C46" s="1">
        <f t="shared" ref="C46" ca="1" si="22">C47+1000</f>
        <v>1082</v>
      </c>
      <c r="D46" s="41"/>
      <c r="E46" s="19" t="s">
        <v>379</v>
      </c>
      <c r="F46" s="27" t="s">
        <v>382</v>
      </c>
      <c r="G46" s="27"/>
      <c r="H46" s="35" t="s">
        <v>384</v>
      </c>
      <c r="I46" s="35"/>
      <c r="J46" s="33"/>
    </row>
    <row r="47" spans="2:10" ht="18" customHeight="1">
      <c r="B47">
        <f t="shared" ca="1" si="1"/>
        <v>0.26344831495876775</v>
      </c>
      <c r="C47" s="1">
        <f ca="1">RANK(B47,$B$3:$B$261)</f>
        <v>82</v>
      </c>
      <c r="D47" s="40">
        <v>23</v>
      </c>
      <c r="E47" s="20" t="s">
        <v>380</v>
      </c>
      <c r="F47" s="25" t="s">
        <v>381</v>
      </c>
      <c r="G47" s="25" t="s">
        <v>375</v>
      </c>
      <c r="H47" s="25" t="s">
        <v>383</v>
      </c>
      <c r="I47" s="25" t="s">
        <v>385</v>
      </c>
      <c r="J47" s="26"/>
    </row>
    <row r="48" spans="2:10">
      <c r="C48" s="1">
        <f t="shared" ref="C48" ca="1" si="23">C49+1000</f>
        <v>1030</v>
      </c>
      <c r="D48" s="41"/>
      <c r="E48" s="19" t="s">
        <v>386</v>
      </c>
      <c r="F48" s="27" t="s">
        <v>388</v>
      </c>
      <c r="G48" s="27"/>
      <c r="H48" s="35" t="s">
        <v>391</v>
      </c>
      <c r="I48" s="35"/>
      <c r="J48" s="33"/>
    </row>
    <row r="49" spans="2:10" ht="18" customHeight="1">
      <c r="B49">
        <f t="shared" ca="1" si="1"/>
        <v>0.67621864200394521</v>
      </c>
      <c r="C49" s="1">
        <f ca="1">RANK(B49,$B$3:$B$261)</f>
        <v>30</v>
      </c>
      <c r="D49" s="40">
        <v>24</v>
      </c>
      <c r="E49" s="20" t="s">
        <v>387</v>
      </c>
      <c r="F49" s="25" t="s">
        <v>383</v>
      </c>
      <c r="G49" s="25" t="s">
        <v>389</v>
      </c>
      <c r="H49" s="25" t="s">
        <v>390</v>
      </c>
      <c r="I49" s="25" t="s">
        <v>392</v>
      </c>
      <c r="J49" s="26"/>
    </row>
    <row r="50" spans="2:10">
      <c r="C50" s="1">
        <f t="shared" ref="C50" ca="1" si="24">C51+1000</f>
        <v>1101</v>
      </c>
      <c r="D50" s="41"/>
      <c r="E50" s="19" t="s">
        <v>393</v>
      </c>
      <c r="F50" s="27" t="s">
        <v>396</v>
      </c>
      <c r="G50" s="27"/>
      <c r="H50" s="35" t="s">
        <v>399</v>
      </c>
      <c r="I50" s="35" t="s">
        <v>400</v>
      </c>
      <c r="J50" s="33"/>
    </row>
    <row r="51" spans="2:10" ht="18" customHeight="1">
      <c r="B51">
        <f t="shared" ca="1" si="1"/>
        <v>1.641193885313752E-2</v>
      </c>
      <c r="C51" s="1">
        <f ca="1">RANK(B51,$B$3:$B$261)</f>
        <v>101</v>
      </c>
      <c r="D51" s="40">
        <v>25</v>
      </c>
      <c r="E51" s="20" t="s">
        <v>394</v>
      </c>
      <c r="F51" s="25" t="s">
        <v>395</v>
      </c>
      <c r="G51" s="25" t="s">
        <v>397</v>
      </c>
      <c r="H51" s="25" t="s">
        <v>398</v>
      </c>
      <c r="I51" s="25" t="s">
        <v>401</v>
      </c>
      <c r="J51" s="26" t="s">
        <v>357</v>
      </c>
    </row>
    <row r="52" spans="2:10">
      <c r="C52" s="1">
        <f t="shared" ref="C52" ca="1" si="25">C53+1000</f>
        <v>1043</v>
      </c>
      <c r="D52" s="41"/>
      <c r="E52" s="19" t="s">
        <v>402</v>
      </c>
      <c r="F52" s="27" t="s">
        <v>349</v>
      </c>
      <c r="G52" s="27" t="s">
        <v>406</v>
      </c>
      <c r="H52" s="35" t="s">
        <v>407</v>
      </c>
      <c r="I52" s="35"/>
      <c r="J52" s="33"/>
    </row>
    <row r="53" spans="2:10" ht="18" customHeight="1">
      <c r="B53">
        <f t="shared" ca="1" si="1"/>
        <v>0.5750609483958864</v>
      </c>
      <c r="C53" s="1">
        <f ca="1">RANK(B53,$B$3:$B$261)</f>
        <v>43</v>
      </c>
      <c r="D53" s="40">
        <v>26</v>
      </c>
      <c r="E53" s="20" t="s">
        <v>403</v>
      </c>
      <c r="F53" s="25" t="s">
        <v>404</v>
      </c>
      <c r="G53" s="25" t="s">
        <v>405</v>
      </c>
      <c r="H53" s="25" t="s">
        <v>408</v>
      </c>
      <c r="I53" s="25"/>
      <c r="J53" s="26"/>
    </row>
    <row r="54" spans="2:10">
      <c r="C54" s="1">
        <f t="shared" ref="C54" ca="1" si="26">C55+1000</f>
        <v>1084</v>
      </c>
      <c r="D54" s="41"/>
      <c r="E54" s="19" t="s">
        <v>409</v>
      </c>
      <c r="F54" s="27"/>
      <c r="G54" s="27" t="s">
        <v>411</v>
      </c>
      <c r="H54" s="35"/>
      <c r="I54" s="35"/>
      <c r="J54" s="33"/>
    </row>
    <row r="55" spans="2:10" ht="18" customHeight="1">
      <c r="B55">
        <f t="shared" ca="1" si="1"/>
        <v>0.20572027536985305</v>
      </c>
      <c r="C55" s="1">
        <f ca="1">RANK(B55,$B$3:$B$261)</f>
        <v>84</v>
      </c>
      <c r="D55" s="40">
        <v>27</v>
      </c>
      <c r="E55" s="20" t="s">
        <v>405</v>
      </c>
      <c r="F55" s="25" t="s">
        <v>375</v>
      </c>
      <c r="G55" s="25" t="s">
        <v>410</v>
      </c>
      <c r="H55" s="25" t="s">
        <v>412</v>
      </c>
      <c r="I55" s="25"/>
      <c r="J55" s="26"/>
    </row>
    <row r="56" spans="2:10">
      <c r="C56" s="1">
        <f t="shared" ref="C56" ca="1" si="27">C57+1000</f>
        <v>1064</v>
      </c>
      <c r="D56" s="41"/>
      <c r="E56" s="19" t="s">
        <v>364</v>
      </c>
      <c r="F56" s="27" t="s">
        <v>415</v>
      </c>
      <c r="G56" s="27"/>
      <c r="H56" s="35" t="s">
        <v>396</v>
      </c>
      <c r="I56" s="35" t="s">
        <v>402</v>
      </c>
      <c r="J56" s="33"/>
    </row>
    <row r="57" spans="2:10" ht="18" customHeight="1">
      <c r="B57">
        <f t="shared" ca="1" si="1"/>
        <v>0.41229265337353849</v>
      </c>
      <c r="C57" s="1">
        <f ca="1">RANK(B57,$B$3:$B$261)</f>
        <v>64</v>
      </c>
      <c r="D57" s="40">
        <v>28</v>
      </c>
      <c r="E57" s="20" t="s">
        <v>413</v>
      </c>
      <c r="F57" s="25" t="s">
        <v>414</v>
      </c>
      <c r="G57" s="25" t="s">
        <v>346</v>
      </c>
      <c r="H57" s="25" t="s">
        <v>416</v>
      </c>
      <c r="I57" s="25" t="s">
        <v>278</v>
      </c>
      <c r="J57" s="26"/>
    </row>
    <row r="58" spans="2:10">
      <c r="C58" s="1">
        <f t="shared" ref="C58" ca="1" si="28">C59+1000</f>
        <v>1078</v>
      </c>
      <c r="D58" s="41"/>
      <c r="E58" s="19" t="s">
        <v>417</v>
      </c>
      <c r="F58" s="27"/>
      <c r="G58" s="27" t="s">
        <v>421</v>
      </c>
      <c r="H58" s="35"/>
      <c r="I58" s="35"/>
      <c r="J58" s="33"/>
    </row>
    <row r="59" spans="2:10" ht="18" customHeight="1">
      <c r="B59">
        <f t="shared" ca="1" si="1"/>
        <v>0.303359849324637</v>
      </c>
      <c r="C59" s="1">
        <f ca="1">RANK(B59,$B$3:$B$261)</f>
        <v>78</v>
      </c>
      <c r="D59" s="40">
        <v>29</v>
      </c>
      <c r="E59" s="20" t="s">
        <v>418</v>
      </c>
      <c r="F59" s="25" t="s">
        <v>419</v>
      </c>
      <c r="G59" s="25" t="s">
        <v>420</v>
      </c>
      <c r="H59" s="25"/>
      <c r="I59" s="25"/>
      <c r="J59" s="26"/>
    </row>
    <row r="60" spans="2:10">
      <c r="C60" s="1">
        <f t="shared" ref="C60" ca="1" si="29">C61+1000</f>
        <v>1060</v>
      </c>
      <c r="D60" s="41"/>
      <c r="E60" s="19" t="s">
        <v>430</v>
      </c>
      <c r="F60" s="27"/>
      <c r="G60" s="27" t="s">
        <v>432</v>
      </c>
      <c r="H60" s="35"/>
      <c r="I60" s="35" t="s">
        <v>434</v>
      </c>
      <c r="J60" s="33"/>
    </row>
    <row r="61" spans="2:10" ht="18" customHeight="1">
      <c r="B61">
        <f t="shared" ca="1" si="1"/>
        <v>0.4286196150451308</v>
      </c>
      <c r="C61" s="1">
        <f ca="1">RANK(B61,$B$3:$B$261)</f>
        <v>60</v>
      </c>
      <c r="D61" s="40">
        <v>30</v>
      </c>
      <c r="E61" s="20" t="s">
        <v>431</v>
      </c>
      <c r="F61" s="25" t="s">
        <v>397</v>
      </c>
      <c r="G61" s="25" t="s">
        <v>303</v>
      </c>
      <c r="H61" s="25" t="s">
        <v>375</v>
      </c>
      <c r="I61" s="25" t="s">
        <v>433</v>
      </c>
      <c r="J61" s="26" t="s">
        <v>435</v>
      </c>
    </row>
    <row r="62" spans="2:10">
      <c r="C62" s="1">
        <f t="shared" ref="C62" ca="1" si="30">C63+1000</f>
        <v>1085</v>
      </c>
      <c r="D62" s="41"/>
      <c r="E62" s="19" t="s">
        <v>422</v>
      </c>
      <c r="F62" s="27" t="s">
        <v>425</v>
      </c>
      <c r="G62" s="27"/>
      <c r="H62" s="35" t="s">
        <v>427</v>
      </c>
      <c r="I62" s="35" t="s">
        <v>428</v>
      </c>
      <c r="J62" s="33"/>
    </row>
    <row r="63" spans="2:10" ht="18" customHeight="1">
      <c r="B63">
        <f t="shared" ca="1" si="1"/>
        <v>0.20568883271761063</v>
      </c>
      <c r="C63" s="1">
        <f ca="1">RANK(B63,$B$3:$B$261)</f>
        <v>85</v>
      </c>
      <c r="D63" s="40">
        <v>31</v>
      </c>
      <c r="E63" s="20" t="s">
        <v>423</v>
      </c>
      <c r="F63" s="25" t="s">
        <v>424</v>
      </c>
      <c r="G63" s="25" t="s">
        <v>346</v>
      </c>
      <c r="H63" s="25" t="s">
        <v>426</v>
      </c>
      <c r="I63" s="25" t="s">
        <v>429</v>
      </c>
      <c r="J63" s="26"/>
    </row>
    <row r="64" spans="2:10">
      <c r="C64" s="1">
        <f t="shared" ref="C64" ca="1" si="31">C65+1000</f>
        <v>1088</v>
      </c>
      <c r="D64" s="41"/>
      <c r="E64" s="19" t="s">
        <v>364</v>
      </c>
      <c r="F64" s="27" t="s">
        <v>438</v>
      </c>
      <c r="G64" s="27"/>
      <c r="H64" s="35" t="s">
        <v>440</v>
      </c>
      <c r="I64" s="35" t="s">
        <v>425</v>
      </c>
      <c r="J64" s="33"/>
    </row>
    <row r="65" spans="2:10" ht="18" customHeight="1">
      <c r="B65">
        <f t="shared" ca="1" si="1"/>
        <v>0.18985911287409685</v>
      </c>
      <c r="C65" s="1">
        <f ca="1">RANK(B65,$B$3:$B$261)</f>
        <v>88</v>
      </c>
      <c r="D65" s="40">
        <v>32</v>
      </c>
      <c r="E65" s="20" t="s">
        <v>436</v>
      </c>
      <c r="F65" s="25" t="s">
        <v>437</v>
      </c>
      <c r="G65" s="25" t="s">
        <v>362</v>
      </c>
      <c r="H65" s="25" t="s">
        <v>439</v>
      </c>
      <c r="I65" s="25" t="s">
        <v>424</v>
      </c>
      <c r="J65" s="26"/>
    </row>
    <row r="66" spans="2:10">
      <c r="C66" s="1">
        <f t="shared" ref="C66" ca="1" si="32">C67+1000</f>
        <v>1072</v>
      </c>
      <c r="D66" s="41"/>
      <c r="E66" s="19" t="s">
        <v>441</v>
      </c>
      <c r="F66" s="27"/>
      <c r="G66" s="27" t="s">
        <v>444</v>
      </c>
      <c r="H66" s="35"/>
      <c r="I66" s="35"/>
      <c r="J66" s="33"/>
    </row>
    <row r="67" spans="2:10" ht="18" customHeight="1">
      <c r="B67">
        <f t="shared" ca="1" si="1"/>
        <v>0.3484467205504822</v>
      </c>
      <c r="C67" s="1">
        <f ca="1">RANK(B67,$B$3:$B$261)</f>
        <v>72</v>
      </c>
      <c r="D67" s="40">
        <v>33</v>
      </c>
      <c r="E67" s="20" t="s">
        <v>442</v>
      </c>
      <c r="F67" s="25" t="s">
        <v>375</v>
      </c>
      <c r="G67" s="25" t="s">
        <v>443</v>
      </c>
      <c r="H67" s="25" t="s">
        <v>445</v>
      </c>
      <c r="I67" s="25"/>
      <c r="J67" s="26"/>
    </row>
    <row r="68" spans="2:10">
      <c r="C68" s="1">
        <f t="shared" ref="C68" ca="1" si="33">C69+1000</f>
        <v>1003</v>
      </c>
      <c r="D68" s="41"/>
      <c r="E68" s="19" t="s">
        <v>446</v>
      </c>
      <c r="F68" s="27"/>
      <c r="G68" s="27" t="s">
        <v>1908</v>
      </c>
      <c r="H68" s="35" t="s">
        <v>1909</v>
      </c>
      <c r="I68" s="35"/>
      <c r="J68" s="33"/>
    </row>
    <row r="69" spans="2:10" ht="18" customHeight="1">
      <c r="B69">
        <f t="shared" ref="B69:B131" ca="1" si="34">RAND()</f>
        <v>0.98648858182873689</v>
      </c>
      <c r="C69" s="1">
        <f ca="1">RANK(B69,$B$3:$B$261)</f>
        <v>3</v>
      </c>
      <c r="D69" s="40">
        <v>34</v>
      </c>
      <c r="E69" s="20" t="s">
        <v>447</v>
      </c>
      <c r="F69" s="25" t="s">
        <v>448</v>
      </c>
      <c r="G69" s="25" t="s">
        <v>73</v>
      </c>
      <c r="H69" s="25" t="s">
        <v>1910</v>
      </c>
      <c r="I69" s="25"/>
      <c r="J69" s="26"/>
    </row>
    <row r="70" spans="2:10">
      <c r="C70" s="1">
        <f t="shared" ref="C70" ca="1" si="35">C71+1000</f>
        <v>1048</v>
      </c>
      <c r="D70" s="41"/>
      <c r="E70" s="19" t="s">
        <v>449</v>
      </c>
      <c r="F70" s="27" t="s">
        <v>440</v>
      </c>
      <c r="G70" s="27"/>
      <c r="H70" s="35" t="s">
        <v>452</v>
      </c>
      <c r="I70" s="35"/>
      <c r="J70" s="33"/>
    </row>
    <row r="71" spans="2:10" ht="18" customHeight="1">
      <c r="B71">
        <f t="shared" ca="1" si="34"/>
        <v>0.51839458057933796</v>
      </c>
      <c r="C71" s="1">
        <f ca="1">RANK(B71,$B$3:$B$261)</f>
        <v>48</v>
      </c>
      <c r="D71" s="40">
        <v>35</v>
      </c>
      <c r="E71" s="20" t="s">
        <v>450</v>
      </c>
      <c r="F71" s="25" t="s">
        <v>439</v>
      </c>
      <c r="G71" s="25" t="s">
        <v>375</v>
      </c>
      <c r="H71" s="25" t="s">
        <v>451</v>
      </c>
      <c r="I71" s="25" t="s">
        <v>453</v>
      </c>
      <c r="J71" s="26"/>
    </row>
    <row r="72" spans="2:10">
      <c r="C72" s="1">
        <f t="shared" ref="C72" ca="1" si="36">C73+1000</f>
        <v>1050</v>
      </c>
      <c r="D72" s="41"/>
      <c r="E72" s="19" t="s">
        <v>72</v>
      </c>
      <c r="F72" s="27" t="s">
        <v>74</v>
      </c>
      <c r="G72" s="27"/>
      <c r="H72" s="35" t="s">
        <v>67</v>
      </c>
      <c r="I72" s="35" t="s">
        <v>460</v>
      </c>
      <c r="J72" s="33"/>
    </row>
    <row r="73" spans="2:10" ht="18" customHeight="1" thickBot="1">
      <c r="B73">
        <f t="shared" ca="1" si="34"/>
        <v>0.49590400422725278</v>
      </c>
      <c r="C73" s="1">
        <f ca="1">RANK(B73,$B$3:$B$261)</f>
        <v>50</v>
      </c>
      <c r="D73" s="40">
        <v>36</v>
      </c>
      <c r="E73" s="71" t="s">
        <v>73</v>
      </c>
      <c r="F73" s="72" t="s">
        <v>75</v>
      </c>
      <c r="G73" s="72" t="s">
        <v>16</v>
      </c>
      <c r="H73" s="72" t="s">
        <v>458</v>
      </c>
      <c r="I73" s="72" t="s">
        <v>196</v>
      </c>
      <c r="J73" s="73"/>
    </row>
    <row r="74" spans="2:10">
      <c r="C74" s="1">
        <f t="shared" ref="C74" ca="1" si="37">C75+1000</f>
        <v>1049</v>
      </c>
      <c r="D74" s="41"/>
      <c r="E74" s="34" t="s">
        <v>170</v>
      </c>
      <c r="F74" s="35" t="s">
        <v>465</v>
      </c>
      <c r="G74" s="35" t="s">
        <v>183</v>
      </c>
      <c r="H74" s="35"/>
      <c r="I74" s="35" t="s">
        <v>467</v>
      </c>
      <c r="J74" s="33"/>
    </row>
    <row r="75" spans="2:10" ht="18" customHeight="1">
      <c r="B75">
        <f t="shared" ca="1" si="34"/>
        <v>0.51251825235779358</v>
      </c>
      <c r="C75" s="1">
        <f ca="1">RANK(B75,$B$3:$B$261)</f>
        <v>49</v>
      </c>
      <c r="D75" s="40">
        <v>37</v>
      </c>
      <c r="E75" s="20" t="s">
        <v>463</v>
      </c>
      <c r="F75" s="25" t="s">
        <v>464</v>
      </c>
      <c r="G75" s="25" t="s">
        <v>36</v>
      </c>
      <c r="H75" s="25" t="s">
        <v>86</v>
      </c>
      <c r="I75" s="25" t="s">
        <v>466</v>
      </c>
      <c r="J75" s="26" t="s">
        <v>134</v>
      </c>
    </row>
    <row r="76" spans="2:10">
      <c r="C76" s="1">
        <f t="shared" ref="C76" ca="1" si="38">C77+1000</f>
        <v>1090</v>
      </c>
      <c r="D76" s="41"/>
      <c r="E76" s="19" t="s">
        <v>14</v>
      </c>
      <c r="F76" s="27" t="s">
        <v>81</v>
      </c>
      <c r="G76" s="27"/>
      <c r="H76" s="35" t="s">
        <v>55</v>
      </c>
      <c r="I76" s="35" t="s">
        <v>117</v>
      </c>
      <c r="J76" s="33"/>
    </row>
    <row r="77" spans="2:10" ht="18" customHeight="1">
      <c r="B77">
        <f t="shared" ca="1" si="34"/>
        <v>0.16628405789223721</v>
      </c>
      <c r="C77" s="1">
        <f ca="1">RANK(B77,$B$3:$B$261)</f>
        <v>90</v>
      </c>
      <c r="D77" s="40">
        <v>38</v>
      </c>
      <c r="E77" s="20" t="s">
        <v>149</v>
      </c>
      <c r="F77" s="25" t="s">
        <v>77</v>
      </c>
      <c r="G77" s="25" t="s">
        <v>86</v>
      </c>
      <c r="H77" s="25" t="s">
        <v>470</v>
      </c>
      <c r="I77" s="25" t="s">
        <v>277</v>
      </c>
      <c r="J77" s="26" t="s">
        <v>9</v>
      </c>
    </row>
    <row r="78" spans="2:10">
      <c r="C78" s="1">
        <f t="shared" ref="C78" ca="1" si="39">C79+1000</f>
        <v>1051</v>
      </c>
      <c r="D78" s="41"/>
      <c r="E78" s="19" t="s">
        <v>183</v>
      </c>
      <c r="F78" s="27" t="s">
        <v>64</v>
      </c>
      <c r="G78" s="27" t="s">
        <v>135</v>
      </c>
      <c r="H78" s="35"/>
      <c r="I78" s="35" t="s">
        <v>43</v>
      </c>
      <c r="J78" s="33"/>
    </row>
    <row r="79" spans="2:10" ht="18" customHeight="1">
      <c r="B79">
        <f t="shared" ca="1" si="34"/>
        <v>0.48741796626509182</v>
      </c>
      <c r="C79" s="1">
        <f ca="1">RANK(B79,$B$3:$B$261)</f>
        <v>51</v>
      </c>
      <c r="D79" s="40">
        <v>39</v>
      </c>
      <c r="E79" s="20" t="s">
        <v>62</v>
      </c>
      <c r="F79" s="25" t="s">
        <v>63</v>
      </c>
      <c r="G79" s="25" t="s">
        <v>477</v>
      </c>
      <c r="H79" s="25" t="s">
        <v>86</v>
      </c>
      <c r="I79" s="25" t="s">
        <v>42</v>
      </c>
      <c r="J79" s="26" t="s">
        <v>29</v>
      </c>
    </row>
    <row r="80" spans="2:10">
      <c r="C80" s="1">
        <f t="shared" ref="C80" ca="1" si="40">C81+1000</f>
        <v>1007</v>
      </c>
      <c r="D80" s="41"/>
      <c r="E80" s="19" t="s">
        <v>78</v>
      </c>
      <c r="F80" s="27" t="s">
        <v>79</v>
      </c>
      <c r="G80" s="27"/>
      <c r="H80" s="35" t="s">
        <v>176</v>
      </c>
      <c r="I80" s="35" t="s">
        <v>486</v>
      </c>
      <c r="J80" s="33"/>
    </row>
    <row r="81" spans="2:10" ht="18" customHeight="1">
      <c r="B81">
        <f t="shared" ca="1" si="34"/>
        <v>0.92808782487757702</v>
      </c>
      <c r="C81" s="1">
        <f ca="1">RANK(B81,$B$3:$B$261)</f>
        <v>7</v>
      </c>
      <c r="D81" s="40">
        <v>40</v>
      </c>
      <c r="E81" s="20" t="s">
        <v>4</v>
      </c>
      <c r="F81" s="25" t="s">
        <v>483</v>
      </c>
      <c r="G81" s="25" t="s">
        <v>41</v>
      </c>
      <c r="H81" s="25" t="s">
        <v>219</v>
      </c>
      <c r="I81" s="25" t="s">
        <v>487</v>
      </c>
      <c r="J81" s="26"/>
    </row>
    <row r="82" spans="2:10">
      <c r="C82" s="1">
        <f t="shared" ref="C82" ca="1" si="41">C83+1000</f>
        <v>1092</v>
      </c>
      <c r="D82" s="41"/>
      <c r="E82" s="19" t="s">
        <v>106</v>
      </c>
      <c r="F82" s="27" t="s">
        <v>269</v>
      </c>
      <c r="G82" s="27" t="s">
        <v>157</v>
      </c>
      <c r="H82" s="35"/>
      <c r="I82" s="35" t="s">
        <v>78</v>
      </c>
      <c r="J82" s="33" t="s">
        <v>31</v>
      </c>
    </row>
    <row r="83" spans="2:10" ht="18" customHeight="1">
      <c r="B83">
        <f t="shared" ca="1" si="34"/>
        <v>0.15515660571597434</v>
      </c>
      <c r="C83" s="1">
        <f ca="1">RANK(B83,$B$3:$B$261)</f>
        <v>92</v>
      </c>
      <c r="D83" s="40">
        <v>41</v>
      </c>
      <c r="E83" s="20" t="s">
        <v>76</v>
      </c>
      <c r="F83" s="25" t="s">
        <v>490</v>
      </c>
      <c r="G83" s="25" t="s">
        <v>493</v>
      </c>
      <c r="H83" s="25" t="s">
        <v>41</v>
      </c>
      <c r="I83" s="25" t="s">
        <v>156</v>
      </c>
      <c r="J83" s="26" t="s">
        <v>131</v>
      </c>
    </row>
    <row r="84" spans="2:10">
      <c r="C84" s="1">
        <f t="shared" ref="C84" ca="1" si="42">C85+1000</f>
        <v>1042</v>
      </c>
      <c r="D84" s="41"/>
      <c r="E84" s="19"/>
      <c r="F84" s="27"/>
      <c r="G84" s="27" t="s">
        <v>52</v>
      </c>
      <c r="H84" s="35"/>
      <c r="I84" s="35" t="s">
        <v>123</v>
      </c>
      <c r="J84" s="33"/>
    </row>
    <row r="85" spans="2:10" ht="18" customHeight="1">
      <c r="B85">
        <f t="shared" ca="1" si="34"/>
        <v>0.58204571444965614</v>
      </c>
      <c r="C85" s="1">
        <f ca="1">RANK(B85,$B$3:$B$261)</f>
        <v>42</v>
      </c>
      <c r="D85" s="40">
        <v>42</v>
      </c>
      <c r="E85" s="20" t="s">
        <v>497</v>
      </c>
      <c r="F85" s="25" t="s">
        <v>86</v>
      </c>
      <c r="G85" s="25" t="s">
        <v>498</v>
      </c>
      <c r="H85" s="25" t="s">
        <v>1915</v>
      </c>
      <c r="I85" s="25" t="s">
        <v>499</v>
      </c>
      <c r="J85" s="26" t="s">
        <v>134</v>
      </c>
    </row>
    <row r="86" spans="2:10">
      <c r="C86" s="1">
        <f t="shared" ref="C86" ca="1" si="43">C87+1000</f>
        <v>1014</v>
      </c>
      <c r="D86" s="41"/>
      <c r="E86" s="19" t="s">
        <v>501</v>
      </c>
      <c r="F86" s="27" t="s">
        <v>504</v>
      </c>
      <c r="G86" s="27" t="s">
        <v>505</v>
      </c>
      <c r="H86" s="35"/>
      <c r="I86" s="35" t="s">
        <v>509</v>
      </c>
      <c r="J86" s="33"/>
    </row>
    <row r="87" spans="2:10" ht="18" customHeight="1">
      <c r="B87">
        <f t="shared" ca="1" si="34"/>
        <v>0.85167602047452418</v>
      </c>
      <c r="C87" s="1">
        <f ca="1">RANK(B87,$B$3:$B$261)</f>
        <v>14</v>
      </c>
      <c r="D87" s="40">
        <v>43</v>
      </c>
      <c r="E87" s="20" t="s">
        <v>502</v>
      </c>
      <c r="F87" s="25" t="s">
        <v>503</v>
      </c>
      <c r="G87" s="25" t="s">
        <v>506</v>
      </c>
      <c r="H87" s="25" t="s">
        <v>507</v>
      </c>
      <c r="I87" s="25" t="s">
        <v>508</v>
      </c>
      <c r="J87" s="26" t="s">
        <v>510</v>
      </c>
    </row>
    <row r="88" spans="2:10">
      <c r="C88" s="1">
        <f t="shared" ref="C88" ca="1" si="44">C89+1000</f>
        <v>1067</v>
      </c>
      <c r="D88" s="41"/>
      <c r="E88" s="19" t="s">
        <v>511</v>
      </c>
      <c r="F88" s="27" t="s">
        <v>514</v>
      </c>
      <c r="G88" s="27" t="s">
        <v>515</v>
      </c>
      <c r="H88" s="35" t="s">
        <v>518</v>
      </c>
      <c r="I88" s="35" t="s">
        <v>519</v>
      </c>
      <c r="J88" s="33" t="s">
        <v>521</v>
      </c>
    </row>
    <row r="89" spans="2:10" ht="18" customHeight="1">
      <c r="B89">
        <f t="shared" ca="1" si="34"/>
        <v>0.38460571918614506</v>
      </c>
      <c r="C89" s="1">
        <f ca="1">RANK(B89,$B$3:$B$261)</f>
        <v>67</v>
      </c>
      <c r="D89" s="40">
        <v>44</v>
      </c>
      <c r="E89" s="20" t="s">
        <v>512</v>
      </c>
      <c r="F89" s="25" t="s">
        <v>513</v>
      </c>
      <c r="G89" s="25" t="s">
        <v>516</v>
      </c>
      <c r="H89" s="25" t="s">
        <v>517</v>
      </c>
      <c r="I89" s="25" t="s">
        <v>506</v>
      </c>
      <c r="J89" s="26" t="s">
        <v>520</v>
      </c>
    </row>
    <row r="90" spans="2:10">
      <c r="C90" s="1">
        <f t="shared" ref="C90" ca="1" si="45">C91+1000</f>
        <v>1022</v>
      </c>
      <c r="D90" s="41"/>
      <c r="E90" s="19" t="s">
        <v>960</v>
      </c>
      <c r="F90" s="27" t="s">
        <v>961</v>
      </c>
      <c r="G90" s="27"/>
      <c r="H90" s="27" t="s">
        <v>130</v>
      </c>
      <c r="I90" s="35"/>
      <c r="J90" s="33"/>
    </row>
    <row r="91" spans="2:10" ht="18" customHeight="1">
      <c r="B91">
        <f t="shared" ca="1" si="34"/>
        <v>0.73185515382399757</v>
      </c>
      <c r="C91" s="1">
        <f ca="1">RANK(B91,$B$3:$B$261)</f>
        <v>22</v>
      </c>
      <c r="D91" s="40">
        <v>45</v>
      </c>
      <c r="E91" s="20" t="s">
        <v>202</v>
      </c>
      <c r="F91" s="25" t="s">
        <v>257</v>
      </c>
      <c r="G91" s="25" t="s">
        <v>959</v>
      </c>
      <c r="H91" s="25" t="s">
        <v>522</v>
      </c>
      <c r="I91" s="25" t="s">
        <v>958</v>
      </c>
      <c r="J91" s="26"/>
    </row>
    <row r="92" spans="2:10">
      <c r="C92" s="1">
        <f t="shared" ref="C92" ca="1" si="46">C93+1000</f>
        <v>1077</v>
      </c>
      <c r="D92" s="41"/>
      <c r="E92" s="19" t="s">
        <v>523</v>
      </c>
      <c r="F92" s="27" t="s">
        <v>519</v>
      </c>
      <c r="G92" s="27" t="s">
        <v>525</v>
      </c>
      <c r="H92" s="35" t="s">
        <v>528</v>
      </c>
      <c r="I92" s="35"/>
      <c r="J92" s="33"/>
    </row>
    <row r="93" spans="2:10" ht="18" customHeight="1">
      <c r="B93">
        <f t="shared" ca="1" si="34"/>
        <v>0.30826037477640056</v>
      </c>
      <c r="C93" s="1">
        <f ca="1">RANK(B93,$B$3:$B$261)</f>
        <v>77</v>
      </c>
      <c r="D93" s="40">
        <v>46</v>
      </c>
      <c r="E93" s="20" t="s">
        <v>524</v>
      </c>
      <c r="F93" s="25" t="s">
        <v>522</v>
      </c>
      <c r="G93" s="25" t="s">
        <v>526</v>
      </c>
      <c r="H93" s="25" t="s">
        <v>527</v>
      </c>
      <c r="I93" s="25" t="s">
        <v>529</v>
      </c>
      <c r="J93" s="26"/>
    </row>
    <row r="94" spans="2:10">
      <c r="C94" s="1">
        <f t="shared" ref="C94" ca="1" si="47">C95+1000</f>
        <v>1013</v>
      </c>
      <c r="D94" s="41"/>
      <c r="E94" s="19" t="s">
        <v>530</v>
      </c>
      <c r="F94" s="27" t="s">
        <v>533</v>
      </c>
      <c r="G94" s="27"/>
      <c r="H94" s="35" t="s">
        <v>536</v>
      </c>
      <c r="I94" s="35"/>
      <c r="J94" s="33"/>
    </row>
    <row r="95" spans="2:10" ht="18" customHeight="1">
      <c r="B95">
        <f t="shared" ca="1" si="34"/>
        <v>0.85236021834349118</v>
      </c>
      <c r="C95" s="1">
        <f ca="1">RANK(B95,$B$3:$B$261)</f>
        <v>13</v>
      </c>
      <c r="D95" s="40">
        <v>47</v>
      </c>
      <c r="E95" s="20" t="s">
        <v>531</v>
      </c>
      <c r="F95" s="25" t="s">
        <v>532</v>
      </c>
      <c r="G95" s="25" t="s">
        <v>534</v>
      </c>
      <c r="H95" s="25" t="s">
        <v>535</v>
      </c>
      <c r="I95" s="25" t="s">
        <v>537</v>
      </c>
      <c r="J95" s="26"/>
    </row>
    <row r="96" spans="2:10">
      <c r="C96" s="1">
        <f t="shared" ref="C96" ca="1" si="48">C97+1000</f>
        <v>1073</v>
      </c>
      <c r="D96" s="41"/>
      <c r="E96" s="19" t="s">
        <v>538</v>
      </c>
      <c r="F96" s="27" t="s">
        <v>541</v>
      </c>
      <c r="G96" s="27"/>
      <c r="H96" s="35" t="s">
        <v>543</v>
      </c>
      <c r="I96" s="35"/>
      <c r="J96" s="33"/>
    </row>
    <row r="97" spans="2:14" ht="18" customHeight="1">
      <c r="B97">
        <f t="shared" ca="1" si="34"/>
        <v>0.3416735735442552</v>
      </c>
      <c r="C97" s="1">
        <f ca="1">RANK(B97,$B$3:$B$261)</f>
        <v>73</v>
      </c>
      <c r="D97" s="40">
        <v>48</v>
      </c>
      <c r="E97" s="20" t="s">
        <v>539</v>
      </c>
      <c r="F97" s="25" t="s">
        <v>540</v>
      </c>
      <c r="G97" s="25" t="s">
        <v>534</v>
      </c>
      <c r="H97" s="25" t="s">
        <v>542</v>
      </c>
      <c r="I97" s="25" t="s">
        <v>544</v>
      </c>
      <c r="J97" s="26"/>
    </row>
    <row r="98" spans="2:14">
      <c r="C98" s="1">
        <f t="shared" ref="C98" ca="1" si="49">C99+1000</f>
        <v>1025</v>
      </c>
      <c r="D98" s="41"/>
      <c r="E98" s="19" t="s">
        <v>545</v>
      </c>
      <c r="F98" s="27" t="s">
        <v>548</v>
      </c>
      <c r="G98" s="27"/>
      <c r="H98" s="35" t="s">
        <v>551</v>
      </c>
      <c r="I98" s="35"/>
      <c r="J98" s="33"/>
    </row>
    <row r="99" spans="2:14" ht="18" customHeight="1">
      <c r="B99">
        <f t="shared" ca="1" si="34"/>
        <v>0.69980988075777029</v>
      </c>
      <c r="C99" s="1">
        <f ca="1">RANK(B99,$B$3:$B$261)</f>
        <v>25</v>
      </c>
      <c r="D99" s="40">
        <v>49</v>
      </c>
      <c r="E99" s="20" t="s">
        <v>546</v>
      </c>
      <c r="F99" s="25" t="s">
        <v>547</v>
      </c>
      <c r="G99" s="25" t="s">
        <v>549</v>
      </c>
      <c r="H99" s="25" t="s">
        <v>550</v>
      </c>
      <c r="I99" s="25" t="s">
        <v>552</v>
      </c>
      <c r="J99" s="26"/>
    </row>
    <row r="100" spans="2:14">
      <c r="C100" s="1">
        <f t="shared" ref="C100" ca="1" si="50">C101+1000</f>
        <v>1004</v>
      </c>
      <c r="D100" s="41"/>
      <c r="E100" s="19" t="s">
        <v>553</v>
      </c>
      <c r="F100" s="27" t="s">
        <v>556</v>
      </c>
      <c r="G100" s="27" t="s">
        <v>557</v>
      </c>
      <c r="H100" s="35"/>
      <c r="I100" s="35" t="s">
        <v>561</v>
      </c>
      <c r="J100" s="33"/>
    </row>
    <row r="101" spans="2:14" ht="18" customHeight="1">
      <c r="B101">
        <f t="shared" ca="1" si="34"/>
        <v>0.96116872025797073</v>
      </c>
      <c r="C101" s="1">
        <f ca="1">RANK(B101,$B$3:$B$261)</f>
        <v>4</v>
      </c>
      <c r="D101" s="40">
        <v>50</v>
      </c>
      <c r="E101" s="20" t="s">
        <v>554</v>
      </c>
      <c r="F101" s="25" t="s">
        <v>555</v>
      </c>
      <c r="G101" s="25" t="s">
        <v>558</v>
      </c>
      <c r="H101" s="25" t="s">
        <v>559</v>
      </c>
      <c r="I101" s="25" t="s">
        <v>560</v>
      </c>
      <c r="J101" s="26" t="s">
        <v>562</v>
      </c>
    </row>
    <row r="102" spans="2:14">
      <c r="C102" s="1">
        <f t="shared" ref="C102" ca="1" si="51">C103+1000</f>
        <v>1034</v>
      </c>
      <c r="D102" s="41"/>
      <c r="E102" s="19"/>
      <c r="F102" s="27"/>
      <c r="G102" s="27" t="s">
        <v>566</v>
      </c>
      <c r="H102" s="35" t="s">
        <v>567</v>
      </c>
      <c r="I102" s="35"/>
      <c r="J102" s="33"/>
    </row>
    <row r="103" spans="2:14" ht="18" customHeight="1" thickBot="1">
      <c r="B103">
        <f t="shared" ca="1" si="34"/>
        <v>0.64146107725114487</v>
      </c>
      <c r="C103" s="1">
        <f ca="1">RANK(B103,$B$3:$B$261)</f>
        <v>34</v>
      </c>
      <c r="D103" s="40">
        <v>51</v>
      </c>
      <c r="E103" s="71" t="s">
        <v>563</v>
      </c>
      <c r="F103" s="72" t="s">
        <v>564</v>
      </c>
      <c r="G103" s="72" t="s">
        <v>565</v>
      </c>
      <c r="H103" s="72" t="s">
        <v>568</v>
      </c>
      <c r="I103" s="72"/>
      <c r="J103" s="73"/>
    </row>
    <row r="104" spans="2:14">
      <c r="C104" s="1">
        <f t="shared" ref="C104" ca="1" si="52">C105+1000</f>
        <v>1033</v>
      </c>
      <c r="D104" s="41"/>
      <c r="E104" s="34" t="s">
        <v>570</v>
      </c>
      <c r="F104" s="35" t="s">
        <v>570</v>
      </c>
      <c r="G104" s="35"/>
      <c r="H104" s="35" t="s">
        <v>575</v>
      </c>
      <c r="I104" s="35" t="s">
        <v>576</v>
      </c>
      <c r="J104" s="33"/>
    </row>
    <row r="105" spans="2:14" ht="18" customHeight="1">
      <c r="B105">
        <f t="shared" ca="1" si="34"/>
        <v>0.65105917091705523</v>
      </c>
      <c r="C105" s="1">
        <f ca="1">RANK(B105,$B$3:$B$261)</f>
        <v>33</v>
      </c>
      <c r="D105" s="40">
        <v>52</v>
      </c>
      <c r="E105" s="20" t="s">
        <v>571</v>
      </c>
      <c r="F105" s="25" t="s">
        <v>572</v>
      </c>
      <c r="G105" s="25" t="s">
        <v>573</v>
      </c>
      <c r="H105" s="25" t="s">
        <v>574</v>
      </c>
      <c r="I105" s="25" t="s">
        <v>555</v>
      </c>
      <c r="J105" s="26"/>
    </row>
    <row r="106" spans="2:14">
      <c r="C106" s="1">
        <f t="shared" ref="C106" ca="1" si="53">C107+1000</f>
        <v>1035</v>
      </c>
      <c r="D106" s="41"/>
      <c r="E106" s="19"/>
      <c r="F106" s="27" t="s">
        <v>579</v>
      </c>
      <c r="G106" s="27" t="s">
        <v>580</v>
      </c>
      <c r="H106" s="35"/>
      <c r="I106" s="35" t="s">
        <v>583</v>
      </c>
      <c r="J106" s="33" t="s">
        <v>584</v>
      </c>
    </row>
    <row r="107" spans="2:14" ht="18" customHeight="1">
      <c r="B107">
        <f t="shared" ca="1" si="34"/>
        <v>0.64139862518543878</v>
      </c>
      <c r="C107" s="1">
        <f ca="1">RANK(B107,$B$3:$B$261)</f>
        <v>35</v>
      </c>
      <c r="D107" s="40">
        <v>53</v>
      </c>
      <c r="E107" s="20" t="s">
        <v>577</v>
      </c>
      <c r="F107" s="25" t="s">
        <v>578</v>
      </c>
      <c r="G107" s="25" t="s">
        <v>581</v>
      </c>
      <c r="H107" s="25" t="s">
        <v>573</v>
      </c>
      <c r="I107" s="25" t="s">
        <v>582</v>
      </c>
      <c r="J107" s="26" t="s">
        <v>585</v>
      </c>
    </row>
    <row r="108" spans="2:14">
      <c r="C108" s="1">
        <f t="shared" ref="C108" ca="1" si="54">C109+1000</f>
        <v>1021</v>
      </c>
      <c r="D108" s="41"/>
      <c r="E108" s="19" t="s">
        <v>586</v>
      </c>
      <c r="F108" s="27" t="s">
        <v>588</v>
      </c>
      <c r="G108" s="27"/>
      <c r="H108" s="35" t="s">
        <v>591</v>
      </c>
      <c r="I108" s="35" t="s">
        <v>592</v>
      </c>
      <c r="J108" s="33"/>
      <c r="K108" s="9"/>
      <c r="L108" s="9"/>
      <c r="M108" s="9"/>
      <c r="N108" s="9"/>
    </row>
    <row r="109" spans="2:14" ht="18" customHeight="1">
      <c r="B109">
        <f t="shared" ca="1" si="34"/>
        <v>0.73213095395780436</v>
      </c>
      <c r="C109" s="1">
        <f ca="1">RANK(B109,$B$3:$B$261)</f>
        <v>21</v>
      </c>
      <c r="D109" s="40">
        <v>54</v>
      </c>
      <c r="E109" s="20" t="s">
        <v>585</v>
      </c>
      <c r="F109" s="25" t="s">
        <v>587</v>
      </c>
      <c r="G109" s="25" t="s">
        <v>573</v>
      </c>
      <c r="H109" s="25" t="s">
        <v>590</v>
      </c>
      <c r="I109" s="25" t="s">
        <v>593</v>
      </c>
      <c r="J109" s="26"/>
      <c r="K109" s="10"/>
      <c r="L109" s="11"/>
      <c r="M109" s="11"/>
      <c r="N109" s="11"/>
    </row>
    <row r="110" spans="2:14" ht="16.2">
      <c r="C110" s="1">
        <f t="shared" ref="C110" ca="1" si="55">C111+1000</f>
        <v>1057</v>
      </c>
      <c r="D110" s="42"/>
      <c r="E110" s="19" t="s">
        <v>594</v>
      </c>
      <c r="F110" s="27" t="s">
        <v>597</v>
      </c>
      <c r="G110" s="27"/>
      <c r="H110" s="35" t="s">
        <v>600</v>
      </c>
      <c r="I110" s="35" t="s">
        <v>601</v>
      </c>
      <c r="J110" s="33"/>
      <c r="K110" s="9"/>
      <c r="L110" s="9"/>
      <c r="M110" s="9"/>
      <c r="N110" s="11"/>
    </row>
    <row r="111" spans="2:14" ht="18" customHeight="1">
      <c r="B111">
        <f t="shared" ca="1" si="34"/>
        <v>0.43246277877318884</v>
      </c>
      <c r="C111" s="1">
        <f ca="1">RANK(B111,$B$3:$B$261)</f>
        <v>57</v>
      </c>
      <c r="D111" s="40">
        <v>55</v>
      </c>
      <c r="E111" s="20" t="s">
        <v>595</v>
      </c>
      <c r="F111" s="25" t="s">
        <v>596</v>
      </c>
      <c r="G111" s="25" t="s">
        <v>598</v>
      </c>
      <c r="H111" s="25" t="s">
        <v>599</v>
      </c>
      <c r="I111" s="25" t="s">
        <v>602</v>
      </c>
      <c r="J111" s="26" t="s">
        <v>603</v>
      </c>
      <c r="K111" s="10"/>
      <c r="L111" s="11"/>
      <c r="M111" s="11"/>
      <c r="N111" s="11"/>
    </row>
    <row r="112" spans="2:14" ht="16.2">
      <c r="C112" s="1">
        <f t="shared" ref="C112" ca="1" si="56">C113+1000</f>
        <v>1054</v>
      </c>
      <c r="D112" s="42"/>
      <c r="E112" s="34" t="s">
        <v>604</v>
      </c>
      <c r="F112" s="35" t="s">
        <v>607</v>
      </c>
      <c r="G112" s="35"/>
      <c r="H112" s="35" t="s">
        <v>610</v>
      </c>
      <c r="I112" s="35" t="s">
        <v>611</v>
      </c>
      <c r="J112" s="33"/>
      <c r="K112" s="9"/>
      <c r="L112" s="9"/>
      <c r="M112" s="9"/>
      <c r="N112" s="11"/>
    </row>
    <row r="113" spans="2:14" ht="16.2">
      <c r="B113">
        <f t="shared" ca="1" si="34"/>
        <v>0.46652643203828292</v>
      </c>
      <c r="C113" s="1">
        <f ca="1">RANK(B113,$B$3:$B$261)</f>
        <v>54</v>
      </c>
      <c r="D113" s="40">
        <v>56</v>
      </c>
      <c r="E113" s="20" t="s">
        <v>605</v>
      </c>
      <c r="F113" s="25" t="s">
        <v>606</v>
      </c>
      <c r="G113" s="25" t="s">
        <v>608</v>
      </c>
      <c r="H113" s="25" t="s">
        <v>609</v>
      </c>
      <c r="I113" s="25" t="s">
        <v>612</v>
      </c>
      <c r="J113" s="26" t="s">
        <v>613</v>
      </c>
      <c r="K113" s="10"/>
      <c r="L113" s="11"/>
      <c r="M113" s="11"/>
      <c r="N113" s="11"/>
    </row>
    <row r="114" spans="2:14" ht="16.2">
      <c r="C114" s="1">
        <f t="shared" ref="C114" ca="1" si="57">C115+1000</f>
        <v>1052</v>
      </c>
      <c r="D114" s="42"/>
      <c r="E114" s="34" t="s">
        <v>614</v>
      </c>
      <c r="F114" s="35"/>
      <c r="G114" s="35" t="s">
        <v>617</v>
      </c>
      <c r="H114" s="35" t="s">
        <v>618</v>
      </c>
      <c r="I114" s="35"/>
      <c r="J114" s="33"/>
      <c r="K114" s="9"/>
      <c r="L114" s="9"/>
      <c r="M114" s="9"/>
      <c r="N114" s="11"/>
    </row>
    <row r="115" spans="2:14" ht="16.2">
      <c r="B115">
        <f t="shared" ca="1" si="34"/>
        <v>0.48169785194498926</v>
      </c>
      <c r="C115" s="1">
        <f ca="1">RANK(B115,$B$3:$B$261)</f>
        <v>52</v>
      </c>
      <c r="D115" s="40">
        <v>57</v>
      </c>
      <c r="E115" s="20" t="s">
        <v>615</v>
      </c>
      <c r="F115" s="25" t="s">
        <v>598</v>
      </c>
      <c r="G115" s="25" t="s">
        <v>616</v>
      </c>
      <c r="H115" s="25" t="s">
        <v>619</v>
      </c>
      <c r="I115" s="25" t="s">
        <v>603</v>
      </c>
      <c r="J115" s="26"/>
      <c r="K115" s="10"/>
      <c r="L115" s="11"/>
      <c r="M115" s="11"/>
      <c r="N115" s="11"/>
    </row>
    <row r="116" spans="2:14" ht="16.2">
      <c r="C116" s="1">
        <f t="shared" ref="C116" ca="1" si="58">C117+1000</f>
        <v>1059</v>
      </c>
      <c r="D116" s="42"/>
      <c r="E116" s="34" t="s">
        <v>620</v>
      </c>
      <c r="F116" s="35" t="s">
        <v>623</v>
      </c>
      <c r="G116" s="35" t="s">
        <v>624</v>
      </c>
      <c r="H116" s="35"/>
      <c r="I116" s="35" t="s">
        <v>627</v>
      </c>
      <c r="J116" s="33"/>
      <c r="K116" s="9"/>
      <c r="L116" s="9"/>
      <c r="M116" s="9"/>
      <c r="N116" s="11"/>
    </row>
    <row r="117" spans="2:14" ht="16.2">
      <c r="B117">
        <f t="shared" ca="1" si="34"/>
        <v>0.42891227900369588</v>
      </c>
      <c r="C117" s="1">
        <f ca="1">RANK(B117,$B$3:$B$261)</f>
        <v>59</v>
      </c>
      <c r="D117" s="40">
        <v>58</v>
      </c>
      <c r="E117" s="20" t="s">
        <v>621</v>
      </c>
      <c r="F117" s="25" t="s">
        <v>622</v>
      </c>
      <c r="G117" s="25" t="s">
        <v>625</v>
      </c>
      <c r="H117" s="25" t="s">
        <v>573</v>
      </c>
      <c r="I117" s="25" t="s">
        <v>626</v>
      </c>
      <c r="J117" s="26"/>
      <c r="K117" s="10"/>
      <c r="L117" s="11"/>
      <c r="M117" s="11"/>
      <c r="N117" s="11"/>
    </row>
    <row r="118" spans="2:14" ht="16.2">
      <c r="C118" s="1">
        <f t="shared" ref="C118" ca="1" si="59">C119+1000</f>
        <v>1103</v>
      </c>
      <c r="D118" s="42"/>
      <c r="E118" s="34" t="s">
        <v>628</v>
      </c>
      <c r="F118" s="35" t="s">
        <v>631</v>
      </c>
      <c r="G118" s="35"/>
      <c r="H118" s="35" t="s">
        <v>633</v>
      </c>
      <c r="I118" s="35"/>
      <c r="J118" s="33"/>
      <c r="K118" s="9"/>
      <c r="L118" s="9"/>
      <c r="M118" s="9"/>
      <c r="N118" s="11"/>
    </row>
    <row r="119" spans="2:14" ht="16.2">
      <c r="B119">
        <f t="shared" ca="1" si="34"/>
        <v>4.2671418846182974E-3</v>
      </c>
      <c r="C119" s="1">
        <f ca="1">RANK(B119,$B$3:$B$261)</f>
        <v>103</v>
      </c>
      <c r="D119" s="40">
        <v>59</v>
      </c>
      <c r="E119" s="20" t="s">
        <v>629</v>
      </c>
      <c r="F119" s="25" t="s">
        <v>630</v>
      </c>
      <c r="G119" s="25" t="s">
        <v>632</v>
      </c>
      <c r="H119" s="25" t="s">
        <v>621</v>
      </c>
      <c r="I119" s="25" t="s">
        <v>634</v>
      </c>
      <c r="J119" s="26"/>
      <c r="K119" s="10"/>
      <c r="L119" s="11"/>
      <c r="M119" s="11"/>
      <c r="N119" s="11"/>
    </row>
    <row r="120" spans="2:14" ht="16.2">
      <c r="C120" s="1">
        <f t="shared" ref="C120" ca="1" si="60">C121+1000</f>
        <v>1055</v>
      </c>
      <c r="D120" s="42"/>
      <c r="E120" s="34"/>
      <c r="F120" s="35" t="s">
        <v>637</v>
      </c>
      <c r="G120" s="35" t="s">
        <v>638</v>
      </c>
      <c r="H120" s="35" t="s">
        <v>617</v>
      </c>
      <c r="I120" s="35"/>
      <c r="J120" s="33"/>
      <c r="K120" s="9"/>
      <c r="L120" s="9"/>
      <c r="M120" s="9"/>
      <c r="N120" s="11"/>
    </row>
    <row r="121" spans="2:14" ht="16.2">
      <c r="B121">
        <f t="shared" ca="1" si="34"/>
        <v>0.44732964743282633</v>
      </c>
      <c r="C121" s="1">
        <f ca="1">RANK(B121,$B$3:$B$261)</f>
        <v>55</v>
      </c>
      <c r="D121" s="40">
        <v>60</v>
      </c>
      <c r="E121" s="20" t="s">
        <v>635</v>
      </c>
      <c r="F121" s="25" t="s">
        <v>636</v>
      </c>
      <c r="G121" s="25" t="s">
        <v>639</v>
      </c>
      <c r="H121" s="25" t="s">
        <v>640</v>
      </c>
      <c r="I121" s="25"/>
      <c r="J121" s="26"/>
      <c r="K121" s="10"/>
      <c r="L121" s="11"/>
      <c r="M121" s="11"/>
      <c r="N121" s="11"/>
    </row>
    <row r="122" spans="2:14" ht="16.2">
      <c r="C122" s="1">
        <f t="shared" ref="C122" ca="1" si="61">C123+1000</f>
        <v>1041</v>
      </c>
      <c r="D122" s="42"/>
      <c r="E122" s="34" t="s">
        <v>641</v>
      </c>
      <c r="F122" s="35"/>
      <c r="G122" s="35" t="s">
        <v>644</v>
      </c>
      <c r="H122" s="35"/>
      <c r="I122" s="35" t="s">
        <v>646</v>
      </c>
      <c r="J122" s="33"/>
      <c r="K122" s="9"/>
      <c r="L122" s="9"/>
      <c r="M122" s="9"/>
      <c r="N122" s="11"/>
    </row>
    <row r="123" spans="2:14" ht="16.2">
      <c r="B123">
        <f t="shared" ca="1" si="34"/>
        <v>0.59166852248340385</v>
      </c>
      <c r="C123" s="1">
        <f ca="1">RANK(B123,$B$3:$B$261)</f>
        <v>41</v>
      </c>
      <c r="D123" s="40">
        <v>61</v>
      </c>
      <c r="E123" s="20" t="s">
        <v>642</v>
      </c>
      <c r="F123" s="25" t="s">
        <v>608</v>
      </c>
      <c r="G123" s="25" t="s">
        <v>643</v>
      </c>
      <c r="H123" s="25" t="s">
        <v>632</v>
      </c>
      <c r="I123" s="25" t="s">
        <v>645</v>
      </c>
      <c r="J123" s="26" t="s">
        <v>647</v>
      </c>
      <c r="K123" s="10"/>
      <c r="L123" s="11"/>
      <c r="M123" s="11"/>
      <c r="N123" s="11"/>
    </row>
    <row r="124" spans="2:14" ht="16.2">
      <c r="C124" s="1">
        <f t="shared" ref="C124" ca="1" si="62">C125+1000</f>
        <v>1011</v>
      </c>
      <c r="D124" s="42"/>
      <c r="E124" s="34" t="s">
        <v>648</v>
      </c>
      <c r="F124" s="35"/>
      <c r="G124" s="35"/>
      <c r="H124" s="35" t="s">
        <v>652</v>
      </c>
      <c r="I124" s="35"/>
      <c r="J124" s="33"/>
      <c r="K124" s="9"/>
      <c r="L124" s="9"/>
      <c r="M124" s="9"/>
      <c r="N124" s="11"/>
    </row>
    <row r="125" spans="2:14" ht="16.2">
      <c r="B125">
        <f t="shared" ca="1" si="34"/>
        <v>0.88463576294345347</v>
      </c>
      <c r="C125" s="1">
        <f ca="1">RANK(B125,$B$3:$B$261)</f>
        <v>11</v>
      </c>
      <c r="D125" s="40">
        <v>62</v>
      </c>
      <c r="E125" s="20" t="s">
        <v>645</v>
      </c>
      <c r="F125" s="25" t="s">
        <v>649</v>
      </c>
      <c r="G125" s="25" t="s">
        <v>650</v>
      </c>
      <c r="H125" s="25" t="s">
        <v>651</v>
      </c>
      <c r="I125" s="25" t="s">
        <v>653</v>
      </c>
      <c r="J125" s="26"/>
      <c r="K125" s="10"/>
      <c r="L125" s="11"/>
      <c r="M125" s="11"/>
      <c r="N125" s="11"/>
    </row>
    <row r="126" spans="2:14" ht="16.2">
      <c r="C126" s="1">
        <f t="shared" ref="C126" ca="1" si="63">C127+1000</f>
        <v>1027</v>
      </c>
      <c r="D126" s="42"/>
      <c r="E126" s="34" t="s">
        <v>654</v>
      </c>
      <c r="F126" s="35" t="s">
        <v>657</v>
      </c>
      <c r="G126" s="35"/>
      <c r="H126" s="35" t="s">
        <v>659</v>
      </c>
      <c r="I126" s="35"/>
      <c r="J126" s="33"/>
      <c r="K126" s="9"/>
      <c r="L126" s="9"/>
      <c r="M126" s="9"/>
      <c r="N126" s="11"/>
    </row>
    <row r="127" spans="2:14" ht="16.2">
      <c r="B127">
        <f t="shared" ca="1" si="34"/>
        <v>0.69310862636880388</v>
      </c>
      <c r="C127" s="1">
        <f ca="1">RANK(B127,$B$3:$B$261)</f>
        <v>27</v>
      </c>
      <c r="D127" s="40">
        <v>63</v>
      </c>
      <c r="E127" s="20" t="s">
        <v>655</v>
      </c>
      <c r="F127" s="25" t="s">
        <v>656</v>
      </c>
      <c r="G127" s="25" t="s">
        <v>632</v>
      </c>
      <c r="H127" s="25" t="s">
        <v>658</v>
      </c>
      <c r="I127" s="25" t="s">
        <v>660</v>
      </c>
      <c r="J127" s="26"/>
      <c r="K127" s="10"/>
      <c r="L127" s="11"/>
      <c r="M127" s="11"/>
      <c r="N127" s="11"/>
    </row>
    <row r="128" spans="2:14" ht="16.2">
      <c r="C128" s="1">
        <f t="shared" ref="C128" ca="1" si="64">C129+1000</f>
        <v>1045</v>
      </c>
      <c r="D128" s="42"/>
      <c r="E128" s="34" t="s">
        <v>661</v>
      </c>
      <c r="F128" s="35"/>
      <c r="G128" s="35" t="s">
        <v>663</v>
      </c>
      <c r="H128" s="35"/>
      <c r="I128" s="35"/>
      <c r="J128" s="33"/>
      <c r="K128" s="9"/>
      <c r="L128" s="9"/>
      <c r="M128" s="9"/>
      <c r="N128" s="11"/>
    </row>
    <row r="129" spans="2:14" ht="16.2">
      <c r="B129">
        <f t="shared" ca="1" si="34"/>
        <v>0.54765454203298369</v>
      </c>
      <c r="C129" s="1">
        <f ca="1">RANK(B129,$B$3:$B$261)</f>
        <v>45</v>
      </c>
      <c r="D129" s="40">
        <v>64</v>
      </c>
      <c r="E129" s="20" t="s">
        <v>655</v>
      </c>
      <c r="F129" s="25" t="s">
        <v>573</v>
      </c>
      <c r="G129" s="25" t="s">
        <v>662</v>
      </c>
      <c r="H129" s="25" t="s">
        <v>632</v>
      </c>
      <c r="I129" s="25" t="s">
        <v>664</v>
      </c>
      <c r="J129" s="26"/>
      <c r="K129" s="10"/>
      <c r="L129" s="11"/>
      <c r="M129" s="11"/>
      <c r="N129" s="11"/>
    </row>
    <row r="130" spans="2:14" ht="16.2">
      <c r="C130" s="1">
        <f t="shared" ref="C130" ca="1" si="65">C131+1000</f>
        <v>1016</v>
      </c>
      <c r="D130" s="42"/>
      <c r="E130" s="34" t="s">
        <v>617</v>
      </c>
      <c r="F130" s="35" t="s">
        <v>667</v>
      </c>
      <c r="G130" s="35" t="s">
        <v>668</v>
      </c>
      <c r="H130" s="35"/>
      <c r="I130" s="35" t="s">
        <v>671</v>
      </c>
      <c r="J130" s="33"/>
      <c r="K130" s="9"/>
      <c r="L130" s="9"/>
      <c r="M130" s="9"/>
      <c r="N130" s="11"/>
    </row>
    <row r="131" spans="2:14" ht="16.2">
      <c r="B131">
        <f t="shared" ca="1" si="34"/>
        <v>0.81996578706665668</v>
      </c>
      <c r="C131" s="1">
        <f ca="1">RANK(B131,$B$3:$B$261)</f>
        <v>16</v>
      </c>
      <c r="D131" s="40">
        <v>65</v>
      </c>
      <c r="E131" s="20" t="s">
        <v>665</v>
      </c>
      <c r="F131" s="25" t="s">
        <v>666</v>
      </c>
      <c r="G131" s="25" t="s">
        <v>669</v>
      </c>
      <c r="H131" s="25" t="s">
        <v>608</v>
      </c>
      <c r="I131" s="25" t="s">
        <v>670</v>
      </c>
      <c r="J131" s="26" t="s">
        <v>660</v>
      </c>
      <c r="K131" s="10"/>
      <c r="L131" s="11"/>
      <c r="M131" s="11"/>
      <c r="N131" s="11"/>
    </row>
    <row r="132" spans="2:14">
      <c r="C132" s="1">
        <f t="shared" ref="C132" ca="1" si="66">C133+1000</f>
        <v>1062</v>
      </c>
      <c r="D132" s="42"/>
      <c r="E132" s="34"/>
      <c r="F132" s="35" t="s">
        <v>673</v>
      </c>
      <c r="G132" s="35"/>
      <c r="H132" s="35" t="s">
        <v>604</v>
      </c>
      <c r="I132" s="35" t="s">
        <v>675</v>
      </c>
      <c r="J132" s="33"/>
    </row>
    <row r="133" spans="2:14" ht="16.2">
      <c r="B133">
        <f t="shared" ref="B133:B195" ca="1" si="67">RAND()</f>
        <v>0.41959300224097595</v>
      </c>
      <c r="C133" s="1">
        <f ca="1">RANK(B133,$B$3:$B$261)</f>
        <v>62</v>
      </c>
      <c r="D133" s="40">
        <v>66</v>
      </c>
      <c r="E133" s="20" t="s">
        <v>672</v>
      </c>
      <c r="F133" s="25" t="s">
        <v>665</v>
      </c>
      <c r="G133" s="25" t="s">
        <v>589</v>
      </c>
      <c r="H133" s="25" t="s">
        <v>674</v>
      </c>
      <c r="I133" s="25" t="s">
        <v>676</v>
      </c>
      <c r="J133" s="26"/>
    </row>
    <row r="134" spans="2:14">
      <c r="C134" s="1">
        <f t="shared" ref="C134" ca="1" si="68">C135+1000</f>
        <v>1086</v>
      </c>
      <c r="D134" s="42"/>
      <c r="E134" s="34" t="s">
        <v>677</v>
      </c>
      <c r="F134" s="35" t="s">
        <v>680</v>
      </c>
      <c r="G134" s="35"/>
      <c r="H134" s="35" t="s">
        <v>682</v>
      </c>
      <c r="I134" s="35"/>
      <c r="J134" s="33"/>
    </row>
    <row r="135" spans="2:14" ht="16.2">
      <c r="B135">
        <f t="shared" ca="1" si="67"/>
        <v>0.20079413548917291</v>
      </c>
      <c r="C135" s="1">
        <f ca="1">RANK(B135,$B$3:$B$261)</f>
        <v>86</v>
      </c>
      <c r="D135" s="40">
        <v>67</v>
      </c>
      <c r="E135" s="20" t="s">
        <v>678</v>
      </c>
      <c r="F135" s="25" t="s">
        <v>679</v>
      </c>
      <c r="G135" s="25" t="s">
        <v>608</v>
      </c>
      <c r="H135" s="25" t="s">
        <v>681</v>
      </c>
      <c r="I135" s="25" t="s">
        <v>634</v>
      </c>
      <c r="J135" s="26"/>
    </row>
    <row r="136" spans="2:14">
      <c r="C136" s="1">
        <f t="shared" ref="C136" ca="1" si="69">C137+1000</f>
        <v>1008</v>
      </c>
      <c r="D136" s="42"/>
      <c r="E136" s="34" t="s">
        <v>683</v>
      </c>
      <c r="F136" s="35" t="s">
        <v>686</v>
      </c>
      <c r="G136" s="35"/>
      <c r="H136" s="35" t="s">
        <v>689</v>
      </c>
      <c r="I136" s="35" t="s">
        <v>690</v>
      </c>
      <c r="J136" s="33"/>
    </row>
    <row r="137" spans="2:14" ht="16.2">
      <c r="B137">
        <f t="shared" ca="1" si="67"/>
        <v>0.92799576211649648</v>
      </c>
      <c r="C137" s="1">
        <f ca="1">RANK(B137,$B$3:$B$261)</f>
        <v>8</v>
      </c>
      <c r="D137" s="40">
        <v>68</v>
      </c>
      <c r="E137" s="20" t="s">
        <v>684</v>
      </c>
      <c r="F137" s="25" t="s">
        <v>685</v>
      </c>
      <c r="G137" s="25" t="s">
        <v>687</v>
      </c>
      <c r="H137" s="25" t="s">
        <v>688</v>
      </c>
      <c r="I137" s="25" t="s">
        <v>691</v>
      </c>
      <c r="J137" s="26"/>
    </row>
    <row r="138" spans="2:14">
      <c r="C138" s="1">
        <f t="shared" ref="C138" ca="1" si="70">C139+1000</f>
        <v>1015</v>
      </c>
      <c r="D138" s="42"/>
      <c r="E138" s="34" t="s">
        <v>692</v>
      </c>
      <c r="F138" s="35" t="s">
        <v>695</v>
      </c>
      <c r="G138" s="35"/>
      <c r="H138" s="35" t="s">
        <v>697</v>
      </c>
      <c r="I138" s="35"/>
      <c r="J138" s="33"/>
    </row>
    <row r="139" spans="2:14" ht="16.2">
      <c r="B139">
        <f t="shared" ca="1" si="67"/>
        <v>0.84044809524691677</v>
      </c>
      <c r="C139" s="1">
        <f ca="1">RANK(B139,$B$3:$B$261)</f>
        <v>15</v>
      </c>
      <c r="D139" s="40">
        <v>69</v>
      </c>
      <c r="E139" s="20" t="s">
        <v>693</v>
      </c>
      <c r="F139" s="25" t="s">
        <v>694</v>
      </c>
      <c r="G139" s="25" t="s">
        <v>650</v>
      </c>
      <c r="H139" s="25" t="s">
        <v>696</v>
      </c>
      <c r="I139" s="25" t="s">
        <v>698</v>
      </c>
      <c r="J139" s="26"/>
    </row>
    <row r="140" spans="2:14">
      <c r="C140" s="1">
        <f t="shared" ref="C140" ca="1" si="71">C141+1000</f>
        <v>1053</v>
      </c>
      <c r="D140" s="42"/>
      <c r="E140" s="34" t="s">
        <v>699</v>
      </c>
      <c r="F140" s="35" t="s">
        <v>702</v>
      </c>
      <c r="G140" s="35"/>
      <c r="H140" s="35" t="s">
        <v>604</v>
      </c>
      <c r="I140" s="35" t="s">
        <v>705</v>
      </c>
      <c r="J140" s="33"/>
    </row>
    <row r="141" spans="2:14" ht="16.2">
      <c r="B141">
        <f t="shared" ca="1" si="67"/>
        <v>0.46836123205051594</v>
      </c>
      <c r="C141" s="1">
        <f ca="1">RANK(B141,$B$3:$B$261)</f>
        <v>53</v>
      </c>
      <c r="D141" s="40">
        <v>70</v>
      </c>
      <c r="E141" s="20" t="s">
        <v>700</v>
      </c>
      <c r="F141" s="25" t="s">
        <v>701</v>
      </c>
      <c r="G141" s="25" t="s">
        <v>573</v>
      </c>
      <c r="H141" s="25" t="s">
        <v>703</v>
      </c>
      <c r="I141" s="25" t="s">
        <v>704</v>
      </c>
      <c r="J141" s="26"/>
    </row>
    <row r="142" spans="2:14">
      <c r="C142" s="1">
        <f t="shared" ref="C142" ca="1" si="72">C143+1000</f>
        <v>1098</v>
      </c>
      <c r="D142" s="42"/>
      <c r="E142" s="34" t="s">
        <v>604</v>
      </c>
      <c r="F142" s="35" t="s">
        <v>708</v>
      </c>
      <c r="G142" s="35"/>
      <c r="H142" s="35" t="s">
        <v>710</v>
      </c>
      <c r="I142" s="35"/>
      <c r="J142" s="33"/>
    </row>
    <row r="143" spans="2:14" ht="16.8" thickBot="1">
      <c r="B143">
        <f t="shared" ca="1" si="67"/>
        <v>8.4522393582475153E-2</v>
      </c>
      <c r="C143" s="1">
        <f ca="1">RANK(B143,$B$3:$B$261)</f>
        <v>98</v>
      </c>
      <c r="D143" s="40">
        <v>71</v>
      </c>
      <c r="E143" s="71" t="s">
        <v>706</v>
      </c>
      <c r="F143" s="72" t="s">
        <v>707</v>
      </c>
      <c r="G143" s="72" t="s">
        <v>687</v>
      </c>
      <c r="H143" s="72" t="s">
        <v>709</v>
      </c>
      <c r="I143" s="72"/>
      <c r="J143" s="73"/>
    </row>
    <row r="144" spans="2:14">
      <c r="C144" s="1">
        <f t="shared" ref="C144" ca="1" si="73">C145+1000</f>
        <v>1079</v>
      </c>
      <c r="D144" s="42"/>
      <c r="E144" s="34" t="s">
        <v>712</v>
      </c>
      <c r="F144" s="35" t="s">
        <v>715</v>
      </c>
      <c r="G144" s="35"/>
      <c r="H144" s="35" t="s">
        <v>718</v>
      </c>
      <c r="I144" s="35" t="s">
        <v>719</v>
      </c>
      <c r="J144" s="33"/>
    </row>
    <row r="145" spans="2:10" ht="16.2">
      <c r="B145">
        <f t="shared" ca="1" si="67"/>
        <v>0.28359868021288415</v>
      </c>
      <c r="C145" s="1">
        <f ca="1">RANK(B145,$B$3:$B$261)</f>
        <v>79</v>
      </c>
      <c r="D145" s="40">
        <v>72</v>
      </c>
      <c r="E145" s="20" t="s">
        <v>713</v>
      </c>
      <c r="F145" s="25" t="s">
        <v>714</v>
      </c>
      <c r="G145" s="25" t="s">
        <v>716</v>
      </c>
      <c r="H145" s="25" t="s">
        <v>717</v>
      </c>
      <c r="I145" s="25" t="s">
        <v>720</v>
      </c>
      <c r="J145" s="26"/>
    </row>
    <row r="146" spans="2:10">
      <c r="C146" s="1">
        <f t="shared" ref="C146" ca="1" si="74">C147+1000</f>
        <v>1083</v>
      </c>
      <c r="D146" s="42"/>
      <c r="E146" s="34" t="s">
        <v>721</v>
      </c>
      <c r="F146" s="35" t="s">
        <v>724</v>
      </c>
      <c r="G146" s="35"/>
      <c r="H146" s="35" t="s">
        <v>726</v>
      </c>
      <c r="I146" s="35" t="s">
        <v>727</v>
      </c>
      <c r="J146" s="33"/>
    </row>
    <row r="147" spans="2:10" ht="16.2">
      <c r="B147">
        <f t="shared" ca="1" si="67"/>
        <v>0.22250045391938555</v>
      </c>
      <c r="C147" s="1">
        <f ca="1">RANK(B147,$B$3:$B$261)</f>
        <v>83</v>
      </c>
      <c r="D147" s="40">
        <v>73</v>
      </c>
      <c r="E147" s="20" t="s">
        <v>722</v>
      </c>
      <c r="F147" s="25" t="s">
        <v>723</v>
      </c>
      <c r="G147" s="25" t="s">
        <v>716</v>
      </c>
      <c r="H147" s="25" t="s">
        <v>725</v>
      </c>
      <c r="I147" s="25" t="s">
        <v>728</v>
      </c>
      <c r="J147" s="26"/>
    </row>
    <row r="148" spans="2:10">
      <c r="C148" s="1">
        <f t="shared" ref="C148" ca="1" si="75">C149+1000</f>
        <v>1024</v>
      </c>
      <c r="D148" s="42"/>
      <c r="E148" s="34" t="s">
        <v>729</v>
      </c>
      <c r="F148" s="35"/>
      <c r="G148" s="35" t="s">
        <v>733</v>
      </c>
      <c r="H148" s="35"/>
      <c r="I148" s="35"/>
      <c r="J148" s="33"/>
    </row>
    <row r="149" spans="2:10" ht="16.2">
      <c r="B149">
        <f t="shared" ca="1" si="67"/>
        <v>0.72564011013153906</v>
      </c>
      <c r="C149" s="1">
        <f ca="1">RANK(B149,$B$3:$B$261)</f>
        <v>24</v>
      </c>
      <c r="D149" s="40">
        <v>74</v>
      </c>
      <c r="E149" s="20" t="s">
        <v>730</v>
      </c>
      <c r="F149" s="25" t="s">
        <v>731</v>
      </c>
      <c r="G149" s="25" t="s">
        <v>732</v>
      </c>
      <c r="H149" s="25" t="s">
        <v>734</v>
      </c>
      <c r="I149" s="25"/>
      <c r="J149" s="26"/>
    </row>
    <row r="150" spans="2:10">
      <c r="C150" s="1">
        <f t="shared" ref="C150" ca="1" si="76">C151+1000</f>
        <v>1080</v>
      </c>
      <c r="D150" s="42"/>
      <c r="E150" s="34" t="s">
        <v>735</v>
      </c>
      <c r="F150" s="35" t="s">
        <v>738</v>
      </c>
      <c r="G150" s="35"/>
      <c r="H150" s="35" t="s">
        <v>741</v>
      </c>
      <c r="I150" s="35" t="s">
        <v>742</v>
      </c>
      <c r="J150" s="33"/>
    </row>
    <row r="151" spans="2:10" ht="16.2">
      <c r="B151">
        <f t="shared" ca="1" si="67"/>
        <v>0.27699291309589169</v>
      </c>
      <c r="C151" s="1">
        <f ca="1">RANK(B151,$B$3:$B$261)</f>
        <v>80</v>
      </c>
      <c r="D151" s="40">
        <v>75</v>
      </c>
      <c r="E151" s="20" t="s">
        <v>736</v>
      </c>
      <c r="F151" s="25" t="s">
        <v>737</v>
      </c>
      <c r="G151" s="25" t="s">
        <v>739</v>
      </c>
      <c r="H151" s="25" t="s">
        <v>740</v>
      </c>
      <c r="I151" s="25" t="s">
        <v>730</v>
      </c>
      <c r="J151" s="26"/>
    </row>
    <row r="152" spans="2:10">
      <c r="C152" s="1">
        <f t="shared" ref="C152" ca="1" si="77">C153+1000</f>
        <v>1018</v>
      </c>
      <c r="D152" s="42"/>
      <c r="E152" s="34" t="s">
        <v>743</v>
      </c>
      <c r="F152" s="35"/>
      <c r="G152" s="35"/>
      <c r="H152" s="35"/>
      <c r="I152" s="35"/>
      <c r="J152" s="33"/>
    </row>
    <row r="153" spans="2:10" ht="16.2">
      <c r="B153">
        <f t="shared" ca="1" si="67"/>
        <v>0.7941385176790895</v>
      </c>
      <c r="C153" s="1">
        <f ca="1">RANK(B153,$B$3:$B$261)</f>
        <v>18</v>
      </c>
      <c r="D153" s="40">
        <v>76</v>
      </c>
      <c r="E153" s="20" t="s">
        <v>744</v>
      </c>
      <c r="F153" s="25" t="s">
        <v>745</v>
      </c>
      <c r="G153" s="25" t="s">
        <v>739</v>
      </c>
      <c r="H153" s="25" t="s">
        <v>746</v>
      </c>
      <c r="I153" s="25" t="s">
        <v>747</v>
      </c>
      <c r="J153" s="26"/>
    </row>
    <row r="154" spans="2:10">
      <c r="C154" s="1">
        <f t="shared" ref="C154" ca="1" si="78">C155+1000</f>
        <v>1070</v>
      </c>
      <c r="D154" s="42"/>
      <c r="E154" s="34" t="s">
        <v>748</v>
      </c>
      <c r="F154" s="35" t="s">
        <v>750</v>
      </c>
      <c r="G154" s="35"/>
      <c r="H154" s="35" t="s">
        <v>753</v>
      </c>
      <c r="I154" s="35"/>
      <c r="J154" s="33"/>
    </row>
    <row r="155" spans="2:10" ht="16.2">
      <c r="B155">
        <f t="shared" ca="1" si="67"/>
        <v>0.36957517828440634</v>
      </c>
      <c r="C155" s="1">
        <f ca="1">RANK(B155,$B$3:$B$261)</f>
        <v>70</v>
      </c>
      <c r="D155" s="40">
        <v>77</v>
      </c>
      <c r="E155" s="20" t="s">
        <v>744</v>
      </c>
      <c r="F155" s="25" t="s">
        <v>749</v>
      </c>
      <c r="G155" s="25" t="s">
        <v>751</v>
      </c>
      <c r="H155" s="25" t="s">
        <v>752</v>
      </c>
      <c r="I155" s="25" t="s">
        <v>754</v>
      </c>
      <c r="J155" s="26"/>
    </row>
    <row r="156" spans="2:10">
      <c r="C156" s="1">
        <f t="shared" ref="C156" ca="1" si="79">C157+1000</f>
        <v>1002</v>
      </c>
      <c r="D156" s="42"/>
      <c r="E156" s="34" t="s">
        <v>755</v>
      </c>
      <c r="F156" s="35" t="s">
        <v>758</v>
      </c>
      <c r="G156" s="35"/>
      <c r="H156" s="35" t="s">
        <v>761</v>
      </c>
      <c r="I156" s="35"/>
      <c r="J156" s="33"/>
    </row>
    <row r="157" spans="2:10" ht="16.2">
      <c r="B157">
        <f t="shared" ca="1" si="67"/>
        <v>0.98777455713059503</v>
      </c>
      <c r="C157" s="1">
        <f ca="1">RANK(B157,$B$3:$B$261)</f>
        <v>2</v>
      </c>
      <c r="D157" s="40">
        <v>78</v>
      </c>
      <c r="E157" s="20" t="s">
        <v>756</v>
      </c>
      <c r="F157" s="25" t="s">
        <v>757</v>
      </c>
      <c r="G157" s="25" t="s">
        <v>759</v>
      </c>
      <c r="H157" s="25" t="s">
        <v>760</v>
      </c>
      <c r="I157" s="25" t="s">
        <v>762</v>
      </c>
      <c r="J157" s="26"/>
    </row>
    <row r="158" spans="2:10">
      <c r="C158" s="1">
        <f t="shared" ref="C158" ca="1" si="80">C159+1000</f>
        <v>1038</v>
      </c>
      <c r="D158" s="42"/>
      <c r="E158" s="34" t="s">
        <v>763</v>
      </c>
      <c r="F158" s="35"/>
      <c r="G158" s="35" t="s">
        <v>767</v>
      </c>
      <c r="H158" s="35"/>
      <c r="I158" s="35" t="s">
        <v>770</v>
      </c>
      <c r="J158" s="33"/>
    </row>
    <row r="159" spans="2:10" ht="16.2">
      <c r="B159">
        <f t="shared" ca="1" si="67"/>
        <v>0.6194129357363104</v>
      </c>
      <c r="C159" s="1">
        <f ca="1">RANK(B159,$B$3:$B$261)</f>
        <v>38</v>
      </c>
      <c r="D159" s="40">
        <v>79</v>
      </c>
      <c r="E159" s="20" t="s">
        <v>764</v>
      </c>
      <c r="F159" s="25" t="s">
        <v>765</v>
      </c>
      <c r="G159" s="25" t="s">
        <v>766</v>
      </c>
      <c r="H159" s="25" t="s">
        <v>768</v>
      </c>
      <c r="I159" s="25" t="s">
        <v>769</v>
      </c>
      <c r="J159" s="26" t="s">
        <v>771</v>
      </c>
    </row>
    <row r="160" spans="2:10">
      <c r="C160" s="1">
        <f t="shared" ref="C160" ca="1" si="81">C161+1000</f>
        <v>1089</v>
      </c>
      <c r="D160" s="42"/>
      <c r="E160" s="34" t="s">
        <v>772</v>
      </c>
      <c r="F160" s="35" t="s">
        <v>775</v>
      </c>
      <c r="G160" s="35" t="s">
        <v>776</v>
      </c>
      <c r="H160" s="35" t="s">
        <v>779</v>
      </c>
      <c r="I160" s="35"/>
      <c r="J160" s="33"/>
    </row>
    <row r="161" spans="2:10" ht="16.2">
      <c r="B161">
        <f t="shared" ca="1" si="67"/>
        <v>0.18781243386404045</v>
      </c>
      <c r="C161" s="1">
        <f ca="1">RANK(B161,$B$3:$B$261)</f>
        <v>89</v>
      </c>
      <c r="D161" s="40">
        <v>80</v>
      </c>
      <c r="E161" s="20" t="s">
        <v>773</v>
      </c>
      <c r="F161" s="25" t="s">
        <v>774</v>
      </c>
      <c r="G161" s="25" t="s">
        <v>777</v>
      </c>
      <c r="H161" s="25" t="s">
        <v>778</v>
      </c>
      <c r="I161" s="25"/>
      <c r="J161" s="26"/>
    </row>
    <row r="162" spans="2:10">
      <c r="C162" s="1">
        <f t="shared" ref="C162" ca="1" si="82">C163+1000</f>
        <v>1096</v>
      </c>
      <c r="D162" s="42"/>
      <c r="E162" s="34" t="s">
        <v>780</v>
      </c>
      <c r="F162" s="35"/>
      <c r="G162" s="35" t="s">
        <v>784</v>
      </c>
      <c r="H162" s="35" t="s">
        <v>786</v>
      </c>
      <c r="I162" s="35"/>
      <c r="J162" s="33"/>
    </row>
    <row r="163" spans="2:10" ht="16.2">
      <c r="B163">
        <f t="shared" ca="1" si="67"/>
        <v>9.9713324030985429E-2</v>
      </c>
      <c r="C163" s="1">
        <f ca="1">RANK(B163,$B$3:$B$261)</f>
        <v>96</v>
      </c>
      <c r="D163" s="40">
        <v>81</v>
      </c>
      <c r="E163" s="20" t="s">
        <v>781</v>
      </c>
      <c r="F163" s="25" t="s">
        <v>782</v>
      </c>
      <c r="G163" s="25" t="s">
        <v>783</v>
      </c>
      <c r="H163" s="25" t="s">
        <v>785</v>
      </c>
      <c r="I163" s="25" t="s">
        <v>787</v>
      </c>
      <c r="J163" s="26"/>
    </row>
    <row r="164" spans="2:10">
      <c r="C164" s="1">
        <f t="shared" ref="C164" ca="1" si="83">C165+1000</f>
        <v>1061</v>
      </c>
      <c r="D164" s="42"/>
      <c r="E164" s="34" t="s">
        <v>788</v>
      </c>
      <c r="F164" s="35"/>
      <c r="G164" s="35" t="s">
        <v>791</v>
      </c>
      <c r="H164" s="35"/>
      <c r="I164" s="35"/>
      <c r="J164" s="33"/>
    </row>
    <row r="165" spans="2:10" ht="16.2">
      <c r="B165">
        <f t="shared" ca="1" si="67"/>
        <v>0.42071623452958307</v>
      </c>
      <c r="C165" s="1">
        <f ca="1">RANK(B165,$B$3:$B$261)</f>
        <v>61</v>
      </c>
      <c r="D165" s="40">
        <v>82</v>
      </c>
      <c r="E165" s="20" t="s">
        <v>789</v>
      </c>
      <c r="F165" s="25" t="s">
        <v>759</v>
      </c>
      <c r="G165" s="25" t="s">
        <v>790</v>
      </c>
      <c r="H165" s="25" t="s">
        <v>792</v>
      </c>
      <c r="I165" s="25"/>
      <c r="J165" s="26"/>
    </row>
    <row r="166" spans="2:10">
      <c r="C166" s="1">
        <f t="shared" ref="C166" ca="1" si="84">C167+1000</f>
        <v>1019</v>
      </c>
      <c r="D166" s="42"/>
      <c r="E166" s="34" t="s">
        <v>793</v>
      </c>
      <c r="F166" s="35" t="s">
        <v>796</v>
      </c>
      <c r="G166" s="35" t="s">
        <v>797</v>
      </c>
      <c r="H166" s="35"/>
      <c r="I166" s="35" t="s">
        <v>800</v>
      </c>
      <c r="J166" s="33"/>
    </row>
    <row r="167" spans="2:10" ht="16.2">
      <c r="B167">
        <f t="shared" ca="1" si="67"/>
        <v>0.78284903648612558</v>
      </c>
      <c r="C167" s="1">
        <f ca="1">RANK(B167,$B$3:$B$261)</f>
        <v>19</v>
      </c>
      <c r="D167" s="40">
        <v>83</v>
      </c>
      <c r="E167" s="20" t="s">
        <v>794</v>
      </c>
      <c r="F167" s="25" t="s">
        <v>795</v>
      </c>
      <c r="G167" s="25" t="s">
        <v>798</v>
      </c>
      <c r="H167" s="25" t="s">
        <v>759</v>
      </c>
      <c r="I167" s="25" t="s">
        <v>799</v>
      </c>
      <c r="J167" s="26" t="s">
        <v>801</v>
      </c>
    </row>
    <row r="168" spans="2:10">
      <c r="C168" s="1">
        <f t="shared" ref="C168" ca="1" si="85">C169+1000</f>
        <v>1029</v>
      </c>
      <c r="D168" s="42"/>
      <c r="E168" s="34" t="s">
        <v>802</v>
      </c>
      <c r="F168" s="35"/>
      <c r="G168" s="35" t="s">
        <v>806</v>
      </c>
      <c r="H168" s="35"/>
      <c r="I168" s="35"/>
      <c r="J168" s="33"/>
    </row>
    <row r="169" spans="2:10" ht="16.2">
      <c r="B169">
        <f t="shared" ca="1" si="67"/>
        <v>0.68534905370697752</v>
      </c>
      <c r="C169" s="1">
        <f ca="1">RANK(B169,$B$3:$B$261)</f>
        <v>29</v>
      </c>
      <c r="D169" s="40">
        <v>84</v>
      </c>
      <c r="E169" s="20" t="s">
        <v>803</v>
      </c>
      <c r="F169" s="25" t="s">
        <v>804</v>
      </c>
      <c r="G169" s="25" t="s">
        <v>805</v>
      </c>
      <c r="H169" s="25" t="s">
        <v>807</v>
      </c>
      <c r="I169" s="25" t="s">
        <v>808</v>
      </c>
      <c r="J169" s="26"/>
    </row>
    <row r="170" spans="2:10">
      <c r="C170" s="1">
        <f t="shared" ref="C170" ca="1" si="86">C171+1000</f>
        <v>1094</v>
      </c>
      <c r="D170" s="42"/>
      <c r="E170" s="34" t="s">
        <v>809</v>
      </c>
      <c r="F170" s="35" t="s">
        <v>812</v>
      </c>
      <c r="G170" s="35"/>
      <c r="H170" s="35" t="s">
        <v>814</v>
      </c>
      <c r="I170" s="35"/>
      <c r="J170" s="33"/>
    </row>
    <row r="171" spans="2:10" ht="16.2">
      <c r="B171">
        <f t="shared" ca="1" si="67"/>
        <v>0.12100327810808242</v>
      </c>
      <c r="C171" s="1">
        <f ca="1">RANK(B171,$B$3:$B$261)</f>
        <v>94</v>
      </c>
      <c r="D171" s="40">
        <v>85</v>
      </c>
      <c r="E171" s="20" t="s">
        <v>810</v>
      </c>
      <c r="F171" s="25" t="s">
        <v>811</v>
      </c>
      <c r="G171" s="25" t="s">
        <v>782</v>
      </c>
      <c r="H171" s="25" t="s">
        <v>813</v>
      </c>
      <c r="I171" s="25"/>
      <c r="J171" s="26"/>
    </row>
    <row r="172" spans="2:10">
      <c r="C172" s="1">
        <f t="shared" ref="C172" ca="1" si="87">C173+1000</f>
        <v>1039</v>
      </c>
      <c r="D172" s="42"/>
      <c r="E172" s="34" t="s">
        <v>815</v>
      </c>
      <c r="F172" s="35"/>
      <c r="G172" s="35" t="s">
        <v>817</v>
      </c>
      <c r="H172" s="35" t="s">
        <v>818</v>
      </c>
      <c r="I172" s="35"/>
      <c r="J172" s="33"/>
    </row>
    <row r="173" spans="2:10" ht="16.2">
      <c r="B173">
        <f t="shared" ca="1" si="67"/>
        <v>0.60749705853944946</v>
      </c>
      <c r="C173" s="1">
        <f ca="1">RANK(B173,$B$3:$B$261)</f>
        <v>39</v>
      </c>
      <c r="D173" s="40">
        <v>86</v>
      </c>
      <c r="E173" s="20" t="s">
        <v>816</v>
      </c>
      <c r="F173" s="25" t="s">
        <v>759</v>
      </c>
      <c r="G173" s="25" t="s">
        <v>813</v>
      </c>
      <c r="H173" s="25" t="s">
        <v>819</v>
      </c>
      <c r="I173" s="25" t="s">
        <v>820</v>
      </c>
      <c r="J173" s="26"/>
    </row>
    <row r="174" spans="2:10">
      <c r="C174" s="1">
        <f t="shared" ref="C174" ca="1" si="88">C175+1000</f>
        <v>1028</v>
      </c>
      <c r="D174" s="42"/>
      <c r="E174" s="34" t="s">
        <v>821</v>
      </c>
      <c r="F174" s="35"/>
      <c r="G174" s="35" t="s">
        <v>825</v>
      </c>
      <c r="H174" s="35"/>
      <c r="I174" s="35"/>
      <c r="J174" s="33"/>
    </row>
    <row r="175" spans="2:10" ht="16.2">
      <c r="B175">
        <f t="shared" ca="1" si="67"/>
        <v>0.68929852284611248</v>
      </c>
      <c r="C175" s="1">
        <f ca="1">RANK(B175,$B$3:$B$261)</f>
        <v>28</v>
      </c>
      <c r="D175" s="40">
        <v>87</v>
      </c>
      <c r="E175" s="20" t="s">
        <v>822</v>
      </c>
      <c r="F175" s="25" t="s">
        <v>823</v>
      </c>
      <c r="G175" s="25" t="s">
        <v>824</v>
      </c>
      <c r="H175" s="25" t="s">
        <v>826</v>
      </c>
      <c r="I175" s="25"/>
      <c r="J175" s="26"/>
    </row>
    <row r="176" spans="2:10">
      <c r="C176" s="1">
        <f t="shared" ref="C176" ca="1" si="89">C177+1000</f>
        <v>1099</v>
      </c>
      <c r="D176" s="42"/>
      <c r="E176" s="34" t="s">
        <v>827</v>
      </c>
      <c r="F176" s="35" t="s">
        <v>830</v>
      </c>
      <c r="G176" s="35" t="s">
        <v>832</v>
      </c>
      <c r="H176" s="35" t="s">
        <v>833</v>
      </c>
      <c r="I176" s="35"/>
      <c r="J176" s="33"/>
    </row>
    <row r="177" spans="2:10" ht="16.2">
      <c r="B177">
        <f t="shared" ca="1" si="67"/>
        <v>6.0452543366569689E-2</v>
      </c>
      <c r="C177" s="1">
        <f ca="1">RANK(B177,$B$3:$B$261)</f>
        <v>99</v>
      </c>
      <c r="D177" s="40">
        <v>88</v>
      </c>
      <c r="E177" s="20" t="s">
        <v>828</v>
      </c>
      <c r="F177" s="25" t="s">
        <v>829</v>
      </c>
      <c r="G177" s="25" t="s">
        <v>831</v>
      </c>
      <c r="H177" s="25" t="s">
        <v>834</v>
      </c>
      <c r="I177" s="25"/>
      <c r="J177" s="26"/>
    </row>
    <row r="178" spans="2:10">
      <c r="C178" s="1">
        <f t="shared" ref="C178" ca="1" si="90">C179+1000</f>
        <v>1026</v>
      </c>
      <c r="D178" s="42"/>
      <c r="E178" s="34" t="s">
        <v>835</v>
      </c>
      <c r="F178" s="35" t="s">
        <v>838</v>
      </c>
      <c r="G178" s="35"/>
      <c r="H178" s="35" t="s">
        <v>841</v>
      </c>
      <c r="I178" s="35"/>
      <c r="J178" s="33"/>
    </row>
    <row r="179" spans="2:10" ht="16.2">
      <c r="B179">
        <f t="shared" ca="1" si="67"/>
        <v>0.69342657286360176</v>
      </c>
      <c r="C179" s="1">
        <f ca="1">RANK(B179,$B$3:$B$261)</f>
        <v>26</v>
      </c>
      <c r="D179" s="40">
        <v>89</v>
      </c>
      <c r="E179" s="20" t="s">
        <v>836</v>
      </c>
      <c r="F179" s="25" t="s">
        <v>837</v>
      </c>
      <c r="G179" s="25" t="s">
        <v>839</v>
      </c>
      <c r="H179" s="25" t="s">
        <v>840</v>
      </c>
      <c r="I179" s="25" t="s">
        <v>842</v>
      </c>
      <c r="J179" s="26"/>
    </row>
    <row r="180" spans="2:10">
      <c r="C180" s="1">
        <f t="shared" ref="C180" ca="1" si="91">C181+1000</f>
        <v>1047</v>
      </c>
      <c r="D180" s="42"/>
      <c r="E180" s="34" t="s">
        <v>843</v>
      </c>
      <c r="F180" s="35" t="s">
        <v>846</v>
      </c>
      <c r="G180" s="35"/>
      <c r="H180" s="35" t="s">
        <v>848</v>
      </c>
      <c r="I180" s="35" t="s">
        <v>849</v>
      </c>
      <c r="J180" s="33"/>
    </row>
    <row r="181" spans="2:10" ht="16.2">
      <c r="B181">
        <f t="shared" ca="1" si="67"/>
        <v>0.52691006150712072</v>
      </c>
      <c r="C181" s="1">
        <f ca="1">RANK(B181,$B$3:$B$261)</f>
        <v>47</v>
      </c>
      <c r="D181" s="40">
        <v>90</v>
      </c>
      <c r="E181" s="20" t="s">
        <v>844</v>
      </c>
      <c r="F181" s="25" t="s">
        <v>845</v>
      </c>
      <c r="G181" s="25" t="s">
        <v>847</v>
      </c>
      <c r="H181" s="25" t="s">
        <v>836</v>
      </c>
      <c r="I181" s="25" t="s">
        <v>850</v>
      </c>
      <c r="J181" s="26"/>
    </row>
    <row r="182" spans="2:10">
      <c r="C182" s="1">
        <f t="shared" ref="C182" ca="1" si="92">C183+1000</f>
        <v>1046</v>
      </c>
      <c r="D182" s="42"/>
      <c r="E182" s="34"/>
      <c r="F182" s="35"/>
      <c r="G182" s="35" t="s">
        <v>854</v>
      </c>
      <c r="H182" s="35" t="s">
        <v>855</v>
      </c>
      <c r="I182" s="35"/>
      <c r="J182" s="33"/>
    </row>
    <row r="183" spans="2:10" ht="16.2">
      <c r="B183">
        <f t="shared" ca="1" si="67"/>
        <v>0.53440163110632988</v>
      </c>
      <c r="C183" s="1">
        <f ca="1">RANK(B183,$B$3:$B$261)</f>
        <v>46</v>
      </c>
      <c r="D183" s="40">
        <v>91</v>
      </c>
      <c r="E183" s="20" t="s">
        <v>851</v>
      </c>
      <c r="F183" s="25" t="s">
        <v>852</v>
      </c>
      <c r="G183" s="25" t="s">
        <v>853</v>
      </c>
      <c r="H183" s="25" t="s">
        <v>856</v>
      </c>
      <c r="I183" s="25" t="s">
        <v>857</v>
      </c>
      <c r="J183" s="26"/>
    </row>
    <row r="184" spans="2:10">
      <c r="C184" s="1">
        <f t="shared" ref="C184" ca="1" si="93">C185+1000</f>
        <v>1076</v>
      </c>
      <c r="D184" s="42"/>
      <c r="E184" s="34" t="s">
        <v>858</v>
      </c>
      <c r="F184" s="35" t="s">
        <v>861</v>
      </c>
      <c r="G184" s="35"/>
      <c r="H184" s="35" t="s">
        <v>863</v>
      </c>
      <c r="I184" s="35" t="s">
        <v>727</v>
      </c>
      <c r="J184" s="33"/>
    </row>
    <row r="185" spans="2:10" ht="16.8" thickBot="1">
      <c r="B185">
        <f t="shared" ca="1" si="67"/>
        <v>0.30909875955193244</v>
      </c>
      <c r="C185" s="1">
        <f ca="1">RANK(B185,$B$3:$B$261)</f>
        <v>76</v>
      </c>
      <c r="D185" s="40">
        <v>92</v>
      </c>
      <c r="E185" s="71" t="s">
        <v>859</v>
      </c>
      <c r="F185" s="72" t="s">
        <v>860</v>
      </c>
      <c r="G185" s="72" t="s">
        <v>807</v>
      </c>
      <c r="H185" s="72" t="s">
        <v>862</v>
      </c>
      <c r="I185" s="72" t="s">
        <v>864</v>
      </c>
      <c r="J185" s="73" t="s">
        <v>857</v>
      </c>
    </row>
    <row r="186" spans="2:10">
      <c r="C186" s="1">
        <f t="shared" ref="C186" ca="1" si="94">C187+1000</f>
        <v>1065</v>
      </c>
      <c r="D186" s="42"/>
      <c r="E186" s="34" t="s">
        <v>867</v>
      </c>
      <c r="F186" s="35" t="s">
        <v>870</v>
      </c>
      <c r="G186" s="35" t="s">
        <v>871</v>
      </c>
      <c r="H186" s="35" t="s">
        <v>874</v>
      </c>
      <c r="I186" s="35"/>
      <c r="J186" s="33"/>
    </row>
    <row r="187" spans="2:10" ht="16.2">
      <c r="B187">
        <f t="shared" ca="1" si="67"/>
        <v>0.39583620297165145</v>
      </c>
      <c r="C187" s="1">
        <f ca="1">RANK(B187,$B$3:$B$261)</f>
        <v>65</v>
      </c>
      <c r="D187" s="40">
        <v>93</v>
      </c>
      <c r="E187" s="20" t="s">
        <v>868</v>
      </c>
      <c r="F187" s="25" t="s">
        <v>869</v>
      </c>
      <c r="G187" s="25" t="s">
        <v>872</v>
      </c>
      <c r="H187" s="25" t="s">
        <v>873</v>
      </c>
      <c r="I187" s="25"/>
      <c r="J187" s="26"/>
    </row>
    <row r="188" spans="2:10">
      <c r="C188" s="1">
        <f t="shared" ref="C188" ca="1" si="95">C189+1000</f>
        <v>1037</v>
      </c>
      <c r="D188" s="42"/>
      <c r="E188" s="34" t="s">
        <v>875</v>
      </c>
      <c r="F188" s="35" t="s">
        <v>878</v>
      </c>
      <c r="G188" s="35"/>
      <c r="H188" s="35" t="s">
        <v>881</v>
      </c>
      <c r="I188" s="35"/>
      <c r="J188" s="33"/>
    </row>
    <row r="189" spans="2:10" ht="16.2">
      <c r="B189">
        <f t="shared" ca="1" si="67"/>
        <v>0.62595051048213313</v>
      </c>
      <c r="C189" s="1">
        <f ca="1">RANK(B189,$B$3:$B$261)</f>
        <v>37</v>
      </c>
      <c r="D189" s="40">
        <v>94</v>
      </c>
      <c r="E189" s="20" t="s">
        <v>876</v>
      </c>
      <c r="F189" s="25" t="s">
        <v>877</v>
      </c>
      <c r="G189" s="25" t="s">
        <v>879</v>
      </c>
      <c r="H189" s="25" t="s">
        <v>880</v>
      </c>
      <c r="I189" s="25" t="s">
        <v>882</v>
      </c>
      <c r="J189" s="26"/>
    </row>
    <row r="190" spans="2:10">
      <c r="C190" s="1">
        <f t="shared" ref="C190" ca="1" si="96">C191+1000</f>
        <v>1006</v>
      </c>
      <c r="D190" s="42"/>
      <c r="E190" s="34" t="s">
        <v>883</v>
      </c>
      <c r="F190" s="35" t="s">
        <v>885</v>
      </c>
      <c r="G190" s="35"/>
      <c r="H190" s="35" t="s">
        <v>887</v>
      </c>
      <c r="I190" s="35" t="s">
        <v>888</v>
      </c>
      <c r="J190" s="33"/>
    </row>
    <row r="191" spans="2:10" ht="16.2">
      <c r="B191">
        <f t="shared" ca="1" si="67"/>
        <v>0.92881895049727314</v>
      </c>
      <c r="C191" s="1">
        <f ca="1">RANK(B191,$B$3:$B$261)</f>
        <v>6</v>
      </c>
      <c r="D191" s="40">
        <v>95</v>
      </c>
      <c r="E191" s="20" t="s">
        <v>884</v>
      </c>
      <c r="F191" s="25" t="s">
        <v>877</v>
      </c>
      <c r="G191" s="25" t="s">
        <v>879</v>
      </c>
      <c r="H191" s="25" t="s">
        <v>886</v>
      </c>
      <c r="I191" s="25" t="s">
        <v>889</v>
      </c>
      <c r="J191" s="26" t="s">
        <v>890</v>
      </c>
    </row>
    <row r="192" spans="2:10">
      <c r="C192" s="1">
        <f t="shared" ref="C192" ca="1" si="97">C193+1000</f>
        <v>1012</v>
      </c>
      <c r="D192" s="42"/>
      <c r="E192" s="34" t="s">
        <v>896</v>
      </c>
      <c r="F192" s="35" t="s">
        <v>899</v>
      </c>
      <c r="G192" s="35"/>
      <c r="H192" s="35" t="s">
        <v>875</v>
      </c>
      <c r="I192" s="35" t="s">
        <v>893</v>
      </c>
      <c r="J192" s="33"/>
    </row>
    <row r="193" spans="2:10" ht="16.2">
      <c r="B193">
        <f t="shared" ca="1" si="67"/>
        <v>0.86482607725585592</v>
      </c>
      <c r="C193" s="1">
        <f ca="1">RANK(B193,$B$3:$B$261)</f>
        <v>12</v>
      </c>
      <c r="D193" s="40">
        <v>96</v>
      </c>
      <c r="E193" s="20" t="s">
        <v>897</v>
      </c>
      <c r="F193" s="25" t="s">
        <v>898</v>
      </c>
      <c r="G193" s="25" t="s">
        <v>900</v>
      </c>
      <c r="H193" s="25" t="s">
        <v>892</v>
      </c>
      <c r="I193" s="25" t="s">
        <v>894</v>
      </c>
      <c r="J193" s="26" t="s">
        <v>895</v>
      </c>
    </row>
    <row r="194" spans="2:10">
      <c r="C194" s="1">
        <f t="shared" ref="C194" ca="1" si="98">C195+1000</f>
        <v>1100</v>
      </c>
      <c r="D194" s="42"/>
      <c r="E194" s="34" t="s">
        <v>901</v>
      </c>
      <c r="F194" s="35"/>
      <c r="G194" s="35" t="s">
        <v>904</v>
      </c>
      <c r="H194" s="35" t="s">
        <v>905</v>
      </c>
      <c r="I194" s="35" t="s">
        <v>907</v>
      </c>
      <c r="J194" s="33"/>
    </row>
    <row r="195" spans="2:10" ht="16.2">
      <c r="B195">
        <f t="shared" ca="1" si="67"/>
        <v>5.079933707764539E-2</v>
      </c>
      <c r="C195" s="1">
        <f ca="1">RANK(B195,$B$3:$B$261)</f>
        <v>100</v>
      </c>
      <c r="D195" s="40">
        <v>97</v>
      </c>
      <c r="E195" s="20" t="s">
        <v>902</v>
      </c>
      <c r="F195" s="25" t="s">
        <v>903</v>
      </c>
      <c r="G195" s="25" t="s">
        <v>862</v>
      </c>
      <c r="H195" s="25" t="s">
        <v>906</v>
      </c>
      <c r="I195" s="25" t="s">
        <v>891</v>
      </c>
      <c r="J195" s="26"/>
    </row>
    <row r="196" spans="2:10">
      <c r="C196" s="1">
        <f t="shared" ref="C196" ca="1" si="99">C197+1000</f>
        <v>1063</v>
      </c>
      <c r="D196" s="42"/>
      <c r="E196" s="34" t="s">
        <v>908</v>
      </c>
      <c r="F196" s="35" t="s">
        <v>911</v>
      </c>
      <c r="G196" s="35"/>
      <c r="H196" s="35" t="s">
        <v>914</v>
      </c>
      <c r="I196" s="35"/>
      <c r="J196" s="33"/>
    </row>
    <row r="197" spans="2:10" ht="16.2">
      <c r="B197">
        <f t="shared" ref="B197:B207" ca="1" si="100">RAND()</f>
        <v>0.41333885017895422</v>
      </c>
      <c r="C197" s="1">
        <f ca="1">RANK(B197,$B$3:$B$261)</f>
        <v>63</v>
      </c>
      <c r="D197" s="40">
        <v>98</v>
      </c>
      <c r="E197" s="20" t="s">
        <v>909</v>
      </c>
      <c r="F197" s="25" t="s">
        <v>910</v>
      </c>
      <c r="G197" s="25" t="s">
        <v>912</v>
      </c>
      <c r="H197" s="25" t="s">
        <v>913</v>
      </c>
      <c r="I197" s="25" t="s">
        <v>915</v>
      </c>
      <c r="J197" s="26"/>
    </row>
    <row r="198" spans="2:10">
      <c r="C198" s="1">
        <f t="shared" ref="C198:C200" ca="1" si="101">C199+1000</f>
        <v>1075</v>
      </c>
      <c r="D198" s="42"/>
      <c r="E198" s="34" t="s">
        <v>916</v>
      </c>
      <c r="F198" s="35" t="s">
        <v>919</v>
      </c>
      <c r="G198" s="35"/>
      <c r="H198" s="35" t="s">
        <v>922</v>
      </c>
      <c r="I198" s="35"/>
      <c r="J198" s="33"/>
    </row>
    <row r="199" spans="2:10" ht="16.2">
      <c r="B199">
        <f t="shared" ca="1" si="100"/>
        <v>0.32465357927784322</v>
      </c>
      <c r="C199" s="1">
        <f ca="1">RANK(B199,$B$3:$B$261)</f>
        <v>75</v>
      </c>
      <c r="D199" s="40">
        <v>99</v>
      </c>
      <c r="E199" s="20" t="s">
        <v>917</v>
      </c>
      <c r="F199" s="25" t="s">
        <v>918</v>
      </c>
      <c r="G199" s="25" t="s">
        <v>920</v>
      </c>
      <c r="H199" s="25" t="s">
        <v>921</v>
      </c>
      <c r="I199" s="25" t="s">
        <v>923</v>
      </c>
      <c r="J199" s="26"/>
    </row>
    <row r="200" spans="2:10">
      <c r="C200" s="1">
        <f t="shared" ca="1" si="101"/>
        <v>1071</v>
      </c>
      <c r="D200" s="42"/>
      <c r="E200" s="34" t="s">
        <v>924</v>
      </c>
      <c r="F200" s="35"/>
      <c r="G200" s="35" t="s">
        <v>928</v>
      </c>
      <c r="H200" s="35"/>
      <c r="I200" s="35"/>
      <c r="J200" s="33"/>
    </row>
    <row r="201" spans="2:10" ht="16.2">
      <c r="B201">
        <f t="shared" ca="1" si="100"/>
        <v>0.35313993982537284</v>
      </c>
      <c r="C201" s="1">
        <f ca="1">RANK(B201,$B$3:$B$261)</f>
        <v>71</v>
      </c>
      <c r="D201" s="40">
        <v>100</v>
      </c>
      <c r="E201" s="20" t="s">
        <v>925</v>
      </c>
      <c r="F201" s="25" t="s">
        <v>926</v>
      </c>
      <c r="G201" s="25" t="s">
        <v>927</v>
      </c>
      <c r="H201" s="25" t="s">
        <v>929</v>
      </c>
      <c r="I201" s="25"/>
      <c r="J201" s="26"/>
    </row>
    <row r="202" spans="2:10">
      <c r="C202" s="1">
        <f t="shared" ref="C202:C214" ca="1" si="102">C203+1000</f>
        <v>1032</v>
      </c>
      <c r="D202" s="42"/>
      <c r="E202" s="34" t="s">
        <v>930</v>
      </c>
      <c r="F202" s="35" t="s">
        <v>933</v>
      </c>
      <c r="G202" s="35" t="s">
        <v>934</v>
      </c>
      <c r="H202" s="35" t="s">
        <v>937</v>
      </c>
      <c r="I202" s="35" t="s">
        <v>938</v>
      </c>
      <c r="J202" s="33"/>
    </row>
    <row r="203" spans="2:10" ht="16.2">
      <c r="B203">
        <f t="shared" ca="1" si="100"/>
        <v>0.65663702077465547</v>
      </c>
      <c r="C203" s="1">
        <f ca="1">RANK(B203,$B$3:$B$261)</f>
        <v>32</v>
      </c>
      <c r="D203" s="40">
        <v>101</v>
      </c>
      <c r="E203" s="20" t="s">
        <v>931</v>
      </c>
      <c r="F203" s="25" t="s">
        <v>932</v>
      </c>
      <c r="G203" s="25" t="s">
        <v>935</v>
      </c>
      <c r="H203" s="25" t="s">
        <v>936</v>
      </c>
      <c r="I203" s="25" t="s">
        <v>939</v>
      </c>
      <c r="J203" s="26"/>
    </row>
    <row r="204" spans="2:10">
      <c r="C204" s="1">
        <f t="shared" ref="C204:C260" ca="1" si="103">C205+1000</f>
        <v>1087</v>
      </c>
      <c r="D204" s="42"/>
      <c r="E204" s="34" t="s">
        <v>940</v>
      </c>
      <c r="F204" s="35" t="s">
        <v>943</v>
      </c>
      <c r="G204" s="35" t="s">
        <v>944</v>
      </c>
      <c r="H204" s="35"/>
      <c r="I204" s="35" t="s">
        <v>867</v>
      </c>
      <c r="J204" s="33" t="s">
        <v>947</v>
      </c>
    </row>
    <row r="205" spans="2:10" ht="16.2">
      <c r="B205">
        <f t="shared" ca="1" si="100"/>
        <v>0.19596324322670233</v>
      </c>
      <c r="C205" s="1">
        <f ca="1">RANK(B205,$B$3:$B$261)</f>
        <v>87</v>
      </c>
      <c r="D205" s="40">
        <v>102</v>
      </c>
      <c r="E205" s="20" t="s">
        <v>941</v>
      </c>
      <c r="F205" s="25" t="s">
        <v>942</v>
      </c>
      <c r="G205" s="25" t="s">
        <v>945</v>
      </c>
      <c r="H205" s="25" t="s">
        <v>946</v>
      </c>
      <c r="I205" s="25" t="s">
        <v>845</v>
      </c>
      <c r="J205" s="26" t="s">
        <v>948</v>
      </c>
    </row>
    <row r="206" spans="2:10">
      <c r="C206" s="1">
        <f t="shared" ca="1" si="102"/>
        <v>1056</v>
      </c>
      <c r="D206" s="42"/>
      <c r="E206" s="34" t="s">
        <v>949</v>
      </c>
      <c r="F206" s="35" t="s">
        <v>951</v>
      </c>
      <c r="G206" s="35" t="s">
        <v>952</v>
      </c>
      <c r="H206" s="35"/>
      <c r="I206" s="35" t="s">
        <v>954</v>
      </c>
      <c r="J206" s="33" t="s">
        <v>955</v>
      </c>
    </row>
    <row r="207" spans="2:10" ht="16.8" thickBot="1">
      <c r="B207">
        <f t="shared" ca="1" si="100"/>
        <v>0.43375719112059619</v>
      </c>
      <c r="C207" s="1">
        <f ca="1">RANK(B207,$B$3:$B$261)</f>
        <v>56</v>
      </c>
      <c r="D207" s="40">
        <v>103</v>
      </c>
      <c r="E207" s="71" t="s">
        <v>950</v>
      </c>
      <c r="F207" s="72" t="s">
        <v>725</v>
      </c>
      <c r="G207" s="72" t="s">
        <v>953</v>
      </c>
      <c r="H207" s="72" t="s">
        <v>946</v>
      </c>
      <c r="I207" s="72" t="s">
        <v>948</v>
      </c>
      <c r="J207" s="73" t="s">
        <v>956</v>
      </c>
    </row>
    <row r="208" spans="2:10">
      <c r="C208" s="1" t="e">
        <f t="shared" ca="1" si="103"/>
        <v>#N/A</v>
      </c>
      <c r="D208" s="42"/>
      <c r="E208" s="34"/>
      <c r="F208" s="35"/>
      <c r="G208" s="35"/>
      <c r="H208" s="35"/>
      <c r="I208" s="35"/>
      <c r="J208" s="33"/>
    </row>
    <row r="209" spans="3:10" ht="16.2">
      <c r="C209" s="1" t="e">
        <f ca="1">RANK(B209,$B$3:$B$261)</f>
        <v>#N/A</v>
      </c>
      <c r="D209" s="40">
        <v>104</v>
      </c>
      <c r="E209" s="20"/>
      <c r="F209" s="25"/>
      <c r="G209" s="25"/>
      <c r="H209" s="25"/>
      <c r="I209" s="25"/>
      <c r="J209" s="26"/>
    </row>
    <row r="210" spans="3:10">
      <c r="C210" s="1" t="e">
        <f t="shared" ca="1" si="102"/>
        <v>#N/A</v>
      </c>
      <c r="D210" s="42"/>
      <c r="E210" s="34"/>
      <c r="F210" s="35"/>
      <c r="G210" s="35"/>
      <c r="H210" s="35"/>
      <c r="I210" s="35"/>
      <c r="J210" s="33"/>
    </row>
    <row r="211" spans="3:10" ht="16.2">
      <c r="C211" s="1" t="e">
        <f ca="1">RANK(B211,$B$3:$B$261)</f>
        <v>#N/A</v>
      </c>
      <c r="D211" s="40">
        <v>105</v>
      </c>
      <c r="E211" s="20"/>
      <c r="F211" s="25"/>
      <c r="G211" s="25"/>
      <c r="H211" s="25"/>
      <c r="I211" s="25"/>
      <c r="J211" s="26"/>
    </row>
    <row r="212" spans="3:10">
      <c r="C212" s="1" t="e">
        <f t="shared" ca="1" si="103"/>
        <v>#N/A</v>
      </c>
      <c r="D212" s="42"/>
      <c r="E212" s="34"/>
      <c r="F212" s="35"/>
      <c r="G212" s="35"/>
      <c r="H212" s="35"/>
      <c r="I212" s="35"/>
      <c r="J212" s="33"/>
    </row>
    <row r="213" spans="3:10" ht="16.2">
      <c r="C213" s="1" t="e">
        <f ca="1">RANK(B213,$B$3:$B$261)</f>
        <v>#N/A</v>
      </c>
      <c r="D213" s="40">
        <v>106</v>
      </c>
      <c r="E213" s="20"/>
      <c r="F213" s="25"/>
      <c r="G213" s="25"/>
      <c r="H213" s="25"/>
      <c r="I213" s="25"/>
      <c r="J213" s="26"/>
    </row>
    <row r="214" spans="3:10">
      <c r="C214" s="1" t="e">
        <f t="shared" ca="1" si="102"/>
        <v>#N/A</v>
      </c>
      <c r="D214" s="42"/>
      <c r="E214" s="34"/>
      <c r="F214" s="35"/>
      <c r="G214" s="35"/>
      <c r="H214" s="35"/>
      <c r="I214" s="35"/>
      <c r="J214" s="33"/>
    </row>
    <row r="215" spans="3:10" ht="16.2">
      <c r="C215" s="1" t="e">
        <f ca="1">RANK(B215,$B$3:$B$261)</f>
        <v>#N/A</v>
      </c>
      <c r="D215" s="40">
        <v>107</v>
      </c>
      <c r="E215" s="20"/>
      <c r="F215" s="25"/>
      <c r="G215" s="25"/>
      <c r="H215" s="25"/>
      <c r="I215" s="25"/>
      <c r="J215" s="26"/>
    </row>
    <row r="216" spans="3:10">
      <c r="C216" s="1" t="e">
        <f t="shared" ca="1" si="103"/>
        <v>#N/A</v>
      </c>
      <c r="D216" s="42"/>
      <c r="E216" s="34"/>
      <c r="F216" s="35"/>
      <c r="G216" s="35"/>
      <c r="H216" s="35"/>
      <c r="I216" s="35"/>
      <c r="J216" s="33"/>
    </row>
    <row r="217" spans="3:10" ht="16.2">
      <c r="C217" s="1" t="e">
        <f ca="1">RANK(B217,$B$3:$B$261)</f>
        <v>#N/A</v>
      </c>
      <c r="D217" s="40">
        <v>108</v>
      </c>
      <c r="E217" s="20"/>
      <c r="F217" s="25"/>
      <c r="G217" s="25"/>
      <c r="H217" s="25"/>
      <c r="I217" s="25"/>
      <c r="J217" s="26"/>
    </row>
    <row r="218" spans="3:10">
      <c r="C218" s="1" t="e">
        <f t="shared" ca="1" si="103"/>
        <v>#N/A</v>
      </c>
      <c r="D218" s="42"/>
      <c r="E218" s="34"/>
      <c r="F218" s="35"/>
      <c r="G218" s="35"/>
      <c r="H218" s="35"/>
      <c r="I218" s="35"/>
      <c r="J218" s="33"/>
    </row>
    <row r="219" spans="3:10" ht="16.2">
      <c r="C219" s="1" t="e">
        <f ca="1">RANK(B219,$B$3:$B$261)</f>
        <v>#N/A</v>
      </c>
      <c r="D219" s="40">
        <v>109</v>
      </c>
      <c r="E219" s="20"/>
      <c r="F219" s="25"/>
      <c r="G219" s="25"/>
      <c r="H219" s="25"/>
      <c r="I219" s="25"/>
      <c r="J219" s="26"/>
    </row>
    <row r="220" spans="3:10">
      <c r="C220" s="1" t="e">
        <f t="shared" ca="1" si="103"/>
        <v>#N/A</v>
      </c>
      <c r="D220" s="42"/>
      <c r="E220" s="34"/>
      <c r="F220" s="35"/>
      <c r="G220" s="35"/>
      <c r="H220" s="35"/>
      <c r="I220" s="35"/>
      <c r="J220" s="33"/>
    </row>
    <row r="221" spans="3:10" ht="16.2">
      <c r="C221" s="1" t="e">
        <f ca="1">RANK(B221,$B$3:$B$261)</f>
        <v>#N/A</v>
      </c>
      <c r="D221" s="40">
        <v>110</v>
      </c>
      <c r="E221" s="20"/>
      <c r="F221" s="25"/>
      <c r="G221" s="25"/>
      <c r="H221" s="25"/>
      <c r="I221" s="25"/>
      <c r="J221" s="26"/>
    </row>
    <row r="222" spans="3:10">
      <c r="C222" s="1" t="e">
        <f t="shared" ca="1" si="103"/>
        <v>#N/A</v>
      </c>
      <c r="D222" s="42"/>
      <c r="E222" s="34"/>
      <c r="F222" s="35"/>
      <c r="G222" s="35"/>
      <c r="H222" s="35"/>
      <c r="I222" s="35"/>
      <c r="J222" s="33"/>
    </row>
    <row r="223" spans="3:10" ht="16.2">
      <c r="C223" s="1" t="e">
        <f ca="1">RANK(B223,$B$3:$B$261)</f>
        <v>#N/A</v>
      </c>
      <c r="D223" s="40">
        <v>111</v>
      </c>
      <c r="E223" s="20"/>
      <c r="F223" s="25"/>
      <c r="G223" s="25"/>
      <c r="H223" s="25"/>
      <c r="I223" s="25"/>
      <c r="J223" s="26"/>
    </row>
    <row r="224" spans="3:10">
      <c r="C224" s="1" t="e">
        <f t="shared" ca="1" si="103"/>
        <v>#N/A</v>
      </c>
      <c r="D224" s="42"/>
      <c r="E224" s="34"/>
      <c r="F224" s="35"/>
      <c r="G224" s="35"/>
      <c r="H224" s="35"/>
      <c r="I224" s="35"/>
      <c r="J224" s="33"/>
    </row>
    <row r="225" spans="3:10" ht="16.2">
      <c r="C225" s="1" t="e">
        <f ca="1">RANK(B225,$B$3:$B$261)</f>
        <v>#N/A</v>
      </c>
      <c r="D225" s="40">
        <v>112</v>
      </c>
      <c r="E225" s="20"/>
      <c r="F225" s="25"/>
      <c r="G225" s="25"/>
      <c r="H225" s="25"/>
      <c r="I225" s="25"/>
      <c r="J225" s="26"/>
    </row>
    <row r="226" spans="3:10">
      <c r="C226" s="1" t="e">
        <f t="shared" ca="1" si="103"/>
        <v>#N/A</v>
      </c>
      <c r="D226" s="42"/>
      <c r="E226" s="34"/>
      <c r="F226" s="35"/>
      <c r="G226" s="35"/>
      <c r="H226" s="35"/>
      <c r="I226" s="35"/>
      <c r="J226" s="33"/>
    </row>
    <row r="227" spans="3:10" ht="16.2">
      <c r="C227" s="1" t="e">
        <f ca="1">RANK(B227,$B$3:$B$261)</f>
        <v>#N/A</v>
      </c>
      <c r="D227" s="40">
        <v>113</v>
      </c>
      <c r="E227" s="20"/>
      <c r="F227" s="25"/>
      <c r="G227" s="25"/>
      <c r="H227" s="25"/>
      <c r="I227" s="25"/>
      <c r="J227" s="26"/>
    </row>
    <row r="228" spans="3:10">
      <c r="C228" s="1" t="e">
        <f t="shared" ca="1" si="103"/>
        <v>#N/A</v>
      </c>
      <c r="D228" s="42"/>
      <c r="E228" s="34"/>
      <c r="F228" s="35"/>
      <c r="G228" s="35"/>
      <c r="H228" s="35"/>
      <c r="I228" s="35"/>
      <c r="J228" s="33"/>
    </row>
    <row r="229" spans="3:10" ht="16.2">
      <c r="C229" s="1" t="e">
        <f ca="1">RANK(B229,$B$3:$B$261)</f>
        <v>#N/A</v>
      </c>
      <c r="D229" s="40">
        <v>114</v>
      </c>
      <c r="E229" s="20"/>
      <c r="F229" s="25"/>
      <c r="G229" s="25"/>
      <c r="H229" s="25"/>
      <c r="I229" s="25"/>
      <c r="J229" s="26"/>
    </row>
    <row r="230" spans="3:10">
      <c r="C230" s="1" t="e">
        <f t="shared" ca="1" si="103"/>
        <v>#N/A</v>
      </c>
      <c r="D230" s="42"/>
      <c r="E230" s="34"/>
      <c r="F230" s="35"/>
      <c r="G230" s="35"/>
      <c r="H230" s="35"/>
      <c r="I230" s="35"/>
      <c r="J230" s="33"/>
    </row>
    <row r="231" spans="3:10" ht="16.2">
      <c r="C231" s="1" t="e">
        <f ca="1">RANK(B231,$B$3:$B$261)</f>
        <v>#N/A</v>
      </c>
      <c r="D231" s="40">
        <v>115</v>
      </c>
      <c r="E231" s="20"/>
      <c r="F231" s="25"/>
      <c r="G231" s="25"/>
      <c r="H231" s="25"/>
      <c r="I231" s="25"/>
      <c r="J231" s="26"/>
    </row>
    <row r="232" spans="3:10">
      <c r="C232" s="1" t="e">
        <f t="shared" ca="1" si="103"/>
        <v>#N/A</v>
      </c>
      <c r="D232" s="42"/>
      <c r="E232" s="34"/>
      <c r="F232" s="35"/>
      <c r="G232" s="35"/>
      <c r="H232" s="35"/>
      <c r="I232" s="35"/>
      <c r="J232" s="33"/>
    </row>
    <row r="233" spans="3:10" ht="16.2">
      <c r="C233" s="1" t="e">
        <f ca="1">RANK(B233,$B$3:$B$261)</f>
        <v>#N/A</v>
      </c>
      <c r="D233" s="40">
        <v>116</v>
      </c>
      <c r="E233" s="20"/>
      <c r="F233" s="25"/>
      <c r="G233" s="25"/>
      <c r="H233" s="25"/>
      <c r="I233" s="25"/>
      <c r="J233" s="26"/>
    </row>
    <row r="234" spans="3:10">
      <c r="C234" s="1" t="e">
        <f t="shared" ca="1" si="103"/>
        <v>#N/A</v>
      </c>
      <c r="D234" s="42"/>
      <c r="E234" s="34"/>
      <c r="F234" s="35"/>
      <c r="G234" s="35"/>
      <c r="H234" s="35"/>
      <c r="I234" s="35"/>
      <c r="J234" s="33"/>
    </row>
    <row r="235" spans="3:10" ht="16.2">
      <c r="C235" s="1" t="e">
        <f ca="1">RANK(B235,$B$3:$B$261)</f>
        <v>#N/A</v>
      </c>
      <c r="D235" s="40">
        <v>117</v>
      </c>
      <c r="E235" s="20"/>
      <c r="F235" s="25"/>
      <c r="G235" s="25"/>
      <c r="H235" s="25"/>
      <c r="I235" s="25"/>
      <c r="J235" s="26"/>
    </row>
    <row r="236" spans="3:10">
      <c r="C236" s="1" t="e">
        <f t="shared" ca="1" si="103"/>
        <v>#N/A</v>
      </c>
      <c r="D236" s="42"/>
      <c r="E236" s="34"/>
      <c r="F236" s="35"/>
      <c r="G236" s="35"/>
      <c r="H236" s="35"/>
      <c r="I236" s="35"/>
      <c r="J236" s="33"/>
    </row>
    <row r="237" spans="3:10" ht="16.2">
      <c r="C237" s="1" t="e">
        <f ca="1">RANK(B237,$B$3:$B$261)</f>
        <v>#N/A</v>
      </c>
      <c r="D237" s="40">
        <v>118</v>
      </c>
      <c r="E237" s="20"/>
      <c r="F237" s="25"/>
      <c r="G237" s="25"/>
      <c r="H237" s="25"/>
      <c r="I237" s="25"/>
      <c r="J237" s="26"/>
    </row>
    <row r="238" spans="3:10">
      <c r="C238" s="1" t="e">
        <f t="shared" ca="1" si="103"/>
        <v>#N/A</v>
      </c>
      <c r="D238" s="42"/>
      <c r="E238" s="34"/>
      <c r="F238" s="35"/>
      <c r="G238" s="35"/>
      <c r="H238" s="35"/>
      <c r="I238" s="35"/>
      <c r="J238" s="33"/>
    </row>
    <row r="239" spans="3:10" ht="16.2">
      <c r="C239" s="1" t="e">
        <f ca="1">RANK(B239,$B$3:$B$261)</f>
        <v>#N/A</v>
      </c>
      <c r="D239" s="40">
        <v>119</v>
      </c>
      <c r="E239" s="20"/>
      <c r="F239" s="25"/>
      <c r="G239" s="25"/>
      <c r="H239" s="25"/>
      <c r="I239" s="25"/>
      <c r="J239" s="26"/>
    </row>
    <row r="240" spans="3:10">
      <c r="C240" s="1" t="e">
        <f t="shared" ca="1" si="103"/>
        <v>#N/A</v>
      </c>
      <c r="D240" s="42"/>
      <c r="E240" s="34"/>
      <c r="F240" s="35"/>
      <c r="G240" s="35"/>
      <c r="H240" s="35"/>
      <c r="I240" s="35"/>
      <c r="J240" s="33"/>
    </row>
    <row r="241" spans="3:10" ht="16.2">
      <c r="C241" s="1" t="e">
        <f ca="1">RANK(B241,$B$3:$B$261)</f>
        <v>#N/A</v>
      </c>
      <c r="D241" s="40">
        <v>120</v>
      </c>
      <c r="E241" s="20"/>
      <c r="F241" s="25"/>
      <c r="G241" s="25"/>
      <c r="H241" s="25"/>
      <c r="I241" s="25"/>
      <c r="J241" s="26"/>
    </row>
    <row r="242" spans="3:10">
      <c r="C242" s="1" t="e">
        <f t="shared" ca="1" si="103"/>
        <v>#N/A</v>
      </c>
      <c r="D242" s="42"/>
      <c r="E242" s="34"/>
      <c r="F242" s="35"/>
      <c r="G242" s="35"/>
      <c r="H242" s="35"/>
      <c r="I242" s="35"/>
      <c r="J242" s="33"/>
    </row>
    <row r="243" spans="3:10" ht="16.2">
      <c r="C243" s="1" t="e">
        <f ca="1">RANK(B243,$B$3:$B$261)</f>
        <v>#N/A</v>
      </c>
      <c r="D243" s="40">
        <v>121</v>
      </c>
      <c r="E243" s="20"/>
      <c r="F243" s="25"/>
      <c r="G243" s="25"/>
      <c r="H243" s="25"/>
      <c r="I243" s="25"/>
      <c r="J243" s="26"/>
    </row>
    <row r="244" spans="3:10">
      <c r="C244" s="1" t="e">
        <f t="shared" ca="1" si="103"/>
        <v>#N/A</v>
      </c>
      <c r="D244" s="42"/>
      <c r="E244" s="34"/>
      <c r="F244" s="35"/>
      <c r="G244" s="35"/>
      <c r="H244" s="35"/>
      <c r="I244" s="35"/>
      <c r="J244" s="33"/>
    </row>
    <row r="245" spans="3:10" ht="16.2">
      <c r="C245" s="1" t="e">
        <f ca="1">RANK(B245,$B$3:$B$261)</f>
        <v>#N/A</v>
      </c>
      <c r="D245" s="40">
        <v>122</v>
      </c>
      <c r="E245" s="20"/>
      <c r="F245" s="25"/>
      <c r="G245" s="25"/>
      <c r="H245" s="25"/>
      <c r="I245" s="25"/>
      <c r="J245" s="26"/>
    </row>
    <row r="246" spans="3:10">
      <c r="C246" s="1" t="e">
        <f t="shared" ca="1" si="103"/>
        <v>#N/A</v>
      </c>
      <c r="D246" s="42"/>
      <c r="E246" s="34"/>
      <c r="F246" s="35"/>
      <c r="G246" s="35"/>
      <c r="H246" s="35"/>
      <c r="I246" s="35"/>
      <c r="J246" s="33"/>
    </row>
    <row r="247" spans="3:10" ht="16.2">
      <c r="C247" s="1" t="e">
        <f ca="1">RANK(B247,$B$3:$B$261)</f>
        <v>#N/A</v>
      </c>
      <c r="D247" s="40">
        <v>123</v>
      </c>
      <c r="E247" s="20"/>
      <c r="F247" s="25"/>
      <c r="G247" s="25"/>
      <c r="H247" s="25"/>
      <c r="I247" s="25"/>
      <c r="J247" s="26"/>
    </row>
    <row r="248" spans="3:10">
      <c r="C248" s="1" t="e">
        <f t="shared" ca="1" si="103"/>
        <v>#N/A</v>
      </c>
      <c r="D248" s="42"/>
      <c r="E248" s="34"/>
      <c r="F248" s="35"/>
      <c r="G248" s="35"/>
      <c r="H248" s="35"/>
      <c r="I248" s="35"/>
      <c r="J248" s="33"/>
    </row>
    <row r="249" spans="3:10" ht="16.2">
      <c r="C249" s="1" t="e">
        <f ca="1">RANK(B249,$B$3:$B$261)</f>
        <v>#N/A</v>
      </c>
      <c r="D249" s="40">
        <v>124</v>
      </c>
      <c r="E249" s="20"/>
      <c r="F249" s="25"/>
      <c r="G249" s="25"/>
      <c r="H249" s="25"/>
      <c r="I249" s="25"/>
      <c r="J249" s="26"/>
    </row>
    <row r="250" spans="3:10">
      <c r="C250" s="1" t="e">
        <f t="shared" ca="1" si="103"/>
        <v>#N/A</v>
      </c>
      <c r="D250" s="42"/>
      <c r="E250" s="34"/>
      <c r="F250" s="35"/>
      <c r="G250" s="35"/>
      <c r="H250" s="35"/>
      <c r="I250" s="35"/>
      <c r="J250" s="33"/>
    </row>
    <row r="251" spans="3:10" ht="16.2">
      <c r="C251" s="1" t="e">
        <f ca="1">RANK(B251,$B$3:$B$261)</f>
        <v>#N/A</v>
      </c>
      <c r="D251" s="40">
        <v>125</v>
      </c>
      <c r="E251" s="20"/>
      <c r="F251" s="25"/>
      <c r="G251" s="25"/>
      <c r="H251" s="25"/>
      <c r="I251" s="25"/>
      <c r="J251" s="26"/>
    </row>
    <row r="252" spans="3:10">
      <c r="C252" s="1" t="e">
        <f t="shared" ca="1" si="103"/>
        <v>#N/A</v>
      </c>
      <c r="D252" s="42"/>
      <c r="E252" s="34"/>
      <c r="F252" s="35"/>
      <c r="G252" s="35"/>
      <c r="H252" s="35"/>
      <c r="I252" s="35"/>
      <c r="J252" s="33"/>
    </row>
    <row r="253" spans="3:10" ht="16.2">
      <c r="C253" s="1" t="e">
        <f ca="1">RANK(B253,$B$3:$B$261)</f>
        <v>#N/A</v>
      </c>
      <c r="D253" s="40">
        <v>126</v>
      </c>
      <c r="E253" s="20"/>
      <c r="F253" s="25"/>
      <c r="G253" s="25"/>
      <c r="H253" s="25"/>
      <c r="I253" s="25"/>
      <c r="J253" s="26"/>
    </row>
    <row r="254" spans="3:10">
      <c r="C254" s="1" t="e">
        <f t="shared" ca="1" si="103"/>
        <v>#N/A</v>
      </c>
      <c r="D254" s="42"/>
      <c r="E254" s="34"/>
      <c r="F254" s="35"/>
      <c r="G254" s="35"/>
      <c r="H254" s="35"/>
      <c r="I254" s="35"/>
      <c r="J254" s="33"/>
    </row>
    <row r="255" spans="3:10" ht="16.2">
      <c r="C255" s="1" t="e">
        <f ca="1">RANK(B255,$B$3:$B$261)</f>
        <v>#N/A</v>
      </c>
      <c r="D255" s="40">
        <v>127</v>
      </c>
      <c r="E255" s="20"/>
      <c r="F255" s="25"/>
      <c r="G255" s="25"/>
      <c r="H255" s="25"/>
      <c r="I255" s="25"/>
      <c r="J255" s="26"/>
    </row>
    <row r="256" spans="3:10">
      <c r="C256" s="1" t="e">
        <f t="shared" ca="1" si="103"/>
        <v>#N/A</v>
      </c>
      <c r="D256" s="42"/>
      <c r="E256" s="34"/>
      <c r="F256" s="35"/>
      <c r="G256" s="35"/>
      <c r="H256" s="35"/>
      <c r="I256" s="35"/>
      <c r="J256" s="33"/>
    </row>
    <row r="257" spans="3:10" ht="16.2">
      <c r="C257" s="1" t="e">
        <f ca="1">RANK(B257,$B$3:$B$261)</f>
        <v>#N/A</v>
      </c>
      <c r="D257" s="40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3"/>
        <v>#N/A</v>
      </c>
      <c r="D258" s="42"/>
      <c r="E258" s="34"/>
      <c r="F258" s="35"/>
      <c r="G258" s="35"/>
      <c r="H258" s="35"/>
      <c r="I258" s="35"/>
      <c r="J258" s="33"/>
    </row>
    <row r="259" spans="3:10" ht="16.2">
      <c r="C259" s="1" t="e">
        <f ca="1">RANK(B259,$B$3:$B$261)</f>
        <v>#N/A</v>
      </c>
      <c r="D259" s="40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3"/>
        <v>#N/A</v>
      </c>
      <c r="D260" s="42"/>
      <c r="E260" s="34"/>
      <c r="F260" s="35"/>
      <c r="G260" s="35"/>
      <c r="H260" s="35"/>
      <c r="I260" s="35"/>
      <c r="J260" s="33"/>
    </row>
    <row r="261" spans="3:10" ht="16.2">
      <c r="C261" s="1" t="e">
        <f ca="1">RANK(B261,$B$3:$B$261)</f>
        <v>#N/A</v>
      </c>
      <c r="D261" s="40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V46"/>
  <sheetViews>
    <sheetView view="pageBreakPreview" zoomScale="60" zoomScaleNormal="60" workbookViewId="0">
      <selection activeCell="U23" sqref="U23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1932</v>
      </c>
      <c r="C2" s="88"/>
      <c r="D2" s="2" t="s">
        <v>1933</v>
      </c>
      <c r="E2" s="88"/>
      <c r="F2" s="2" t="s">
        <v>1934</v>
      </c>
      <c r="G2" s="88"/>
      <c r="H2" s="2" t="s">
        <v>1935</v>
      </c>
      <c r="I2" s="88"/>
      <c r="J2" s="2" t="s">
        <v>1936</v>
      </c>
      <c r="K2" s="88"/>
      <c r="L2" s="2" t="s">
        <v>1937</v>
      </c>
      <c r="M2" s="88"/>
      <c r="N2" s="2" t="s">
        <v>1938</v>
      </c>
      <c r="O2" s="88"/>
      <c r="P2" s="2" t="s">
        <v>1939</v>
      </c>
      <c r="Q2" s="88"/>
      <c r="R2" s="2" t="s">
        <v>1940</v>
      </c>
      <c r="S2" s="88"/>
      <c r="T2" s="2" t="s">
        <v>1941</v>
      </c>
      <c r="V2" s="104" t="s">
        <v>866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1931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37" t="e">
        <f t="shared" ref="B12:T17" si="19">B21</f>
        <v>#N/A</v>
      </c>
      <c r="C12" s="95" t="e">
        <f>IF(C30="","",IF((AND(ISTEXT(C30),C31="")),"(   )","(    "))</f>
        <v>#N/A</v>
      </c>
      <c r="D12" s="37" t="e">
        <f t="shared" si="19"/>
        <v>#N/A</v>
      </c>
      <c r="E12" s="95" t="e">
        <f>IF(E30="","",IF((AND(ISTEXT(E30),E31="")),"(   )","(    "))</f>
        <v>#N/A</v>
      </c>
      <c r="F12" s="37" t="e">
        <f t="shared" si="19"/>
        <v>#N/A</v>
      </c>
      <c r="G12" s="95" t="e">
        <f>IF(G30="","",IF((AND(ISTEXT(G30),G31="")),"(   )","(    "))</f>
        <v>#N/A</v>
      </c>
      <c r="H12" s="37" t="e">
        <f t="shared" si="19"/>
        <v>#N/A</v>
      </c>
      <c r="I12" s="95" t="e">
        <f>IF(I30="","",IF((AND(ISTEXT(I30),I31="")),"(   )","(    "))</f>
        <v>#N/A</v>
      </c>
      <c r="J12" s="37" t="e">
        <f t="shared" si="19"/>
        <v>#N/A</v>
      </c>
      <c r="K12" s="95" t="e">
        <f>IF(K30="","",IF((AND(ISTEXT(K30),K31="")),"(   )","(    "))</f>
        <v>#N/A</v>
      </c>
      <c r="L12" s="37" t="e">
        <f t="shared" si="19"/>
        <v>#N/A</v>
      </c>
      <c r="M12" s="95" t="e">
        <f>IF(M30="","",IF((AND(ISTEXT(M30),M31="")),"(   )","(    "))</f>
        <v>#N/A</v>
      </c>
      <c r="N12" s="37" t="e">
        <f t="shared" si="19"/>
        <v>#N/A</v>
      </c>
      <c r="O12" s="95" t="e">
        <f>IF(O30="","",IF((AND(ISTEXT(O30),O31="")),"(   )","(    "))</f>
        <v>#N/A</v>
      </c>
      <c r="P12" s="37" t="e">
        <f t="shared" si="19"/>
        <v>#N/A</v>
      </c>
      <c r="Q12" s="95" t="e">
        <f>IF(Q30="","",IF((AND(ISTEXT(Q30),Q31="")),"(   )","(    "))</f>
        <v>#N/A</v>
      </c>
      <c r="R12" s="37" t="e">
        <f t="shared" si="19"/>
        <v>#N/A</v>
      </c>
      <c r="S12" s="95" t="e">
        <f>IF(S30="","",IF((AND(ISTEXT(S30),S31="")),"(   )","(    "))</f>
        <v>#N/A</v>
      </c>
      <c r="T12" s="37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7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7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7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7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7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7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7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7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7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7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7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7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7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7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7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7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7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7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7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7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7" t="e">
        <f t="shared" si="19"/>
        <v>#N/A</v>
      </c>
      <c r="C15" s="95" t="e">
        <f t="shared" si="20"/>
        <v>#N/A</v>
      </c>
      <c r="D15" s="37" t="e">
        <f t="shared" si="19"/>
        <v>#N/A</v>
      </c>
      <c r="E15" s="95" t="e">
        <f t="shared" si="21"/>
        <v>#N/A</v>
      </c>
      <c r="F15" s="37" t="e">
        <f t="shared" si="19"/>
        <v>#N/A</v>
      </c>
      <c r="G15" s="95" t="e">
        <f t="shared" si="22"/>
        <v>#N/A</v>
      </c>
      <c r="H15" s="37" t="e">
        <f t="shared" si="19"/>
        <v>#N/A</v>
      </c>
      <c r="I15" s="95" t="e">
        <f t="shared" si="23"/>
        <v>#N/A</v>
      </c>
      <c r="J15" s="37" t="e">
        <f t="shared" si="19"/>
        <v>#N/A</v>
      </c>
      <c r="K15" s="95" t="e">
        <f t="shared" si="24"/>
        <v>#N/A</v>
      </c>
      <c r="L15" s="37" t="e">
        <f t="shared" si="19"/>
        <v>#N/A</v>
      </c>
      <c r="M15" s="95" t="e">
        <f t="shared" si="25"/>
        <v>#N/A</v>
      </c>
      <c r="N15" s="37" t="e">
        <f t="shared" si="19"/>
        <v>#N/A</v>
      </c>
      <c r="O15" s="95" t="e">
        <f t="shared" si="26"/>
        <v>#N/A</v>
      </c>
      <c r="P15" s="37" t="e">
        <f t="shared" si="19"/>
        <v>#N/A</v>
      </c>
      <c r="Q15" s="95" t="e">
        <f t="shared" si="27"/>
        <v>#N/A</v>
      </c>
      <c r="R15" s="37" t="e">
        <f t="shared" si="19"/>
        <v>#N/A</v>
      </c>
      <c r="S15" s="95" t="e">
        <f t="shared" si="28"/>
        <v>#N/A</v>
      </c>
      <c r="T15" s="37" t="e">
        <f t="shared" si="19"/>
        <v>#N/A</v>
      </c>
      <c r="U15" s="95" t="e">
        <f t="shared" si="29"/>
        <v>#N/A</v>
      </c>
      <c r="V15" s="105" t="s">
        <v>1931</v>
      </c>
    </row>
    <row r="16" spans="2:22" ht="80.400000000000006" customHeight="1">
      <c r="B16" s="37" t="e">
        <f t="shared" si="19"/>
        <v>#N/A</v>
      </c>
      <c r="C16" s="95" t="e">
        <f t="shared" si="20"/>
        <v>#N/A</v>
      </c>
      <c r="D16" s="37" t="e">
        <f t="shared" si="19"/>
        <v>#N/A</v>
      </c>
      <c r="E16" s="95" t="e">
        <f t="shared" si="21"/>
        <v>#N/A</v>
      </c>
      <c r="F16" s="37" t="e">
        <f t="shared" si="19"/>
        <v>#N/A</v>
      </c>
      <c r="G16" s="95" t="e">
        <f t="shared" si="22"/>
        <v>#N/A</v>
      </c>
      <c r="H16" s="37" t="e">
        <f t="shared" si="19"/>
        <v>#N/A</v>
      </c>
      <c r="I16" s="95" t="e">
        <f t="shared" si="23"/>
        <v>#N/A</v>
      </c>
      <c r="J16" s="37" t="e">
        <f t="shared" si="19"/>
        <v>#N/A</v>
      </c>
      <c r="K16" s="95" t="e">
        <f t="shared" si="24"/>
        <v>#N/A</v>
      </c>
      <c r="L16" s="37" t="e">
        <f t="shared" si="19"/>
        <v>#N/A</v>
      </c>
      <c r="M16" s="95" t="e">
        <f t="shared" si="25"/>
        <v>#N/A</v>
      </c>
      <c r="N16" s="37" t="e">
        <f t="shared" si="19"/>
        <v>#N/A</v>
      </c>
      <c r="O16" s="95" t="e">
        <f t="shared" si="26"/>
        <v>#N/A</v>
      </c>
      <c r="P16" s="37" t="e">
        <f t="shared" si="19"/>
        <v>#N/A</v>
      </c>
      <c r="Q16" s="95" t="e">
        <f t="shared" si="27"/>
        <v>#N/A</v>
      </c>
      <c r="R16" s="37" t="e">
        <f t="shared" si="19"/>
        <v>#N/A</v>
      </c>
      <c r="S16" s="95" t="e">
        <f t="shared" si="28"/>
        <v>#N/A</v>
      </c>
      <c r="T16" s="37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7" t="e">
        <f t="shared" si="19"/>
        <v>#N/A</v>
      </c>
      <c r="C17" s="95" t="e">
        <f t="shared" si="20"/>
        <v>#N/A</v>
      </c>
      <c r="D17" s="37" t="e">
        <f t="shared" si="19"/>
        <v>#N/A</v>
      </c>
      <c r="E17" s="95" t="e">
        <f t="shared" si="21"/>
        <v>#N/A</v>
      </c>
      <c r="F17" s="37" t="e">
        <f t="shared" si="19"/>
        <v>#N/A</v>
      </c>
      <c r="G17" s="95" t="e">
        <f t="shared" si="22"/>
        <v>#N/A</v>
      </c>
      <c r="H17" s="37" t="e">
        <f t="shared" si="19"/>
        <v>#N/A</v>
      </c>
      <c r="I17" s="95" t="e">
        <f t="shared" si="23"/>
        <v>#N/A</v>
      </c>
      <c r="J17" s="37" t="e">
        <f t="shared" si="19"/>
        <v>#N/A</v>
      </c>
      <c r="K17" s="95" t="e">
        <f t="shared" si="24"/>
        <v>#N/A</v>
      </c>
      <c r="L17" s="37" t="e">
        <f t="shared" si="19"/>
        <v>#N/A</v>
      </c>
      <c r="M17" s="95" t="e">
        <f t="shared" si="25"/>
        <v>#N/A</v>
      </c>
      <c r="N17" s="37" t="e">
        <f t="shared" si="19"/>
        <v>#N/A</v>
      </c>
      <c r="O17" s="95" t="e">
        <f t="shared" si="26"/>
        <v>#N/A</v>
      </c>
      <c r="P17" s="37" t="e">
        <f t="shared" si="19"/>
        <v>#N/A</v>
      </c>
      <c r="Q17" s="95" t="e">
        <f t="shared" si="27"/>
        <v>#N/A</v>
      </c>
      <c r="R17" s="37" t="e">
        <f t="shared" si="19"/>
        <v>#N/A</v>
      </c>
      <c r="S17" s="95" t="e">
        <f t="shared" si="28"/>
        <v>#N/A</v>
      </c>
      <c r="T17" s="37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e">
        <f t="shared" ref="B21:U26" si="30">B30</f>
        <v>#N/A</v>
      </c>
      <c r="C21" s="96" t="e">
        <f t="shared" si="30"/>
        <v>#N/A</v>
      </c>
      <c r="D21" s="37" t="e">
        <f t="shared" si="30"/>
        <v>#N/A</v>
      </c>
      <c r="E21" s="96" t="e">
        <f t="shared" si="30"/>
        <v>#N/A</v>
      </c>
      <c r="F21" s="37" t="e">
        <f t="shared" si="30"/>
        <v>#N/A</v>
      </c>
      <c r="G21" s="96" t="e">
        <f t="shared" si="30"/>
        <v>#N/A</v>
      </c>
      <c r="H21" s="37" t="e">
        <f t="shared" si="30"/>
        <v>#N/A</v>
      </c>
      <c r="I21" s="96" t="e">
        <f t="shared" si="30"/>
        <v>#N/A</v>
      </c>
      <c r="J21" s="37" t="e">
        <f t="shared" si="30"/>
        <v>#N/A</v>
      </c>
      <c r="K21" s="96" t="e">
        <f t="shared" si="30"/>
        <v>#N/A</v>
      </c>
      <c r="L21" s="37" t="e">
        <f t="shared" si="30"/>
        <v>#N/A</v>
      </c>
      <c r="M21" s="96" t="e">
        <f t="shared" si="30"/>
        <v>#N/A</v>
      </c>
      <c r="N21" s="37" t="e">
        <f t="shared" si="30"/>
        <v>#N/A</v>
      </c>
      <c r="O21" s="96" t="e">
        <f t="shared" si="30"/>
        <v>#N/A</v>
      </c>
      <c r="P21" s="37" t="e">
        <f t="shared" si="30"/>
        <v>#N/A</v>
      </c>
      <c r="Q21" s="96" t="e">
        <f t="shared" si="30"/>
        <v>#N/A</v>
      </c>
      <c r="R21" s="37" t="e">
        <f t="shared" si="30"/>
        <v>#N/A</v>
      </c>
      <c r="S21" s="96" t="e">
        <f t="shared" si="30"/>
        <v>#N/A</v>
      </c>
      <c r="T21" s="37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7" t="e">
        <f t="shared" si="30"/>
        <v>#N/A</v>
      </c>
      <c r="C22" s="96" t="e">
        <f t="shared" si="30"/>
        <v>#N/A</v>
      </c>
      <c r="D22" s="37" t="e">
        <f t="shared" si="30"/>
        <v>#N/A</v>
      </c>
      <c r="E22" s="96" t="e">
        <f t="shared" si="30"/>
        <v>#N/A</v>
      </c>
      <c r="F22" s="37" t="e">
        <f t="shared" si="30"/>
        <v>#N/A</v>
      </c>
      <c r="G22" s="96" t="e">
        <f t="shared" si="30"/>
        <v>#N/A</v>
      </c>
      <c r="H22" s="37" t="e">
        <f t="shared" si="30"/>
        <v>#N/A</v>
      </c>
      <c r="I22" s="96" t="e">
        <f t="shared" si="30"/>
        <v>#N/A</v>
      </c>
      <c r="J22" s="37" t="e">
        <f t="shared" si="30"/>
        <v>#N/A</v>
      </c>
      <c r="K22" s="96" t="e">
        <f t="shared" si="30"/>
        <v>#N/A</v>
      </c>
      <c r="L22" s="37" t="e">
        <f t="shared" si="30"/>
        <v>#N/A</v>
      </c>
      <c r="M22" s="96" t="e">
        <f t="shared" si="30"/>
        <v>#N/A</v>
      </c>
      <c r="N22" s="37" t="e">
        <f t="shared" si="30"/>
        <v>#N/A</v>
      </c>
      <c r="O22" s="96" t="e">
        <f t="shared" si="30"/>
        <v>#N/A</v>
      </c>
      <c r="P22" s="37" t="e">
        <f t="shared" si="30"/>
        <v>#N/A</v>
      </c>
      <c r="Q22" s="96" t="e">
        <f t="shared" si="30"/>
        <v>#N/A</v>
      </c>
      <c r="R22" s="37" t="e">
        <f t="shared" si="30"/>
        <v>#N/A</v>
      </c>
      <c r="S22" s="96" t="e">
        <f t="shared" si="30"/>
        <v>#N/A</v>
      </c>
      <c r="T22" s="37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7" t="e">
        <f t="shared" si="30"/>
        <v>#N/A</v>
      </c>
      <c r="C23" s="96" t="e">
        <f t="shared" si="30"/>
        <v>#N/A</v>
      </c>
      <c r="D23" s="37" t="e">
        <f t="shared" si="30"/>
        <v>#N/A</v>
      </c>
      <c r="E23" s="96" t="e">
        <f t="shared" si="30"/>
        <v>#N/A</v>
      </c>
      <c r="F23" s="37" t="e">
        <f t="shared" si="30"/>
        <v>#N/A</v>
      </c>
      <c r="G23" s="96" t="e">
        <f t="shared" si="30"/>
        <v>#N/A</v>
      </c>
      <c r="H23" s="37" t="e">
        <f t="shared" si="30"/>
        <v>#N/A</v>
      </c>
      <c r="I23" s="96" t="e">
        <f t="shared" si="30"/>
        <v>#N/A</v>
      </c>
      <c r="J23" s="37" t="e">
        <f t="shared" si="30"/>
        <v>#N/A</v>
      </c>
      <c r="K23" s="96" t="e">
        <f t="shared" si="30"/>
        <v>#N/A</v>
      </c>
      <c r="L23" s="37" t="e">
        <f t="shared" si="30"/>
        <v>#N/A</v>
      </c>
      <c r="M23" s="96" t="e">
        <f t="shared" si="30"/>
        <v>#N/A</v>
      </c>
      <c r="N23" s="37" t="e">
        <f t="shared" si="30"/>
        <v>#N/A</v>
      </c>
      <c r="O23" s="96" t="e">
        <f t="shared" si="30"/>
        <v>#N/A</v>
      </c>
      <c r="P23" s="37" t="e">
        <f t="shared" si="30"/>
        <v>#N/A</v>
      </c>
      <c r="Q23" s="96" t="e">
        <f t="shared" si="30"/>
        <v>#N/A</v>
      </c>
      <c r="R23" s="37" t="e">
        <f t="shared" si="30"/>
        <v>#N/A</v>
      </c>
      <c r="S23" s="96" t="e">
        <f t="shared" si="30"/>
        <v>#N/A</v>
      </c>
      <c r="T23" s="37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7" t="e">
        <f t="shared" si="30"/>
        <v>#N/A</v>
      </c>
      <c r="C24" s="96" t="e">
        <f t="shared" si="30"/>
        <v>#N/A</v>
      </c>
      <c r="D24" s="37" t="e">
        <f t="shared" si="30"/>
        <v>#N/A</v>
      </c>
      <c r="E24" s="96" t="e">
        <f t="shared" si="30"/>
        <v>#N/A</v>
      </c>
      <c r="F24" s="37" t="e">
        <f t="shared" si="30"/>
        <v>#N/A</v>
      </c>
      <c r="G24" s="96" t="e">
        <f t="shared" si="30"/>
        <v>#N/A</v>
      </c>
      <c r="H24" s="37" t="e">
        <f t="shared" si="30"/>
        <v>#N/A</v>
      </c>
      <c r="I24" s="96" t="e">
        <f t="shared" si="30"/>
        <v>#N/A</v>
      </c>
      <c r="J24" s="37" t="e">
        <f t="shared" si="30"/>
        <v>#N/A</v>
      </c>
      <c r="K24" s="96" t="e">
        <f t="shared" si="30"/>
        <v>#N/A</v>
      </c>
      <c r="L24" s="37" t="e">
        <f t="shared" si="30"/>
        <v>#N/A</v>
      </c>
      <c r="M24" s="96" t="e">
        <f t="shared" si="30"/>
        <v>#N/A</v>
      </c>
      <c r="N24" s="37" t="e">
        <f t="shared" si="30"/>
        <v>#N/A</v>
      </c>
      <c r="O24" s="96" t="e">
        <f t="shared" si="30"/>
        <v>#N/A</v>
      </c>
      <c r="P24" s="37" t="e">
        <f t="shared" si="30"/>
        <v>#N/A</v>
      </c>
      <c r="Q24" s="96" t="e">
        <f t="shared" si="30"/>
        <v>#N/A</v>
      </c>
      <c r="R24" s="37" t="e">
        <f t="shared" si="30"/>
        <v>#N/A</v>
      </c>
      <c r="S24" s="96" t="e">
        <f t="shared" si="30"/>
        <v>#N/A</v>
      </c>
      <c r="T24" s="37" t="e">
        <f t="shared" si="30"/>
        <v>#N/A</v>
      </c>
      <c r="U24" s="96" t="e">
        <f t="shared" si="30"/>
        <v>#N/A</v>
      </c>
      <c r="V24" s="105" t="s">
        <v>1953</v>
      </c>
    </row>
    <row r="25" spans="2:22" ht="80.400000000000006" customHeight="1">
      <c r="B25" s="37" t="e">
        <f t="shared" si="30"/>
        <v>#N/A</v>
      </c>
      <c r="C25" s="96" t="e">
        <f t="shared" si="30"/>
        <v>#N/A</v>
      </c>
      <c r="D25" s="37" t="e">
        <f t="shared" si="30"/>
        <v>#N/A</v>
      </c>
      <c r="E25" s="96" t="e">
        <f t="shared" si="30"/>
        <v>#N/A</v>
      </c>
      <c r="F25" s="37" t="e">
        <f t="shared" si="30"/>
        <v>#N/A</v>
      </c>
      <c r="G25" s="96" t="e">
        <f t="shared" si="30"/>
        <v>#N/A</v>
      </c>
      <c r="H25" s="37" t="e">
        <f t="shared" si="30"/>
        <v>#N/A</v>
      </c>
      <c r="I25" s="96" t="e">
        <f t="shared" si="30"/>
        <v>#N/A</v>
      </c>
      <c r="J25" s="37" t="e">
        <f t="shared" si="30"/>
        <v>#N/A</v>
      </c>
      <c r="K25" s="96" t="e">
        <f t="shared" si="30"/>
        <v>#N/A</v>
      </c>
      <c r="L25" s="37" t="e">
        <f t="shared" si="30"/>
        <v>#N/A</v>
      </c>
      <c r="M25" s="96" t="e">
        <f t="shared" si="30"/>
        <v>#N/A</v>
      </c>
      <c r="N25" s="37" t="e">
        <f t="shared" si="30"/>
        <v>#N/A</v>
      </c>
      <c r="O25" s="96" t="e">
        <f t="shared" si="30"/>
        <v>#N/A</v>
      </c>
      <c r="P25" s="37" t="e">
        <f t="shared" si="30"/>
        <v>#N/A</v>
      </c>
      <c r="Q25" s="96" t="e">
        <f t="shared" si="30"/>
        <v>#N/A</v>
      </c>
      <c r="R25" s="37" t="e">
        <f t="shared" si="30"/>
        <v>#N/A</v>
      </c>
      <c r="S25" s="96" t="e">
        <f t="shared" si="30"/>
        <v>#N/A</v>
      </c>
      <c r="T25" s="37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7" t="e">
        <f t="shared" si="30"/>
        <v>#N/A</v>
      </c>
      <c r="C26" s="96" t="e">
        <f t="shared" si="30"/>
        <v>#N/A</v>
      </c>
      <c r="D26" s="37" t="e">
        <f t="shared" si="30"/>
        <v>#N/A</v>
      </c>
      <c r="E26" s="96" t="e">
        <f t="shared" si="30"/>
        <v>#N/A</v>
      </c>
      <c r="F26" s="37" t="e">
        <f t="shared" si="30"/>
        <v>#N/A</v>
      </c>
      <c r="G26" s="96" t="e">
        <f t="shared" si="30"/>
        <v>#N/A</v>
      </c>
      <c r="H26" s="37" t="e">
        <f t="shared" si="30"/>
        <v>#N/A</v>
      </c>
      <c r="I26" s="96" t="e">
        <f t="shared" si="30"/>
        <v>#N/A</v>
      </c>
      <c r="J26" s="37" t="e">
        <f t="shared" si="30"/>
        <v>#N/A</v>
      </c>
      <c r="K26" s="96" t="e">
        <f t="shared" si="30"/>
        <v>#N/A</v>
      </c>
      <c r="L26" s="37" t="e">
        <f t="shared" si="30"/>
        <v>#N/A</v>
      </c>
      <c r="M26" s="96" t="e">
        <f t="shared" si="30"/>
        <v>#N/A</v>
      </c>
      <c r="N26" s="37" t="e">
        <f t="shared" si="30"/>
        <v>#N/A</v>
      </c>
      <c r="O26" s="96" t="e">
        <f t="shared" si="30"/>
        <v>#N/A</v>
      </c>
      <c r="P26" s="37" t="e">
        <f t="shared" si="30"/>
        <v>#N/A</v>
      </c>
      <c r="Q26" s="96" t="e">
        <f t="shared" si="30"/>
        <v>#N/A</v>
      </c>
      <c r="R26" s="37" t="e">
        <f t="shared" si="30"/>
        <v>#N/A</v>
      </c>
      <c r="S26" s="96" t="e">
        <f t="shared" si="30"/>
        <v>#N/A</v>
      </c>
      <c r="T26" s="37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1954</v>
      </c>
      <c r="C29" s="88"/>
      <c r="D29" s="2" t="s">
        <v>1955</v>
      </c>
      <c r="E29" s="88"/>
      <c r="F29" s="2" t="s">
        <v>1956</v>
      </c>
      <c r="G29" s="88"/>
      <c r="H29" s="2" t="s">
        <v>1957</v>
      </c>
      <c r="I29" s="88"/>
      <c r="J29" s="2" t="s">
        <v>1958</v>
      </c>
      <c r="K29" s="88"/>
      <c r="L29" s="2" t="s">
        <v>1959</v>
      </c>
      <c r="M29" s="88"/>
      <c r="N29" s="2" t="s">
        <v>1960</v>
      </c>
      <c r="O29" s="88"/>
      <c r="P29" s="2" t="s">
        <v>1961</v>
      </c>
      <c r="Q29" s="88"/>
      <c r="R29" s="2" t="s">
        <v>1962</v>
      </c>
      <c r="S29" s="88"/>
      <c r="T29" s="2" t="s">
        <v>1963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1954</v>
      </c>
      <c r="C39" s="88"/>
      <c r="D39" s="2" t="s">
        <v>1955</v>
      </c>
      <c r="E39" s="88"/>
      <c r="F39" s="2" t="s">
        <v>1956</v>
      </c>
      <c r="G39" s="88"/>
      <c r="H39" s="2" t="s">
        <v>1957</v>
      </c>
      <c r="I39" s="88"/>
      <c r="J39" s="2" t="s">
        <v>1958</v>
      </c>
      <c r="K39" s="88"/>
      <c r="L39" s="2" t="s">
        <v>1959</v>
      </c>
      <c r="M39" s="88"/>
      <c r="N39" s="2" t="s">
        <v>1960</v>
      </c>
      <c r="O39" s="88"/>
      <c r="P39" s="2" t="s">
        <v>1961</v>
      </c>
      <c r="Q39" s="88"/>
      <c r="R39" s="2" t="s">
        <v>1962</v>
      </c>
      <c r="S39" s="88"/>
      <c r="T39" s="2" t="s">
        <v>1963</v>
      </c>
    </row>
    <row r="40" spans="2:21" ht="48" hidden="1" customHeight="1">
      <c r="B40" s="3" t="e">
        <f>VLOOKUP(10,問題選択２!$C$3:$J$261,3,FALSE)</f>
        <v>#N/A</v>
      </c>
      <c r="C40" s="6" t="e">
        <f>VLOOKUP(1010,問題選択２!$C$2:$J$261,3,FALSE)</f>
        <v>#N/A</v>
      </c>
      <c r="D40" s="3" t="e">
        <f>VLOOKUP(9,問題選択２!$C$3:$J$261,3,FALSE)</f>
        <v>#N/A</v>
      </c>
      <c r="E40" s="6" t="e">
        <f>VLOOKUP(1009,問題選択２!$C$2:$J$261,3,FALSE)</f>
        <v>#N/A</v>
      </c>
      <c r="F40" s="3" t="e">
        <f>VLOOKUP(8,問題選択２!$C$3:$J$261,3,FALSE)</f>
        <v>#N/A</v>
      </c>
      <c r="G40" s="6" t="e">
        <f>VLOOKUP(1008,問題選択２!$C$2:$J$261,3,FALSE)</f>
        <v>#N/A</v>
      </c>
      <c r="H40" s="3" t="e">
        <f>VLOOKUP(7,問題選択２!$C$3:$J$261,3,FALSE)</f>
        <v>#N/A</v>
      </c>
      <c r="I40" s="6" t="e">
        <f>VLOOKUP(1007,問題選択２!$C$2:$J$261,3,FALSE)</f>
        <v>#N/A</v>
      </c>
      <c r="J40" s="3" t="e">
        <f>VLOOKUP(6,問題選択２!$C$3:$J$261,3,FALSE)</f>
        <v>#N/A</v>
      </c>
      <c r="K40" s="6" t="e">
        <f>VLOOKUP(1006,問題選択２!$C$2:$J$261,3,FALSE)</f>
        <v>#N/A</v>
      </c>
      <c r="L40" s="3" t="e">
        <f>VLOOKUP(5,問題選択２!$C$3:$J$261,3,FALSE)</f>
        <v>#N/A</v>
      </c>
      <c r="M40" s="6" t="e">
        <f>VLOOKUP(1005,問題選択２!$C$2:$J$261,3,FALSE)</f>
        <v>#N/A</v>
      </c>
      <c r="N40" s="3" t="e">
        <f>VLOOKUP(4,問題選択２!$C$3:$J$261,3,FALSE)</f>
        <v>#N/A</v>
      </c>
      <c r="O40" s="6" t="e">
        <f>VLOOKUP(1004,問題選択２!$C$2:$J$261,3,FALSE)</f>
        <v>#N/A</v>
      </c>
      <c r="P40" s="3" t="e">
        <f>VLOOKUP(3,問題選択２!$C$3:$J$261,3,FALSE)</f>
        <v>#N/A</v>
      </c>
      <c r="Q40" s="6" t="e">
        <f>VLOOKUP(1003,問題選択２!$C$2:$J$261,3,FALSE)</f>
        <v>#N/A</v>
      </c>
      <c r="R40" s="3" t="e">
        <f>VLOOKUP(2,問題選択２!$C$3:$J$261,3,FALSE)</f>
        <v>#N/A</v>
      </c>
      <c r="S40" s="6" t="e">
        <f>VLOOKUP(1002,問題選択２!$C$2:$J$261,3,FALSE)</f>
        <v>#N/A</v>
      </c>
      <c r="T40" s="3" t="e">
        <f>VLOOKUP(1,問題選択２!$C$3:$J$261,3,FALSE)</f>
        <v>#N/A</v>
      </c>
      <c r="U40" s="6" t="e">
        <f>VLOOKUP(1001,問題選択２!$C$2:$J$261,3,FALSE)</f>
        <v>#N/A</v>
      </c>
    </row>
    <row r="41" spans="2:21" ht="48" hidden="1" customHeight="1">
      <c r="B41" s="4" t="e">
        <f>VLOOKUP(10,問題選択２!$C$3:$J$261,4,FALSE)</f>
        <v>#N/A</v>
      </c>
      <c r="C41" s="7" t="e">
        <f>VLOOKUP(1010,問題選択２!$C$2:$J$261,4,FALSE)</f>
        <v>#N/A</v>
      </c>
      <c r="D41" s="4" t="e">
        <f>VLOOKUP(9,問題選択２!$C$3:$J$261,4,FALSE)</f>
        <v>#N/A</v>
      </c>
      <c r="E41" s="7" t="e">
        <f>VLOOKUP(1009,問題選択２!$C$2:$J$261,4,FALSE)</f>
        <v>#N/A</v>
      </c>
      <c r="F41" s="4" t="e">
        <f>VLOOKUP(8,問題選択２!$C$3:$J$261,4,FALSE)</f>
        <v>#N/A</v>
      </c>
      <c r="G41" s="7" t="e">
        <f>VLOOKUP(1008,問題選択２!$C$2:$J$261,4,FALSE)</f>
        <v>#N/A</v>
      </c>
      <c r="H41" s="4" t="e">
        <f>VLOOKUP(7,問題選択２!$C$3:$J$261,4,FALSE)</f>
        <v>#N/A</v>
      </c>
      <c r="I41" s="7" t="e">
        <f>VLOOKUP(1007,問題選択２!$C$2:$J$261,4,FALSE)</f>
        <v>#N/A</v>
      </c>
      <c r="J41" s="4" t="e">
        <f>VLOOKUP(6,問題選択２!$C$3:$J$261,4,FALSE)</f>
        <v>#N/A</v>
      </c>
      <c r="K41" s="7" t="e">
        <f>VLOOKUP(1006,問題選択２!$C$2:$J$261,4,FALSE)</f>
        <v>#N/A</v>
      </c>
      <c r="L41" s="4" t="e">
        <f>VLOOKUP(5,問題選択２!$C$3:$J$261,4,FALSE)</f>
        <v>#N/A</v>
      </c>
      <c r="M41" s="7" t="e">
        <f>VLOOKUP(1005,問題選択２!$C$2:$J$261,4,FALSE)</f>
        <v>#N/A</v>
      </c>
      <c r="N41" s="4" t="e">
        <f>VLOOKUP(4,問題選択２!$C$3:$J$261,4,FALSE)</f>
        <v>#N/A</v>
      </c>
      <c r="O41" s="7" t="e">
        <f>VLOOKUP(1004,問題選択２!$C$2:$J$261,4,FALSE)</f>
        <v>#N/A</v>
      </c>
      <c r="P41" s="4" t="e">
        <f>VLOOKUP(3,問題選択２!$C$3:$J$261,4,FALSE)</f>
        <v>#N/A</v>
      </c>
      <c r="Q41" s="7" t="e">
        <f>VLOOKUP(1003,問題選択２!$C$2:$J$261,4,FALSE)</f>
        <v>#N/A</v>
      </c>
      <c r="R41" s="4" t="e">
        <f>VLOOKUP(2,問題選択２!$C$3:$J$261,4,FALSE)</f>
        <v>#N/A</v>
      </c>
      <c r="S41" s="7" t="e">
        <f>VLOOKUP(1002,問題選択２!$C$2:$J$261,4,FALSE)</f>
        <v>#N/A</v>
      </c>
      <c r="T41" s="4" t="e">
        <f>VLOOKUP(1,問題選択２!$C$3:$J$261,4,FALSE)</f>
        <v>#N/A</v>
      </c>
      <c r="U41" s="7" t="e">
        <f>VLOOKUP(1001,問題選択２!$C$2:$J$261,4,FALSE)</f>
        <v>#N/A</v>
      </c>
    </row>
    <row r="42" spans="2:21" ht="48" hidden="1" customHeight="1">
      <c r="B42" s="4" t="e">
        <f>VLOOKUP(10,問題選択２!$C$3:$J$261,5,FALSE)</f>
        <v>#N/A</v>
      </c>
      <c r="C42" s="7" t="e">
        <f>VLOOKUP(1010,問題選択２!$C$2:$J$261,5,FALSE)</f>
        <v>#N/A</v>
      </c>
      <c r="D42" s="4" t="e">
        <f>VLOOKUP(9,問題選択２!$C$3:$J$261,5,FALSE)</f>
        <v>#N/A</v>
      </c>
      <c r="E42" s="7" t="e">
        <f>VLOOKUP(1009,問題選択２!$C$2:$J$261,5,FALSE)</f>
        <v>#N/A</v>
      </c>
      <c r="F42" s="4" t="e">
        <f>VLOOKUP(8,問題選択２!$C$3:$J$261,5,FALSE)</f>
        <v>#N/A</v>
      </c>
      <c r="G42" s="7" t="e">
        <f>VLOOKUP(1008,問題選択２!$C$2:$J$261,5,FALSE)</f>
        <v>#N/A</v>
      </c>
      <c r="H42" s="4" t="e">
        <f>VLOOKUP(7,問題選択２!$C$3:$J$261,5,FALSE)</f>
        <v>#N/A</v>
      </c>
      <c r="I42" s="7" t="e">
        <f>VLOOKUP(1007,問題選択２!$C$2:$J$261,5,FALSE)</f>
        <v>#N/A</v>
      </c>
      <c r="J42" s="4" t="e">
        <f>VLOOKUP(6,問題選択２!$C$3:$J$261,5,FALSE)</f>
        <v>#N/A</v>
      </c>
      <c r="K42" s="7" t="e">
        <f>VLOOKUP(1006,問題選択２!$C$2:$J$261,5,FALSE)</f>
        <v>#N/A</v>
      </c>
      <c r="L42" s="4" t="e">
        <f>VLOOKUP(5,問題選択２!$C$3:$J$261,5,FALSE)</f>
        <v>#N/A</v>
      </c>
      <c r="M42" s="7" t="e">
        <f>VLOOKUP(1005,問題選択２!$C$2:$J$261,5,FALSE)</f>
        <v>#N/A</v>
      </c>
      <c r="N42" s="4" t="e">
        <f>VLOOKUP(4,問題選択２!$C$3:$J$261,5,FALSE)</f>
        <v>#N/A</v>
      </c>
      <c r="O42" s="7" t="e">
        <f>VLOOKUP(1004,問題選択２!$C$2:$J$261,5,FALSE)</f>
        <v>#N/A</v>
      </c>
      <c r="P42" s="4" t="e">
        <f>VLOOKUP(3,問題選択２!$C$3:$J$261,5,FALSE)</f>
        <v>#N/A</v>
      </c>
      <c r="Q42" s="7" t="e">
        <f>VLOOKUP(1003,問題選択２!$C$2:$J$261,5,FALSE)</f>
        <v>#N/A</v>
      </c>
      <c r="R42" s="4" t="e">
        <f>VLOOKUP(2,問題選択２!$C$3:$J$261,5,FALSE)</f>
        <v>#N/A</v>
      </c>
      <c r="S42" s="7" t="e">
        <f>VLOOKUP(1002,問題選択２!$C$2:$J$261,5,FALSE)</f>
        <v>#N/A</v>
      </c>
      <c r="T42" s="4" t="e">
        <f>VLOOKUP(1,問題選択２!$C$3:$J$261,5,FALSE)</f>
        <v>#N/A</v>
      </c>
      <c r="U42" s="7" t="e">
        <f>VLOOKUP(1001,問題選択２!$C$2:$J$261,5,FALSE)</f>
        <v>#N/A</v>
      </c>
    </row>
    <row r="43" spans="2:21" ht="48" hidden="1" customHeight="1">
      <c r="B43" s="4" t="e">
        <f>VLOOKUP(10,問題選択２!$C$3:$J$261,6,FALSE)</f>
        <v>#N/A</v>
      </c>
      <c r="C43" s="7" t="e">
        <f>VLOOKUP(1010,問題選択２!$C$2:$J$261,6,FALSE)</f>
        <v>#N/A</v>
      </c>
      <c r="D43" s="4" t="e">
        <f>VLOOKUP(9,問題選択２!$C$3:$J$261,6,FALSE)</f>
        <v>#N/A</v>
      </c>
      <c r="E43" s="7" t="e">
        <f>VLOOKUP(1009,問題選択２!$C$2:$J$261,6,FALSE)</f>
        <v>#N/A</v>
      </c>
      <c r="F43" s="4" t="e">
        <f>VLOOKUP(8,問題選択２!$C$3:$J$261,6,FALSE)</f>
        <v>#N/A</v>
      </c>
      <c r="G43" s="7" t="e">
        <f>VLOOKUP(1008,問題選択２!$C$2:$J$261,6,FALSE)</f>
        <v>#N/A</v>
      </c>
      <c r="H43" s="4" t="e">
        <f>VLOOKUP(7,問題選択２!$C$3:$J$261,6,FALSE)</f>
        <v>#N/A</v>
      </c>
      <c r="I43" s="7" t="e">
        <f>VLOOKUP(1007,問題選択２!$C$2:$J$261,6,FALSE)</f>
        <v>#N/A</v>
      </c>
      <c r="J43" s="4" t="e">
        <f>VLOOKUP(6,問題選択２!$C$3:$J$261,6,FALSE)</f>
        <v>#N/A</v>
      </c>
      <c r="K43" s="7" t="e">
        <f>VLOOKUP(1006,問題選択２!$C$2:$J$261,6,FALSE)</f>
        <v>#N/A</v>
      </c>
      <c r="L43" s="4" t="e">
        <f>VLOOKUP(5,問題選択２!$C$3:$J$261,6,FALSE)</f>
        <v>#N/A</v>
      </c>
      <c r="M43" s="7" t="e">
        <f>VLOOKUP(1005,問題選択２!$C$2:$J$261,6,FALSE)</f>
        <v>#N/A</v>
      </c>
      <c r="N43" s="4" t="e">
        <f>VLOOKUP(4,問題選択２!$C$3:$J$261,6,FALSE)</f>
        <v>#N/A</v>
      </c>
      <c r="O43" s="7" t="e">
        <f>VLOOKUP(1004,問題選択２!$C$2:$J$261,6,FALSE)</f>
        <v>#N/A</v>
      </c>
      <c r="P43" s="4" t="e">
        <f>VLOOKUP(3,問題選択２!$C$3:$J$261,6,FALSE)</f>
        <v>#N/A</v>
      </c>
      <c r="Q43" s="7" t="e">
        <f>VLOOKUP(1003,問題選択２!$C$2:$J$261,6,FALSE)</f>
        <v>#N/A</v>
      </c>
      <c r="R43" s="4" t="e">
        <f>VLOOKUP(2,問題選択２!$C$3:$J$261,6,FALSE)</f>
        <v>#N/A</v>
      </c>
      <c r="S43" s="7" t="e">
        <f>VLOOKUP(1002,問題選択２!$C$2:$J$261,6,FALSE)</f>
        <v>#N/A</v>
      </c>
      <c r="T43" s="4" t="e">
        <f>VLOOKUP(1,問題選択２!$C$3:$J$261,6,FALSE)</f>
        <v>#N/A</v>
      </c>
      <c r="U43" s="7" t="e">
        <f>VLOOKUP(1001,問題選択２!$C$2:$J$261,6,FALSE)</f>
        <v>#N/A</v>
      </c>
    </row>
    <row r="44" spans="2:21" ht="48" hidden="1" customHeight="1">
      <c r="B44" s="4" t="e">
        <f>VLOOKUP(10,問題選択２!$C$3:$J$261,7,FALSE)</f>
        <v>#N/A</v>
      </c>
      <c r="C44" s="7" t="e">
        <f>VLOOKUP(1010,問題選択２!$C$2:$J$261,7,FALSE)</f>
        <v>#N/A</v>
      </c>
      <c r="D44" s="4" t="e">
        <f>VLOOKUP(9,問題選択２!$C$3:$J$261,7,FALSE)</f>
        <v>#N/A</v>
      </c>
      <c r="E44" s="7" t="e">
        <f>VLOOKUP(1009,問題選択２!$C$2:$J$261,7,FALSE)</f>
        <v>#N/A</v>
      </c>
      <c r="F44" s="4" t="e">
        <f>VLOOKUP(8,問題選択２!$C$3:$J$261,7,FALSE)</f>
        <v>#N/A</v>
      </c>
      <c r="G44" s="7" t="e">
        <f>VLOOKUP(1008,問題選択２!$C$2:$J$261,7,FALSE)</f>
        <v>#N/A</v>
      </c>
      <c r="H44" s="4" t="e">
        <f>VLOOKUP(7,問題選択２!$C$3:$J$261,7,FALSE)</f>
        <v>#N/A</v>
      </c>
      <c r="I44" s="7" t="e">
        <f>VLOOKUP(1007,問題選択２!$C$2:$J$261,7,FALSE)</f>
        <v>#N/A</v>
      </c>
      <c r="J44" s="4" t="e">
        <f>VLOOKUP(6,問題選択２!$C$3:$J$261,7,FALSE)</f>
        <v>#N/A</v>
      </c>
      <c r="K44" s="7" t="e">
        <f>VLOOKUP(1006,問題選択２!$C$2:$J$261,7,FALSE)</f>
        <v>#N/A</v>
      </c>
      <c r="L44" s="4" t="e">
        <f>VLOOKUP(5,問題選択２!$C$3:$J$261,7,FALSE)</f>
        <v>#N/A</v>
      </c>
      <c r="M44" s="7" t="e">
        <f>VLOOKUP(1005,問題選択２!$C$2:$J$261,7,FALSE)</f>
        <v>#N/A</v>
      </c>
      <c r="N44" s="4" t="e">
        <f>VLOOKUP(4,問題選択２!$C$3:$J$261,7,FALSE)</f>
        <v>#N/A</v>
      </c>
      <c r="O44" s="7" t="e">
        <f>VLOOKUP(1004,問題選択２!$C$2:$J$261,7,FALSE)</f>
        <v>#N/A</v>
      </c>
      <c r="P44" s="4" t="e">
        <f>VLOOKUP(3,問題選択２!$C$3:$J$261,7,FALSE)</f>
        <v>#N/A</v>
      </c>
      <c r="Q44" s="7" t="e">
        <f>VLOOKUP(1003,問題選択２!$C$2:$J$261,7,FALSE)</f>
        <v>#N/A</v>
      </c>
      <c r="R44" s="4" t="e">
        <f>VLOOKUP(2,問題選択２!$C$3:$J$261,7,FALSE)</f>
        <v>#N/A</v>
      </c>
      <c r="S44" s="7" t="e">
        <f>VLOOKUP(1002,問題選択２!$C$2:$J$261,7,FALSE)</f>
        <v>#N/A</v>
      </c>
      <c r="T44" s="4" t="e">
        <f>VLOOKUP(1,問題選択２!$C$3:$J$261,7,FALSE)</f>
        <v>#N/A</v>
      </c>
      <c r="U44" s="7" t="e">
        <f>VLOOKUP(1001,問題選択２!$C$2:$J$261,7,FALSE)</f>
        <v>#N/A</v>
      </c>
    </row>
    <row r="45" spans="2:21" ht="48" hidden="1" customHeight="1">
      <c r="B45" s="4" t="e">
        <f>VLOOKUP(10,問題選択２!$C$3:$J$261,8,FALSE)</f>
        <v>#N/A</v>
      </c>
      <c r="C45" s="7" t="e">
        <f>VLOOKUP(1010,問題選択２!$C$2:$J$261,8,FALSE)</f>
        <v>#N/A</v>
      </c>
      <c r="D45" s="4" t="e">
        <f>VLOOKUP(9,問題選択２!$C$3:$J$261,8,FALSE)</f>
        <v>#N/A</v>
      </c>
      <c r="E45" s="7" t="e">
        <f>VLOOKUP(1009,問題選択２!$C$2:$J$261,8,FALSE)</f>
        <v>#N/A</v>
      </c>
      <c r="F45" s="4" t="e">
        <f>VLOOKUP(8,問題選択２!$C$3:$J$261,8,FALSE)</f>
        <v>#N/A</v>
      </c>
      <c r="G45" s="7" t="e">
        <f>VLOOKUP(1008,問題選択２!$C$2:$J$261,8,FALSE)</f>
        <v>#N/A</v>
      </c>
      <c r="H45" s="4" t="e">
        <f>VLOOKUP(7,問題選択２!$C$3:$J$261,8,FALSE)</f>
        <v>#N/A</v>
      </c>
      <c r="I45" s="7" t="e">
        <f>VLOOKUP(1007,問題選択２!$C$2:$J$261,8,FALSE)</f>
        <v>#N/A</v>
      </c>
      <c r="J45" s="4" t="e">
        <f>VLOOKUP(6,問題選択２!$C$3:$J$261,8,FALSE)</f>
        <v>#N/A</v>
      </c>
      <c r="K45" s="7" t="e">
        <f>VLOOKUP(1006,問題選択２!$C$2:$J$261,8,FALSE)</f>
        <v>#N/A</v>
      </c>
      <c r="L45" s="4" t="e">
        <f>VLOOKUP(5,問題選択２!$C$3:$J$261,8,FALSE)</f>
        <v>#N/A</v>
      </c>
      <c r="M45" s="7" t="e">
        <f>VLOOKUP(1005,問題選択２!$C$2:$J$261,8,FALSE)</f>
        <v>#N/A</v>
      </c>
      <c r="N45" s="4" t="e">
        <f>VLOOKUP(4,問題選択２!$C$3:$J$261,8,FALSE)</f>
        <v>#N/A</v>
      </c>
      <c r="O45" s="7" t="e">
        <f>VLOOKUP(1004,問題選択２!$C$2:$J$261,8,FALSE)</f>
        <v>#N/A</v>
      </c>
      <c r="P45" s="4" t="e">
        <f>VLOOKUP(3,問題選択２!$C$3:$J$261,8,FALSE)</f>
        <v>#N/A</v>
      </c>
      <c r="Q45" s="7" t="e">
        <f>VLOOKUP(1003,問題選択２!$C$2:$J$261,8,FALSE)</f>
        <v>#N/A</v>
      </c>
      <c r="R45" s="4" t="e">
        <f>VLOOKUP(2,問題選択２!$C$3:$J$261,8,FALSE)</f>
        <v>#N/A</v>
      </c>
      <c r="S45" s="7" t="e">
        <f>VLOOKUP(1002,問題選択２!$C$2:$J$261,8,FALSE)</f>
        <v>#N/A</v>
      </c>
      <c r="T45" s="4" t="e">
        <f>VLOOKUP(1,問題選択２!$C$3:$J$261,8,FALSE)</f>
        <v>#N/A</v>
      </c>
      <c r="U45" s="7" t="e">
        <f>VLOOKUP(1001,問題選択２!$C$2:$J$261,8,FALSE)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221" priority="29">
      <formula>ISERROR(T21)</formula>
    </cfRule>
    <cfRule type="expression" dxfId="220" priority="81">
      <formula>LEN(U21)&gt;0</formula>
    </cfRule>
  </conditionalFormatting>
  <conditionalFormatting sqref="U3">
    <cfRule type="expression" dxfId="219" priority="80">
      <formula>ISERROR(U3)</formula>
    </cfRule>
  </conditionalFormatting>
  <conditionalFormatting sqref="U4:U8">
    <cfRule type="expression" dxfId="218" priority="79">
      <formula>ISERROR(U4)</formula>
    </cfRule>
  </conditionalFormatting>
  <conditionalFormatting sqref="T3:T8">
    <cfRule type="expression" dxfId="217" priority="78">
      <formula>ISERROR(T3)</formula>
    </cfRule>
  </conditionalFormatting>
  <conditionalFormatting sqref="S3">
    <cfRule type="expression" dxfId="216" priority="77">
      <formula>ISERROR(S3)</formula>
    </cfRule>
  </conditionalFormatting>
  <conditionalFormatting sqref="S4:S8">
    <cfRule type="expression" dxfId="215" priority="76">
      <formula>ISERROR(S4)</formula>
    </cfRule>
  </conditionalFormatting>
  <conditionalFormatting sqref="Q3">
    <cfRule type="expression" dxfId="214" priority="75">
      <formula>ISERROR(Q3)</formula>
    </cfRule>
  </conditionalFormatting>
  <conditionalFormatting sqref="Q4:Q8">
    <cfRule type="expression" dxfId="213" priority="74">
      <formula>ISERROR(Q4)</formula>
    </cfRule>
  </conditionalFormatting>
  <conditionalFormatting sqref="O3">
    <cfRule type="expression" dxfId="212" priority="73">
      <formula>ISERROR(O3)</formula>
    </cfRule>
  </conditionalFormatting>
  <conditionalFormatting sqref="O4:O8">
    <cfRule type="expression" dxfId="211" priority="72">
      <formula>ISERROR(O4)</formula>
    </cfRule>
  </conditionalFormatting>
  <conditionalFormatting sqref="M3">
    <cfRule type="expression" dxfId="210" priority="71">
      <formula>ISERROR(M3)</formula>
    </cfRule>
  </conditionalFormatting>
  <conditionalFormatting sqref="M4:M8">
    <cfRule type="expression" dxfId="209" priority="70">
      <formula>ISERROR(M4)</formula>
    </cfRule>
  </conditionalFormatting>
  <conditionalFormatting sqref="K3">
    <cfRule type="expression" dxfId="208" priority="69">
      <formula>ISERROR(K3)</formula>
    </cfRule>
  </conditionalFormatting>
  <conditionalFormatting sqref="K4:K8">
    <cfRule type="expression" dxfId="207" priority="68">
      <formula>ISERROR(K4)</formula>
    </cfRule>
  </conditionalFormatting>
  <conditionalFormatting sqref="I3">
    <cfRule type="expression" dxfId="206" priority="67">
      <formula>ISERROR(I3)</formula>
    </cfRule>
  </conditionalFormatting>
  <conditionalFormatting sqref="I4:I8">
    <cfRule type="expression" dxfId="205" priority="66">
      <formula>ISERROR(I4)</formula>
    </cfRule>
  </conditionalFormatting>
  <conditionalFormatting sqref="G3">
    <cfRule type="expression" dxfId="204" priority="65">
      <formula>ISERROR(G3)</formula>
    </cfRule>
  </conditionalFormatting>
  <conditionalFormatting sqref="G4:G8">
    <cfRule type="expression" dxfId="203" priority="64">
      <formula>ISERROR(G4)</formula>
    </cfRule>
  </conditionalFormatting>
  <conditionalFormatting sqref="E3">
    <cfRule type="expression" dxfId="202" priority="63">
      <formula>ISERROR(E3)</formula>
    </cfRule>
  </conditionalFormatting>
  <conditionalFormatting sqref="E4:E8">
    <cfRule type="expression" dxfId="201" priority="62">
      <formula>ISERROR(E4)</formula>
    </cfRule>
  </conditionalFormatting>
  <conditionalFormatting sqref="C3">
    <cfRule type="expression" dxfId="200" priority="61">
      <formula>ISERROR(C3)</formula>
    </cfRule>
  </conditionalFormatting>
  <conditionalFormatting sqref="C4:C8">
    <cfRule type="expression" dxfId="199" priority="60">
      <formula>ISERROR(C4)</formula>
    </cfRule>
  </conditionalFormatting>
  <conditionalFormatting sqref="R3:R8">
    <cfRule type="expression" dxfId="198" priority="59">
      <formula>ISERROR(R3)</formula>
    </cfRule>
  </conditionalFormatting>
  <conditionalFormatting sqref="P3:P8">
    <cfRule type="expression" dxfId="197" priority="58">
      <formula>ISERROR(P3)</formula>
    </cfRule>
  </conditionalFormatting>
  <conditionalFormatting sqref="N3:N8">
    <cfRule type="expression" dxfId="196" priority="57">
      <formula>ISERROR(N3)</formula>
    </cfRule>
  </conditionalFormatting>
  <conditionalFormatting sqref="L3:L8">
    <cfRule type="expression" dxfId="195" priority="56">
      <formula>ISERROR(L3)</formula>
    </cfRule>
  </conditionalFormatting>
  <conditionalFormatting sqref="J3:J8">
    <cfRule type="expression" dxfId="194" priority="55">
      <formula>ISERROR(J3)</formula>
    </cfRule>
  </conditionalFormatting>
  <conditionalFormatting sqref="H3:H8">
    <cfRule type="expression" dxfId="193" priority="54">
      <formula>ISERROR(H3)</formula>
    </cfRule>
  </conditionalFormatting>
  <conditionalFormatting sqref="F3:F8">
    <cfRule type="expression" dxfId="192" priority="53">
      <formula>ISERROR(F3)</formula>
    </cfRule>
  </conditionalFormatting>
  <conditionalFormatting sqref="D3:D8">
    <cfRule type="expression" dxfId="191" priority="52">
      <formula>ISERROR(D3)</formula>
    </cfRule>
  </conditionalFormatting>
  <conditionalFormatting sqref="B3:B8">
    <cfRule type="expression" dxfId="190" priority="51">
      <formula>ISERROR(B3)</formula>
    </cfRule>
  </conditionalFormatting>
  <conditionalFormatting sqref="U12">
    <cfRule type="expression" dxfId="189" priority="50">
      <formula>ISERROR(U12)</formula>
    </cfRule>
  </conditionalFormatting>
  <conditionalFormatting sqref="T12:T17">
    <cfRule type="expression" dxfId="188" priority="49">
      <formula>ISERROR(T12)</formula>
    </cfRule>
  </conditionalFormatting>
  <conditionalFormatting sqref="S12:S17">
    <cfRule type="expression" dxfId="187" priority="48">
      <formula>ISERROR(S12)</formula>
    </cfRule>
  </conditionalFormatting>
  <conditionalFormatting sqref="Q12:Q17">
    <cfRule type="expression" dxfId="186" priority="47">
      <formula>ISERROR(Q12)</formula>
    </cfRule>
  </conditionalFormatting>
  <conditionalFormatting sqref="O12:O17">
    <cfRule type="expression" dxfId="185" priority="46">
      <formula>ISERROR(O12)</formula>
    </cfRule>
  </conditionalFormatting>
  <conditionalFormatting sqref="M12:M17">
    <cfRule type="expression" dxfId="184" priority="45">
      <formula>ISERROR(M12)</formula>
    </cfRule>
  </conditionalFormatting>
  <conditionalFormatting sqref="K12:K17">
    <cfRule type="expression" dxfId="183" priority="44">
      <formula>ISERROR(K12)</formula>
    </cfRule>
  </conditionalFormatting>
  <conditionalFormatting sqref="I12:I17">
    <cfRule type="expression" dxfId="182" priority="43">
      <formula>ISERROR(I12)</formula>
    </cfRule>
  </conditionalFormatting>
  <conditionalFormatting sqref="G12:G17">
    <cfRule type="expression" dxfId="181" priority="42">
      <formula>ISERROR(G12)</formula>
    </cfRule>
  </conditionalFormatting>
  <conditionalFormatting sqref="E12:E17">
    <cfRule type="expression" dxfId="180" priority="41">
      <formula>ISERROR(E12)</formula>
    </cfRule>
  </conditionalFormatting>
  <conditionalFormatting sqref="C12:C17">
    <cfRule type="expression" dxfId="179" priority="40">
      <formula>ISERROR(C12)</formula>
    </cfRule>
  </conditionalFormatting>
  <conditionalFormatting sqref="R12:R17">
    <cfRule type="expression" dxfId="178" priority="39">
      <formula>ISERROR(R12)</formula>
    </cfRule>
  </conditionalFormatting>
  <conditionalFormatting sqref="P12:P17">
    <cfRule type="expression" dxfId="177" priority="38">
      <formula>ISERROR(P12)</formula>
    </cfRule>
  </conditionalFormatting>
  <conditionalFormatting sqref="N12:N17">
    <cfRule type="expression" dxfId="176" priority="37">
      <formula>ISERROR(N12)</formula>
    </cfRule>
  </conditionalFormatting>
  <conditionalFormatting sqref="L12:L17">
    <cfRule type="expression" dxfId="175" priority="36">
      <formula>ISERROR(L12)</formula>
    </cfRule>
  </conditionalFormatting>
  <conditionalFormatting sqref="J12:J17">
    <cfRule type="expression" dxfId="174" priority="35">
      <formula>ISERROR(J12)</formula>
    </cfRule>
  </conditionalFormatting>
  <conditionalFormatting sqref="H12:H17">
    <cfRule type="expression" dxfId="173" priority="34">
      <formula>ISERROR(H12)</formula>
    </cfRule>
  </conditionalFormatting>
  <conditionalFormatting sqref="F12:F17">
    <cfRule type="expression" dxfId="172" priority="33">
      <formula>ISERROR(F12)</formula>
    </cfRule>
  </conditionalFormatting>
  <conditionalFormatting sqref="D12:D17">
    <cfRule type="expression" dxfId="171" priority="32">
      <formula>ISERROR(D12)</formula>
    </cfRule>
  </conditionalFormatting>
  <conditionalFormatting sqref="B12:B17">
    <cfRule type="expression" dxfId="170" priority="31">
      <formula>ISERROR(B12)</formula>
    </cfRule>
  </conditionalFormatting>
  <conditionalFormatting sqref="U21:U26">
    <cfRule type="expression" dxfId="169" priority="30">
      <formula>ISERROR(U21)</formula>
    </cfRule>
  </conditionalFormatting>
  <conditionalFormatting sqref="S21:S26">
    <cfRule type="expression" dxfId="168" priority="28">
      <formula>ISERROR(S21)</formula>
    </cfRule>
  </conditionalFormatting>
  <conditionalFormatting sqref="Q21:Q26">
    <cfRule type="expression" dxfId="167" priority="27">
      <formula>ISERROR(Q21)</formula>
    </cfRule>
  </conditionalFormatting>
  <conditionalFormatting sqref="O21:O26">
    <cfRule type="expression" dxfId="166" priority="26">
      <formula>ISERROR(O21)</formula>
    </cfRule>
  </conditionalFormatting>
  <conditionalFormatting sqref="M21:M26">
    <cfRule type="expression" dxfId="165" priority="25">
      <formula>ISERROR(M21)</formula>
    </cfRule>
  </conditionalFormatting>
  <conditionalFormatting sqref="K21:K26">
    <cfRule type="expression" dxfId="164" priority="24">
      <formula>ISERROR(K21)</formula>
    </cfRule>
  </conditionalFormatting>
  <conditionalFormatting sqref="I21:I26">
    <cfRule type="expression" dxfId="163" priority="23">
      <formula>ISERROR(I21)</formula>
    </cfRule>
  </conditionalFormatting>
  <conditionalFormatting sqref="G21:G26">
    <cfRule type="expression" dxfId="162" priority="22">
      <formula>ISERROR(G21)</formula>
    </cfRule>
  </conditionalFormatting>
  <conditionalFormatting sqref="E21:E26">
    <cfRule type="expression" dxfId="161" priority="21">
      <formula>ISERROR(E21)</formula>
    </cfRule>
  </conditionalFormatting>
  <conditionalFormatting sqref="C21:C26">
    <cfRule type="expression" dxfId="160" priority="20">
      <formula>ISERROR(C21)</formula>
    </cfRule>
  </conditionalFormatting>
  <conditionalFormatting sqref="R21:R26">
    <cfRule type="expression" dxfId="159" priority="18">
      <formula>ISERROR(R21)</formula>
    </cfRule>
    <cfRule type="expression" dxfId="158" priority="19">
      <formula>LEN(S21)&gt;0</formula>
    </cfRule>
  </conditionalFormatting>
  <conditionalFormatting sqref="P21:P26">
    <cfRule type="expression" dxfId="157" priority="16">
      <formula>ISERROR(P21)</formula>
    </cfRule>
    <cfRule type="expression" dxfId="156" priority="17">
      <formula>LEN(Q21)&gt;0</formula>
    </cfRule>
  </conditionalFormatting>
  <conditionalFormatting sqref="N21:N26">
    <cfRule type="expression" dxfId="155" priority="14">
      <formula>ISERROR(N21)</formula>
    </cfRule>
    <cfRule type="expression" dxfId="154" priority="15">
      <formula>LEN(O21)&gt;0</formula>
    </cfRule>
  </conditionalFormatting>
  <conditionalFormatting sqref="L21:L26">
    <cfRule type="expression" dxfId="153" priority="12">
      <formula>ISERROR(L21)</formula>
    </cfRule>
    <cfRule type="expression" dxfId="152" priority="13">
      <formula>LEN(M21)&gt;0</formula>
    </cfRule>
  </conditionalFormatting>
  <conditionalFormatting sqref="J21:J26">
    <cfRule type="expression" dxfId="151" priority="10">
      <formula>ISERROR(J21)</formula>
    </cfRule>
    <cfRule type="expression" dxfId="150" priority="11">
      <formula>LEN(K21)&gt;0</formula>
    </cfRule>
  </conditionalFormatting>
  <conditionalFormatting sqref="H21:H26">
    <cfRule type="expression" dxfId="149" priority="8">
      <formula>ISERROR(H21)</formula>
    </cfRule>
    <cfRule type="expression" dxfId="148" priority="9">
      <formula>LEN(I21)&gt;0</formula>
    </cfRule>
  </conditionalFormatting>
  <conditionalFormatting sqref="F21:F26">
    <cfRule type="expression" dxfId="147" priority="6">
      <formula>ISERROR(F21)</formula>
    </cfRule>
    <cfRule type="expression" dxfId="146" priority="7">
      <formula>LEN(G21)&gt;0</formula>
    </cfRule>
  </conditionalFormatting>
  <conditionalFormatting sqref="D21:D26">
    <cfRule type="expression" dxfId="145" priority="4">
      <formula>ISERROR(D21)</formula>
    </cfRule>
    <cfRule type="expression" dxfId="144" priority="5">
      <formula>LEN(E21)&gt;0</formula>
    </cfRule>
  </conditionalFormatting>
  <conditionalFormatting sqref="B21:B26">
    <cfRule type="expression" dxfId="143" priority="2">
      <formula>ISERROR(B21)</formula>
    </cfRule>
    <cfRule type="expression" dxfId="142" priority="3">
      <formula>LEN(C21)&gt;0</formula>
    </cfRule>
  </conditionalFormatting>
  <conditionalFormatting sqref="U13:U17">
    <cfRule type="expression" dxfId="141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V46"/>
  <sheetViews>
    <sheetView view="pageBreakPreview" zoomScale="60" zoomScaleNormal="60" workbookViewId="0">
      <selection activeCell="L25" sqref="L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1921</v>
      </c>
      <c r="C2" s="88"/>
      <c r="D2" s="2" t="s">
        <v>1922</v>
      </c>
      <c r="E2" s="88"/>
      <c r="F2" s="2" t="s">
        <v>1923</v>
      </c>
      <c r="G2" s="88"/>
      <c r="H2" s="2" t="s">
        <v>1924</v>
      </c>
      <c r="I2" s="88"/>
      <c r="J2" s="2" t="s">
        <v>1925</v>
      </c>
      <c r="K2" s="88"/>
      <c r="L2" s="2" t="s">
        <v>1926</v>
      </c>
      <c r="M2" s="88"/>
      <c r="N2" s="2" t="s">
        <v>1927</v>
      </c>
      <c r="O2" s="88"/>
      <c r="P2" s="2" t="s">
        <v>1928</v>
      </c>
      <c r="Q2" s="88"/>
      <c r="R2" s="2" t="s">
        <v>1929</v>
      </c>
      <c r="S2" s="88"/>
      <c r="T2" s="2" t="s">
        <v>1930</v>
      </c>
      <c r="V2" s="104" t="s">
        <v>866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り</v>
      </c>
      <c r="D3" s="89" t="str">
        <f t="shared" ref="D3:D8" ca="1" si="1">IF(E3="",D30,"□")</f>
        <v>□</v>
      </c>
      <c r="E3" s="90" t="str">
        <f ca="1">E30</f>
        <v>おさな</v>
      </c>
      <c r="F3" s="89" t="str">
        <f t="shared" ref="F3:F8" ca="1" si="2">IF(G3="",F30,"□")</f>
        <v>□</v>
      </c>
      <c r="G3" s="90" t="str">
        <f ca="1">G30</f>
        <v>し</v>
      </c>
      <c r="H3" s="89" t="str">
        <f t="shared" ref="H3:H8" ca="1" si="3">IF(I3="",H30,"□")</f>
        <v>□</v>
      </c>
      <c r="I3" s="90" t="str">
        <f ca="1">I30</f>
        <v>が</v>
      </c>
      <c r="J3" s="89" t="str">
        <f t="shared" ref="J3:J8" ca="1" si="4">IF(K3="",J30,"□")</f>
        <v>□</v>
      </c>
      <c r="K3" s="90" t="str">
        <f ca="1">K30</f>
        <v>おや</v>
      </c>
      <c r="L3" s="89" t="str">
        <f t="shared" ref="L3:L8" ca="1" si="5">IF(M3="",L30,"□")</f>
        <v>□</v>
      </c>
      <c r="M3" s="90" t="str">
        <f ca="1">M30</f>
        <v>きぬ</v>
      </c>
      <c r="N3" s="89" t="str">
        <f t="shared" ref="N3:N8" ca="1" si="6">IF(O3="",N30,"□")</f>
        <v>□</v>
      </c>
      <c r="O3" s="90" t="str">
        <f ca="1">O30</f>
        <v>しん</v>
      </c>
      <c r="P3" s="89" t="str">
        <f t="shared" ref="P3:P8" ca="1" si="7">IF(Q3="",P30,"□")</f>
        <v>□</v>
      </c>
      <c r="Q3" s="90" t="str">
        <f ca="1">Q30</f>
        <v>よう</v>
      </c>
      <c r="R3" s="89" t="str">
        <f t="shared" ref="R3:R8" ca="1" si="8">IF(S3="",R30,"□")</f>
        <v>□</v>
      </c>
      <c r="S3" s="90" t="str">
        <f ca="1">S30</f>
        <v>たん</v>
      </c>
      <c r="T3" s="89" t="str">
        <f t="shared" ref="T3:T8" ca="1" si="9">IF(U3="",T30,"□")</f>
        <v>□</v>
      </c>
      <c r="U3" s="90" t="str">
        <f ca="1">U30</f>
        <v>ち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そう</v>
      </c>
      <c r="D4" s="91" t="str">
        <f t="shared" ca="1" si="1"/>
        <v>い　</v>
      </c>
      <c r="E4" s="90" t="str">
        <f t="shared" ref="E4:E8" ca="1" si="11">E31</f>
        <v/>
      </c>
      <c r="F4" s="91" t="str">
        <f t="shared" ca="1" si="2"/>
        <v>□</v>
      </c>
      <c r="G4" s="90" t="str">
        <f t="shared" ref="G4:G8" ca="1" si="12">G31</f>
        <v>ぼう</v>
      </c>
      <c r="H4" s="91" t="str">
        <f t="shared" ca="1" si="3"/>
        <v>□</v>
      </c>
      <c r="I4" s="90" t="str">
        <f t="shared" ref="I4:I8" ca="1" si="13">I31</f>
        <v>ぞう</v>
      </c>
      <c r="J4" s="91" t="str">
        <f t="shared" ca="1" si="4"/>
        <v>□</v>
      </c>
      <c r="K4" s="90" t="str">
        <f t="shared" ref="K4:M8" ca="1" si="14">K31</f>
        <v>こう</v>
      </c>
      <c r="L4" s="91" t="str">
        <f t="shared" ca="1" si="5"/>
        <v>□</v>
      </c>
      <c r="M4" s="90" t="str">
        <f t="shared" ca="1" si="14"/>
        <v>おり</v>
      </c>
      <c r="N4" s="91" t="str">
        <f t="shared" ca="1" si="6"/>
        <v>□</v>
      </c>
      <c r="O4" s="90" t="str">
        <f t="shared" ref="O4:O8" ca="1" si="15">O31</f>
        <v>ばん</v>
      </c>
      <c r="P4" s="91" t="str">
        <f t="shared" ca="1" si="7"/>
        <v>□</v>
      </c>
      <c r="Q4" s="90" t="str">
        <f t="shared" ref="Q4:Q8" ca="1" si="16">Q31</f>
        <v>ちゅう</v>
      </c>
      <c r="R4" s="91" t="str">
        <f t="shared" ca="1" si="8"/>
        <v>□</v>
      </c>
      <c r="S4" s="90" t="str">
        <f ca="1">S31</f>
        <v>じょう</v>
      </c>
      <c r="T4" s="91" t="str">
        <f t="shared" ca="1" si="9"/>
        <v>□</v>
      </c>
      <c r="U4" s="90" t="str">
        <f ca="1">U31</f>
        <v>そう</v>
      </c>
      <c r="V4" s="104"/>
    </row>
    <row r="5" spans="2:22" ht="80.400000000000006" customHeight="1">
      <c r="B5" s="91" t="str">
        <f t="shared" ca="1" si="0"/>
        <v>に　</v>
      </c>
      <c r="C5" s="90" t="str">
        <f t="shared" ca="1" si="10"/>
        <v/>
      </c>
      <c r="D5" s="91" t="str">
        <f t="shared" ca="1" si="1"/>
        <v>□</v>
      </c>
      <c r="E5" s="90" t="str">
        <f t="shared" ca="1" si="11"/>
        <v>おとうと</v>
      </c>
      <c r="F5" s="91" t="str">
        <f t="shared" ca="1" si="2"/>
        <v>を　</v>
      </c>
      <c r="G5" s="90" t="str">
        <f t="shared" ca="1" si="12"/>
        <v/>
      </c>
      <c r="H5" s="91" t="str">
        <f t="shared" ca="1" si="3"/>
        <v>を　</v>
      </c>
      <c r="I5" s="90" t="str">
        <f t="shared" ca="1" si="13"/>
        <v/>
      </c>
      <c r="J5" s="91" t="str">
        <f t="shared" ca="1" si="4"/>
        <v>□</v>
      </c>
      <c r="K5" s="90" t="str">
        <f t="shared" ca="1" si="14"/>
        <v>こう</v>
      </c>
      <c r="L5" s="91" t="str">
        <f t="shared" ca="1" si="5"/>
        <v>□</v>
      </c>
      <c r="M5" s="90" t="str">
        <f t="shared" ca="1" si="14"/>
        <v>もの</v>
      </c>
      <c r="N5" s="91" t="str">
        <f t="shared" ca="1" si="6"/>
        <v>□</v>
      </c>
      <c r="O5" s="90" t="str">
        <f t="shared" ca="1" si="15"/>
        <v>ぐみ</v>
      </c>
      <c r="P5" s="91" t="str">
        <f t="shared" ca="1" si="7"/>
        <v>を　</v>
      </c>
      <c r="Q5" s="90" t="str">
        <f t="shared" ca="1" si="16"/>
        <v/>
      </c>
      <c r="R5" s="91" t="str">
        <f t="shared" ca="1" si="8"/>
        <v>□</v>
      </c>
      <c r="S5" s="90" t="str">
        <f ca="1">S32</f>
        <v>び</v>
      </c>
      <c r="T5" s="91" t="str">
        <f t="shared" ca="1" si="9"/>
        <v>の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きょう</v>
      </c>
      <c r="D6" s="91" t="str">
        <f t="shared" ca="1" si="1"/>
        <v/>
      </c>
      <c r="E6" s="90" t="str">
        <f t="shared" ca="1" si="11"/>
        <v/>
      </c>
      <c r="F6" s="91" t="str">
        <f t="shared" ca="1" si="2"/>
        <v>□</v>
      </c>
      <c r="G6" s="90" t="str">
        <f t="shared" ca="1" si="12"/>
        <v>かく</v>
      </c>
      <c r="H6" s="91" t="str">
        <f t="shared" ca="1" si="3"/>
        <v>□</v>
      </c>
      <c r="I6" s="90" t="str">
        <f t="shared" ca="1" si="13"/>
        <v>かく</v>
      </c>
      <c r="J6" s="91" t="str">
        <f t="shared" ca="1" si="4"/>
        <v>な　</v>
      </c>
      <c r="K6" s="90" t="str">
        <f t="shared" ca="1" si="14"/>
        <v/>
      </c>
      <c r="L6" s="91" t="str">
        <f t="shared" ca="1" si="5"/>
        <v>の　</v>
      </c>
      <c r="M6" s="90" t="str">
        <f t="shared" ca="1" si="14"/>
        <v/>
      </c>
      <c r="N6" s="91" t="str">
        <f t="shared" ca="1" si="6"/>
        <v>の　</v>
      </c>
      <c r="O6" s="90" t="str">
        <f t="shared" ca="1" si="15"/>
        <v/>
      </c>
      <c r="P6" s="91" t="str">
        <f t="shared" ca="1" si="7"/>
        <v>□</v>
      </c>
      <c r="Q6" s="90" t="str">
        <f t="shared" ca="1" si="16"/>
        <v>そだ</v>
      </c>
      <c r="R6" s="91" t="str">
        <f t="shared" ca="1" si="8"/>
        <v>を　</v>
      </c>
      <c r="S6" s="90" t="str">
        <f t="shared" ref="S6:S8" ca="1" si="17">S33</f>
        <v/>
      </c>
      <c r="T6" s="91" t="str">
        <f t="shared" ca="1" si="9"/>
        <v>□</v>
      </c>
      <c r="U6" s="90" t="str">
        <f t="shared" ref="U6:U9" ca="1" si="18">U33</f>
        <v>けん</v>
      </c>
      <c r="V6" s="105" t="s">
        <v>1931</v>
      </c>
    </row>
    <row r="7" spans="2:22" ht="80.400000000000006" customHeight="1">
      <c r="B7" s="91" t="str">
        <f t="shared" ca="1" si="0"/>
        <v>□</v>
      </c>
      <c r="C7" s="90" t="str">
        <f t="shared" ca="1" si="10"/>
        <v>めい</v>
      </c>
      <c r="D7" s="91" t="str">
        <f t="shared" ca="1" si="1"/>
        <v/>
      </c>
      <c r="E7" s="90" t="str">
        <f t="shared" ca="1" si="11"/>
        <v/>
      </c>
      <c r="F7" s="91" t="str">
        <f t="shared" ca="1" si="2"/>
        <v>□</v>
      </c>
      <c r="G7" s="90" t="str">
        <f t="shared" ca="1" si="12"/>
        <v>にん</v>
      </c>
      <c r="H7" s="91" t="str">
        <f t="shared" ca="1" si="3"/>
        <v>□</v>
      </c>
      <c r="I7" s="90" t="str">
        <f t="shared" ca="1" si="13"/>
        <v>だい</v>
      </c>
      <c r="J7" s="91" t="str">
        <f t="shared" ca="1" si="4"/>
        <v>□</v>
      </c>
      <c r="K7" s="90" t="str">
        <f t="shared" ca="1" si="14"/>
        <v>むす</v>
      </c>
      <c r="L7" s="91" t="str">
        <f t="shared" ca="1" si="5"/>
        <v>□</v>
      </c>
      <c r="M7" s="90" t="str">
        <f t="shared" ca="1" si="14"/>
        <v>せい</v>
      </c>
      <c r="N7" s="91" t="str">
        <f t="shared" ca="1" si="6"/>
        <v>□</v>
      </c>
      <c r="O7" s="90" t="str">
        <f t="shared" ca="1" si="15"/>
        <v>せん</v>
      </c>
      <c r="P7" s="91" t="str">
        <f t="shared" ca="1" si="7"/>
        <v>てる</v>
      </c>
      <c r="Q7" s="90" t="str">
        <f t="shared" ca="1" si="16"/>
        <v/>
      </c>
      <c r="R7" s="91" t="str">
        <f t="shared" ca="1" si="8"/>
        <v>□</v>
      </c>
      <c r="S7" s="90" t="str">
        <f t="shared" ca="1" si="17"/>
        <v>いわ</v>
      </c>
      <c r="T7" s="91" t="str">
        <f t="shared" ca="1" si="9"/>
        <v>□</v>
      </c>
      <c r="U7" s="90" t="str">
        <f t="shared" ca="1" si="18"/>
        <v>きゅう</v>
      </c>
      <c r="V7" s="106"/>
    </row>
    <row r="8" spans="2:22" ht="80.400000000000006" customHeight="1">
      <c r="B8" s="91" t="str">
        <f t="shared" ca="1" si="0"/>
        <v>する</v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>する</v>
      </c>
      <c r="G8" s="90" t="str">
        <f t="shared" ca="1" si="12"/>
        <v/>
      </c>
      <c r="H8" s="91" t="str">
        <f t="shared" ca="1" si="3"/>
        <v>する</v>
      </c>
      <c r="I8" s="90" t="str">
        <f t="shared" ca="1" si="13"/>
        <v/>
      </c>
      <c r="J8" s="91" t="str">
        <f t="shared" ca="1" si="4"/>
        <v>□</v>
      </c>
      <c r="K8" s="90" t="str">
        <f t="shared" ca="1" si="14"/>
        <v>こ</v>
      </c>
      <c r="L8" s="91" t="str">
        <f t="shared" ca="1" si="5"/>
        <v>□</v>
      </c>
      <c r="M8" s="90" t="str">
        <f t="shared" ca="1" si="14"/>
        <v>ひん</v>
      </c>
      <c r="N8" s="91" t="str">
        <f t="shared" ca="1" si="6"/>
        <v>□</v>
      </c>
      <c r="O8" s="90" t="str">
        <f t="shared" ca="1" si="15"/>
        <v>でん</v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>う　</v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94" t="str">
        <f t="shared" ref="B12:T17" ca="1" si="19">B21</f>
        <v>理</v>
      </c>
      <c r="C12" s="95" t="str">
        <f ca="1">IF(C30="","",IF((AND(ISTEXT(C30),C31="")),"(   )","(    "))</f>
        <v xml:space="preserve">(    </v>
      </c>
      <c r="D12" s="37" t="str">
        <f t="shared" ca="1" si="19"/>
        <v>幼</v>
      </c>
      <c r="E12" s="95" t="str">
        <f ca="1">IF(E30="","",IF((AND(ISTEXT(E30),E31="")),"(   )","(    "))</f>
        <v>(   )</v>
      </c>
      <c r="F12" s="37" t="str">
        <f t="shared" ca="1" si="19"/>
        <v>死</v>
      </c>
      <c r="G12" s="95" t="str">
        <f ca="1">IF(G30="","",IF((AND(ISTEXT(G30),G31="")),"(   )","(    "))</f>
        <v xml:space="preserve">(    </v>
      </c>
      <c r="H12" s="37" t="str">
        <f t="shared" ca="1" si="19"/>
        <v>画</v>
      </c>
      <c r="I12" s="95" t="str">
        <f ca="1">IF(I30="","",IF((AND(ISTEXT(I30),I31="")),"(   )","(    "))</f>
        <v xml:space="preserve">(    </v>
      </c>
      <c r="J12" s="37" t="str">
        <f t="shared" ca="1" si="19"/>
        <v>親</v>
      </c>
      <c r="K12" s="95" t="str">
        <f ca="1">IF(K30="","",IF((AND(ISTEXT(K30),K31="")),"(   )","(    "))</f>
        <v xml:space="preserve">(    </v>
      </c>
      <c r="L12" s="37" t="str">
        <f t="shared" ca="1" si="19"/>
        <v>絹</v>
      </c>
      <c r="M12" s="95" t="str">
        <f ca="1">IF(M30="","",IF((AND(ISTEXT(M30),M31="")),"(   )","(    "))</f>
        <v xml:space="preserve">(    </v>
      </c>
      <c r="N12" s="37" t="str">
        <f t="shared" ca="1" si="19"/>
        <v>新</v>
      </c>
      <c r="O12" s="95" t="str">
        <f ca="1">IF(O30="","",IF((AND(ISTEXT(O30),O31="")),"(   )","(    "))</f>
        <v xml:space="preserve">(    </v>
      </c>
      <c r="P12" s="37" t="str">
        <f t="shared" ca="1" si="19"/>
        <v>幼</v>
      </c>
      <c r="Q12" s="95" t="str">
        <f ca="1">IF(Q30="","",IF((AND(ISTEXT(Q30),Q31="")),"(   )","(    "))</f>
        <v xml:space="preserve">(    </v>
      </c>
      <c r="R12" s="37" t="str">
        <f t="shared" ca="1" si="19"/>
        <v>誕</v>
      </c>
      <c r="S12" s="95" t="str">
        <f ca="1">IF(S30="","",IF((AND(ISTEXT(S30),S31="")),"(   )","(    "))</f>
        <v xml:space="preserve">(    </v>
      </c>
      <c r="T12" s="37" t="str">
        <f t="shared" ca="1" si="19"/>
        <v>地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想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7" t="str">
        <f t="shared" ca="1" si="19"/>
        <v>い　</v>
      </c>
      <c r="E13" s="95" t="str">
        <f ca="1">IF(E31="","",IF(AND(E30="",ISTEXT(E31),E32=""),"(   )",IF((AND(ISTEXT(E30),ISTEXT(E31),E32="")),"   )",IF((AND(E30="",ISTEXT(E31),ISTEXT(E32))),"(   ",""))))</f>
        <v/>
      </c>
      <c r="F13" s="37" t="str">
        <f t="shared" ca="1" si="19"/>
        <v>亡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7" t="str">
        <f t="shared" ca="1" si="19"/>
        <v>像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7" t="str">
        <f t="shared" ca="1" si="19"/>
        <v>孝</v>
      </c>
      <c r="K13" s="95" t="str">
        <f ca="1">IF(K31="","",IF(AND(K30="",ISTEXT(K31),K32=""),"(   )",IF((AND(ISTEXT(K30),ISTEXT(K31),K32="")),"   )",IF((AND(K30="",ISTEXT(K31),ISTEXT(K32))),"(   ",""))))</f>
        <v/>
      </c>
      <c r="L13" s="37" t="str">
        <f t="shared" ca="1" si="19"/>
        <v>織</v>
      </c>
      <c r="M13" s="95" t="str">
        <f ca="1">IF(M31="","",IF(AND(M30="",ISTEXT(M31),M32=""),"(   )",IF((AND(ISTEXT(M30),ISTEXT(M31),M32="")),"   )",IF((AND(M30="",ISTEXT(M31),ISTEXT(M32))),"(   ",""))))</f>
        <v/>
      </c>
      <c r="N13" s="37" t="str">
        <f t="shared" ca="1" si="19"/>
        <v>番</v>
      </c>
      <c r="O13" s="95" t="str">
        <f ca="1">IF(O31="","",IF(AND(O30="",ISTEXT(O31),O32=""),"(   )",IF((AND(ISTEXT(O30),ISTEXT(O31),O32="")),"   )",IF((AND(O30="",ISTEXT(O31),ISTEXT(O32))),"(   ",""))))</f>
        <v/>
      </c>
      <c r="P13" s="37" t="str">
        <f t="shared" ca="1" si="19"/>
        <v>虫</v>
      </c>
      <c r="Q13" s="95" t="str">
        <f ca="1">IF(Q31="","",IF(AND(Q30="",ISTEXT(Q31),Q32=""),"(   )",IF((AND(ISTEXT(Q30),ISTEXT(Q31),Q32="")),"   )",IF((AND(Q30="",ISTEXT(Q31),ISTEXT(Q32))),"(   ",""))))</f>
        <v xml:space="preserve">   )</v>
      </c>
      <c r="R13" s="37" t="str">
        <f t="shared" ca="1" si="19"/>
        <v>生</v>
      </c>
      <c r="S13" s="95" t="str">
        <f ca="1">IF(S31="","",IF(AND(S30="",ISTEXT(S31),S32=""),"(   )",IF((AND(ISTEXT(S30),ISTEXT(S31),S32="")),"   )",IF((AND(S30="",ISTEXT(S31),ISTEXT(S32))),"(   ",""))))</f>
        <v/>
      </c>
      <c r="T13" s="37" t="str">
        <f t="shared" ca="1" si="19"/>
        <v>層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に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7" t="str">
        <f t="shared" ca="1" si="19"/>
        <v>弟</v>
      </c>
      <c r="E14" s="95" t="str">
        <f t="shared" ref="E14:E17" ca="1" si="21">IF(E32="","",IF(AND(E31="",ISTEXT(E32),E33=""),"(   )",IF((AND(ISTEXT(E31),ISTEXT(E32),E33="")),"   )",IF((AND(E31="",ISTEXT(E32),ISTEXT(E33))),"(   ",""))))</f>
        <v>(   )</v>
      </c>
      <c r="F14" s="37" t="str">
        <f t="shared" ca="1" si="19"/>
        <v>を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7" t="str">
        <f t="shared" ca="1" si="19"/>
        <v>を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7" t="str">
        <f t="shared" ca="1" si="19"/>
        <v>行</v>
      </c>
      <c r="K14" s="95" t="str">
        <f t="shared" ref="K14:K17" ca="1" si="24">IF(K32="","",IF(AND(K31="",ISTEXT(K32),K33=""),"(   )",IF((AND(ISTEXT(K31),ISTEXT(K32),K33="")),"   )",IF((AND(K31="",ISTEXT(K32),ISTEXT(K33))),"(   ",""))))</f>
        <v xml:space="preserve">   )</v>
      </c>
      <c r="L14" s="37" t="str">
        <f t="shared" ca="1" si="19"/>
        <v>物</v>
      </c>
      <c r="M14" s="95" t="str">
        <f t="shared" ref="M14:M17" ca="1" si="25">IF(M32="","",IF(AND(M31="",ISTEXT(M32),M33=""),"(   )",IF((AND(ISTEXT(M31),ISTEXT(M32),M33="")),"   )",IF((AND(M31="",ISTEXT(M32),ISTEXT(M33))),"(   ",""))))</f>
        <v xml:space="preserve">   )</v>
      </c>
      <c r="N14" s="37" t="str">
        <f t="shared" ca="1" si="19"/>
        <v>組</v>
      </c>
      <c r="O14" s="95" t="str">
        <f t="shared" ref="O14:O17" ca="1" si="26">IF(O32="","",IF(AND(O31="",ISTEXT(O32),O33=""),"(   )",IF((AND(ISTEXT(O31),ISTEXT(O32),O33="")),"   )",IF((AND(O31="",ISTEXT(O32),ISTEXT(O33))),"(   ",""))))</f>
        <v xml:space="preserve">   )</v>
      </c>
      <c r="P14" s="37" t="str">
        <f t="shared" ca="1" si="19"/>
        <v>を　</v>
      </c>
      <c r="Q14" s="95" t="str">
        <f t="shared" ref="Q14:Q17" ca="1" si="27">IF(Q32="","",IF(AND(Q31="",ISTEXT(Q32),Q33=""),"(   )",IF((AND(ISTEXT(Q31),ISTEXT(Q32),Q33="")),"   )",IF((AND(Q31="",ISTEXT(Q32),ISTEXT(Q33))),"(   ",""))))</f>
        <v/>
      </c>
      <c r="R14" s="37" t="str">
        <f t="shared" ca="1" si="19"/>
        <v>日</v>
      </c>
      <c r="S14" s="95" t="str">
        <f t="shared" ref="S14:U17" ca="1" si="28">IF(S32="","",IF(AND(S31="",ISTEXT(S32),S33=""),"(   )",IF((AND(ISTEXT(S31),ISTEXT(S32),S33="")),"   )",IF((AND(S31="",ISTEXT(S32),ISTEXT(S33))),"(   ",""))))</f>
        <v xml:space="preserve">   )</v>
      </c>
      <c r="T14" s="37" t="str">
        <f t="shared" ca="1" si="19"/>
        <v>の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共</v>
      </c>
      <c r="C15" s="95" t="str">
        <f t="shared" ca="1" si="20"/>
        <v xml:space="preserve">(   </v>
      </c>
      <c r="D15" s="37" t="str">
        <f t="shared" ca="1" si="19"/>
        <v/>
      </c>
      <c r="E15" s="95" t="str">
        <f t="shared" ca="1" si="21"/>
        <v/>
      </c>
      <c r="F15" s="37" t="str">
        <f t="shared" ca="1" si="19"/>
        <v>確</v>
      </c>
      <c r="G15" s="95" t="str">
        <f t="shared" ca="1" si="22"/>
        <v xml:space="preserve">(   </v>
      </c>
      <c r="H15" s="37" t="str">
        <f t="shared" ca="1" si="19"/>
        <v>拡</v>
      </c>
      <c r="I15" s="95" t="str">
        <f t="shared" ca="1" si="23"/>
        <v xml:space="preserve">(   </v>
      </c>
      <c r="J15" s="37" t="str">
        <f t="shared" ca="1" si="19"/>
        <v>な　</v>
      </c>
      <c r="K15" s="95" t="str">
        <f t="shared" ca="1" si="24"/>
        <v/>
      </c>
      <c r="L15" s="37" t="str">
        <f t="shared" ca="1" si="19"/>
        <v>の　</v>
      </c>
      <c r="M15" s="95" t="str">
        <f t="shared" ca="1" si="25"/>
        <v/>
      </c>
      <c r="N15" s="37" t="str">
        <f t="shared" ca="1" si="19"/>
        <v>の　</v>
      </c>
      <c r="O15" s="95" t="str">
        <f t="shared" ca="1" si="26"/>
        <v/>
      </c>
      <c r="P15" s="37" t="str">
        <f t="shared" ca="1" si="19"/>
        <v>育</v>
      </c>
      <c r="Q15" s="95" t="str">
        <f t="shared" ca="1" si="27"/>
        <v>(   )</v>
      </c>
      <c r="R15" s="37" t="str">
        <f t="shared" ca="1" si="19"/>
        <v>を　</v>
      </c>
      <c r="S15" s="95" t="str">
        <f t="shared" ca="1" si="28"/>
        <v/>
      </c>
      <c r="T15" s="37" t="str">
        <f t="shared" ca="1" si="19"/>
        <v>研</v>
      </c>
      <c r="U15" s="95" t="str">
        <f t="shared" ca="1" si="28"/>
        <v xml:space="preserve">(   </v>
      </c>
      <c r="V15" s="105" t="s">
        <v>1931</v>
      </c>
    </row>
    <row r="16" spans="2:22" ht="80.400000000000006" customHeight="1">
      <c r="B16" s="94" t="str">
        <f t="shared" ca="1" si="19"/>
        <v>鳴</v>
      </c>
      <c r="C16" s="95" t="str">
        <f t="shared" ca="1" si="20"/>
        <v xml:space="preserve">   )</v>
      </c>
      <c r="D16" s="37" t="str">
        <f t="shared" ca="1" si="19"/>
        <v/>
      </c>
      <c r="E16" s="95" t="str">
        <f t="shared" ca="1" si="21"/>
        <v/>
      </c>
      <c r="F16" s="37" t="str">
        <f t="shared" ca="1" si="19"/>
        <v>認</v>
      </c>
      <c r="G16" s="95" t="str">
        <f t="shared" ca="1" si="22"/>
        <v xml:space="preserve">   )</v>
      </c>
      <c r="H16" s="37" t="str">
        <f t="shared" ca="1" si="19"/>
        <v>大</v>
      </c>
      <c r="I16" s="95" t="str">
        <f t="shared" ca="1" si="23"/>
        <v xml:space="preserve">   )</v>
      </c>
      <c r="J16" s="37" t="str">
        <f t="shared" ca="1" si="19"/>
        <v>息</v>
      </c>
      <c r="K16" s="95" t="str">
        <f t="shared" ca="1" si="24"/>
        <v xml:space="preserve">(   </v>
      </c>
      <c r="L16" s="37" t="str">
        <f t="shared" ca="1" si="19"/>
        <v>製</v>
      </c>
      <c r="M16" s="95" t="str">
        <f t="shared" ca="1" si="25"/>
        <v xml:space="preserve">(   </v>
      </c>
      <c r="N16" s="37" t="str">
        <f t="shared" ca="1" si="19"/>
        <v>宣</v>
      </c>
      <c r="O16" s="95" t="str">
        <f t="shared" ca="1" si="26"/>
        <v xml:space="preserve">(   </v>
      </c>
      <c r="P16" s="37" t="str">
        <f t="shared" ca="1" si="19"/>
        <v>てる</v>
      </c>
      <c r="Q16" s="95" t="str">
        <f t="shared" ca="1" si="27"/>
        <v/>
      </c>
      <c r="R16" s="37" t="str">
        <f t="shared" ca="1" si="19"/>
        <v>祝</v>
      </c>
      <c r="S16" s="95" t="str">
        <f t="shared" ca="1" si="28"/>
        <v>(   )</v>
      </c>
      <c r="T16" s="37" t="str">
        <f t="shared" ca="1" si="19"/>
        <v>究</v>
      </c>
      <c r="U16" s="95" t="str">
        <f t="shared" ca="1" si="28"/>
        <v xml:space="preserve">   )</v>
      </c>
      <c r="V16" s="106"/>
    </row>
    <row r="17" spans="2:22" ht="80.400000000000006" customHeight="1">
      <c r="B17" s="94" t="str">
        <f t="shared" ca="1" si="19"/>
        <v>する</v>
      </c>
      <c r="C17" s="95" t="str">
        <f t="shared" ca="1" si="20"/>
        <v/>
      </c>
      <c r="D17" s="37" t="str">
        <f t="shared" ca="1" si="19"/>
        <v/>
      </c>
      <c r="E17" s="95" t="str">
        <f t="shared" ca="1" si="21"/>
        <v/>
      </c>
      <c r="F17" s="37" t="str">
        <f t="shared" ca="1" si="19"/>
        <v>する</v>
      </c>
      <c r="G17" s="95" t="str">
        <f t="shared" ca="1" si="22"/>
        <v/>
      </c>
      <c r="H17" s="37" t="str">
        <f t="shared" ca="1" si="19"/>
        <v>する</v>
      </c>
      <c r="I17" s="95" t="str">
        <f t="shared" ca="1" si="23"/>
        <v/>
      </c>
      <c r="J17" s="37" t="str">
        <f t="shared" ca="1" si="19"/>
        <v>子</v>
      </c>
      <c r="K17" s="95" t="str">
        <f t="shared" ca="1" si="24"/>
        <v xml:space="preserve">   )</v>
      </c>
      <c r="L17" s="37" t="str">
        <f t="shared" ca="1" si="19"/>
        <v>品</v>
      </c>
      <c r="M17" s="95" t="str">
        <f t="shared" ca="1" si="25"/>
        <v xml:space="preserve">   )</v>
      </c>
      <c r="N17" s="37" t="str">
        <f t="shared" ca="1" si="19"/>
        <v>伝</v>
      </c>
      <c r="O17" s="95" t="str">
        <f t="shared" ca="1" si="26"/>
        <v xml:space="preserve">   )</v>
      </c>
      <c r="P17" s="37" t="str">
        <f t="shared" ca="1" si="19"/>
        <v/>
      </c>
      <c r="Q17" s="95" t="str">
        <f t="shared" ca="1" si="27"/>
        <v/>
      </c>
      <c r="R17" s="37" t="str">
        <f t="shared" ca="1" si="19"/>
        <v>う　</v>
      </c>
      <c r="S17" s="95" t="str">
        <f t="shared" ca="1" si="28"/>
        <v/>
      </c>
      <c r="T17" s="37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str">
        <f t="shared" ref="B21:U26" ca="1" si="29">B30</f>
        <v>理</v>
      </c>
      <c r="C21" s="96" t="str">
        <f t="shared" ca="1" si="29"/>
        <v>り</v>
      </c>
      <c r="D21" s="37" t="str">
        <f t="shared" ca="1" si="29"/>
        <v>幼</v>
      </c>
      <c r="E21" s="96" t="str">
        <f t="shared" ca="1" si="29"/>
        <v>おさな</v>
      </c>
      <c r="F21" s="37" t="str">
        <f t="shared" ca="1" si="29"/>
        <v>死</v>
      </c>
      <c r="G21" s="96" t="str">
        <f t="shared" ca="1" si="29"/>
        <v>し</v>
      </c>
      <c r="H21" s="37" t="str">
        <f t="shared" ca="1" si="29"/>
        <v>画</v>
      </c>
      <c r="I21" s="96" t="str">
        <f t="shared" ca="1" si="29"/>
        <v>が</v>
      </c>
      <c r="J21" s="37" t="str">
        <f t="shared" ca="1" si="29"/>
        <v>親</v>
      </c>
      <c r="K21" s="96" t="str">
        <f t="shared" ca="1" si="29"/>
        <v>おや</v>
      </c>
      <c r="L21" s="37" t="str">
        <f t="shared" ca="1" si="29"/>
        <v>絹</v>
      </c>
      <c r="M21" s="96" t="str">
        <f t="shared" ca="1" si="29"/>
        <v>きぬ</v>
      </c>
      <c r="N21" s="37" t="str">
        <f t="shared" ca="1" si="29"/>
        <v>新</v>
      </c>
      <c r="O21" s="96" t="str">
        <f t="shared" ca="1" si="29"/>
        <v>しん</v>
      </c>
      <c r="P21" s="37" t="str">
        <f t="shared" ca="1" si="29"/>
        <v>幼</v>
      </c>
      <c r="Q21" s="96" t="str">
        <f t="shared" ca="1" si="29"/>
        <v>よう</v>
      </c>
      <c r="R21" s="37" t="str">
        <f t="shared" ca="1" si="29"/>
        <v>誕</v>
      </c>
      <c r="S21" s="96" t="str">
        <f t="shared" ca="1" si="29"/>
        <v>たん</v>
      </c>
      <c r="T21" s="37" t="str">
        <f t="shared" ca="1" si="29"/>
        <v>地</v>
      </c>
      <c r="U21" s="96" t="str">
        <f t="shared" ca="1" si="29"/>
        <v>ち</v>
      </c>
      <c r="V21" s="104"/>
    </row>
    <row r="22" spans="2:22" ht="80.400000000000006" customHeight="1">
      <c r="B22" s="37" t="str">
        <f t="shared" ca="1" si="29"/>
        <v>想</v>
      </c>
      <c r="C22" s="96" t="str">
        <f t="shared" ca="1" si="29"/>
        <v>そう</v>
      </c>
      <c r="D22" s="37" t="str">
        <f t="shared" ca="1" si="29"/>
        <v>い　</v>
      </c>
      <c r="E22" s="96" t="str">
        <f t="shared" ca="1" si="29"/>
        <v/>
      </c>
      <c r="F22" s="37" t="str">
        <f t="shared" ca="1" si="29"/>
        <v>亡</v>
      </c>
      <c r="G22" s="96" t="str">
        <f t="shared" ca="1" si="29"/>
        <v>ぼう</v>
      </c>
      <c r="H22" s="37" t="str">
        <f t="shared" ca="1" si="29"/>
        <v>像</v>
      </c>
      <c r="I22" s="96" t="str">
        <f t="shared" ca="1" si="29"/>
        <v>ぞう</v>
      </c>
      <c r="J22" s="37" t="str">
        <f t="shared" ca="1" si="29"/>
        <v>孝</v>
      </c>
      <c r="K22" s="96" t="str">
        <f t="shared" ca="1" si="29"/>
        <v>こう</v>
      </c>
      <c r="L22" s="37" t="str">
        <f t="shared" ca="1" si="29"/>
        <v>織</v>
      </c>
      <c r="M22" s="96" t="str">
        <f t="shared" ca="1" si="29"/>
        <v>おり</v>
      </c>
      <c r="N22" s="37" t="str">
        <f t="shared" ca="1" si="29"/>
        <v>番</v>
      </c>
      <c r="O22" s="96" t="str">
        <f t="shared" ca="1" si="29"/>
        <v>ばん</v>
      </c>
      <c r="P22" s="37" t="str">
        <f t="shared" ca="1" si="29"/>
        <v>虫</v>
      </c>
      <c r="Q22" s="96" t="str">
        <f t="shared" ca="1" si="29"/>
        <v>ちゅう</v>
      </c>
      <c r="R22" s="37" t="str">
        <f t="shared" ca="1" si="29"/>
        <v>生</v>
      </c>
      <c r="S22" s="96" t="str">
        <f t="shared" ca="1" si="29"/>
        <v>じょう</v>
      </c>
      <c r="T22" s="37" t="str">
        <f t="shared" ca="1" si="29"/>
        <v>層</v>
      </c>
      <c r="U22" s="96" t="str">
        <f t="shared" ca="1" si="29"/>
        <v>そう</v>
      </c>
      <c r="V22" s="104"/>
    </row>
    <row r="23" spans="2:22" ht="80.400000000000006" customHeight="1">
      <c r="B23" s="37" t="str">
        <f t="shared" ca="1" si="29"/>
        <v>に　</v>
      </c>
      <c r="C23" s="96" t="str">
        <f t="shared" ca="1" si="29"/>
        <v/>
      </c>
      <c r="D23" s="37" t="str">
        <f t="shared" ca="1" si="29"/>
        <v>弟</v>
      </c>
      <c r="E23" s="96" t="str">
        <f t="shared" ca="1" si="29"/>
        <v>おとうと</v>
      </c>
      <c r="F23" s="37" t="str">
        <f t="shared" ca="1" si="29"/>
        <v>を　</v>
      </c>
      <c r="G23" s="96" t="str">
        <f t="shared" ca="1" si="29"/>
        <v/>
      </c>
      <c r="H23" s="37" t="str">
        <f t="shared" ca="1" si="29"/>
        <v>を　</v>
      </c>
      <c r="I23" s="96" t="str">
        <f t="shared" ca="1" si="29"/>
        <v/>
      </c>
      <c r="J23" s="37" t="str">
        <f t="shared" ca="1" si="29"/>
        <v>行</v>
      </c>
      <c r="K23" s="96" t="str">
        <f t="shared" ca="1" si="29"/>
        <v>こう</v>
      </c>
      <c r="L23" s="37" t="str">
        <f t="shared" ca="1" si="29"/>
        <v>物</v>
      </c>
      <c r="M23" s="96" t="str">
        <f t="shared" ca="1" si="29"/>
        <v>もの</v>
      </c>
      <c r="N23" s="37" t="str">
        <f t="shared" ca="1" si="29"/>
        <v>組</v>
      </c>
      <c r="O23" s="96" t="str">
        <f t="shared" ca="1" si="29"/>
        <v>ぐみ</v>
      </c>
      <c r="P23" s="37" t="str">
        <f t="shared" ca="1" si="29"/>
        <v>を　</v>
      </c>
      <c r="Q23" s="96" t="str">
        <f t="shared" ca="1" si="29"/>
        <v/>
      </c>
      <c r="R23" s="37" t="str">
        <f t="shared" ca="1" si="29"/>
        <v>日</v>
      </c>
      <c r="S23" s="96" t="str">
        <f t="shared" ca="1" si="29"/>
        <v>び</v>
      </c>
      <c r="T23" s="37" t="str">
        <f t="shared" ca="1" si="29"/>
        <v>の　</v>
      </c>
      <c r="U23" s="96" t="str">
        <f t="shared" ca="1" si="29"/>
        <v/>
      </c>
      <c r="V23" s="104"/>
    </row>
    <row r="24" spans="2:22" ht="80.400000000000006" customHeight="1">
      <c r="B24" s="37" t="str">
        <f t="shared" ca="1" si="29"/>
        <v>共</v>
      </c>
      <c r="C24" s="96" t="str">
        <f t="shared" ca="1" si="29"/>
        <v>きょう</v>
      </c>
      <c r="D24" s="37" t="str">
        <f t="shared" ca="1" si="29"/>
        <v/>
      </c>
      <c r="E24" s="96" t="str">
        <f t="shared" ca="1" si="29"/>
        <v/>
      </c>
      <c r="F24" s="37" t="str">
        <f t="shared" ca="1" si="29"/>
        <v>確</v>
      </c>
      <c r="G24" s="96" t="str">
        <f t="shared" ca="1" si="29"/>
        <v>かく</v>
      </c>
      <c r="H24" s="37" t="str">
        <f t="shared" ca="1" si="29"/>
        <v>拡</v>
      </c>
      <c r="I24" s="96" t="str">
        <f t="shared" ca="1" si="29"/>
        <v>かく</v>
      </c>
      <c r="J24" s="37" t="str">
        <f t="shared" ca="1" si="29"/>
        <v>な　</v>
      </c>
      <c r="K24" s="96" t="str">
        <f t="shared" ca="1" si="29"/>
        <v/>
      </c>
      <c r="L24" s="37" t="str">
        <f t="shared" ca="1" si="29"/>
        <v>の　</v>
      </c>
      <c r="M24" s="96" t="str">
        <f t="shared" ca="1" si="29"/>
        <v/>
      </c>
      <c r="N24" s="37" t="str">
        <f t="shared" ca="1" si="29"/>
        <v>の　</v>
      </c>
      <c r="O24" s="96" t="str">
        <f t="shared" ca="1" si="29"/>
        <v/>
      </c>
      <c r="P24" s="37" t="str">
        <f t="shared" ca="1" si="29"/>
        <v>育</v>
      </c>
      <c r="Q24" s="96" t="str">
        <f t="shared" ca="1" si="29"/>
        <v>そだ</v>
      </c>
      <c r="R24" s="37" t="str">
        <f t="shared" ca="1" si="29"/>
        <v>を　</v>
      </c>
      <c r="S24" s="96" t="str">
        <f t="shared" ca="1" si="29"/>
        <v/>
      </c>
      <c r="T24" s="37" t="str">
        <f t="shared" ca="1" si="29"/>
        <v>研</v>
      </c>
      <c r="U24" s="96" t="str">
        <f t="shared" ca="1" si="29"/>
        <v>けん</v>
      </c>
      <c r="V24" s="105" t="s">
        <v>1942</v>
      </c>
    </row>
    <row r="25" spans="2:22" ht="80.400000000000006" customHeight="1">
      <c r="B25" s="37" t="str">
        <f t="shared" ca="1" si="29"/>
        <v>鳴</v>
      </c>
      <c r="C25" s="96" t="str">
        <f t="shared" ca="1" si="29"/>
        <v>めい</v>
      </c>
      <c r="D25" s="37" t="str">
        <f t="shared" ca="1" si="29"/>
        <v/>
      </c>
      <c r="E25" s="96" t="str">
        <f t="shared" ca="1" si="29"/>
        <v/>
      </c>
      <c r="F25" s="37" t="str">
        <f t="shared" ca="1" si="29"/>
        <v>認</v>
      </c>
      <c r="G25" s="96" t="str">
        <f t="shared" ca="1" si="29"/>
        <v>にん</v>
      </c>
      <c r="H25" s="37" t="str">
        <f t="shared" ca="1" si="29"/>
        <v>大</v>
      </c>
      <c r="I25" s="96" t="str">
        <f t="shared" ca="1" si="29"/>
        <v>だい</v>
      </c>
      <c r="J25" s="37" t="str">
        <f t="shared" ca="1" si="29"/>
        <v>息</v>
      </c>
      <c r="K25" s="96" t="str">
        <f t="shared" ca="1" si="29"/>
        <v>むす</v>
      </c>
      <c r="L25" s="37" t="str">
        <f t="shared" ca="1" si="29"/>
        <v>製</v>
      </c>
      <c r="M25" s="96" t="str">
        <f t="shared" ca="1" si="29"/>
        <v>せい</v>
      </c>
      <c r="N25" s="37" t="str">
        <f t="shared" ca="1" si="29"/>
        <v>宣</v>
      </c>
      <c r="O25" s="96" t="str">
        <f t="shared" ca="1" si="29"/>
        <v>せん</v>
      </c>
      <c r="P25" s="37" t="str">
        <f t="shared" ca="1" si="29"/>
        <v>てる</v>
      </c>
      <c r="Q25" s="96" t="str">
        <f t="shared" ca="1" si="29"/>
        <v/>
      </c>
      <c r="R25" s="37" t="str">
        <f t="shared" ca="1" si="29"/>
        <v>祝</v>
      </c>
      <c r="S25" s="96" t="str">
        <f t="shared" ca="1" si="29"/>
        <v>いわ</v>
      </c>
      <c r="T25" s="37" t="str">
        <f t="shared" ca="1" si="29"/>
        <v>究</v>
      </c>
      <c r="U25" s="96" t="str">
        <f t="shared" ca="1" si="29"/>
        <v>きゅう</v>
      </c>
      <c r="V25" s="106"/>
    </row>
    <row r="26" spans="2:22" ht="80.400000000000006" customHeight="1">
      <c r="B26" s="37" t="str">
        <f t="shared" ca="1" si="29"/>
        <v>する</v>
      </c>
      <c r="C26" s="96" t="str">
        <f t="shared" ca="1" si="29"/>
        <v/>
      </c>
      <c r="D26" s="37" t="str">
        <f t="shared" ca="1" si="29"/>
        <v/>
      </c>
      <c r="E26" s="96" t="str">
        <f t="shared" ca="1" si="29"/>
        <v/>
      </c>
      <c r="F26" s="37" t="str">
        <f t="shared" ca="1" si="29"/>
        <v>する</v>
      </c>
      <c r="G26" s="96" t="str">
        <f t="shared" ca="1" si="29"/>
        <v/>
      </c>
      <c r="H26" s="37" t="str">
        <f t="shared" ca="1" si="29"/>
        <v>する</v>
      </c>
      <c r="I26" s="96" t="str">
        <f t="shared" ca="1" si="29"/>
        <v/>
      </c>
      <c r="J26" s="37" t="str">
        <f t="shared" ca="1" si="29"/>
        <v>子</v>
      </c>
      <c r="K26" s="96" t="str">
        <f t="shared" ca="1" si="29"/>
        <v>こ</v>
      </c>
      <c r="L26" s="37" t="str">
        <f t="shared" ca="1" si="29"/>
        <v>品</v>
      </c>
      <c r="M26" s="96" t="str">
        <f t="shared" ca="1" si="29"/>
        <v>ひん</v>
      </c>
      <c r="N26" s="37" t="str">
        <f t="shared" ca="1" si="29"/>
        <v>伝</v>
      </c>
      <c r="O26" s="96" t="str">
        <f t="shared" ca="1" si="29"/>
        <v>でん</v>
      </c>
      <c r="P26" s="37" t="str">
        <f t="shared" ca="1" si="29"/>
        <v/>
      </c>
      <c r="Q26" s="96" t="str">
        <f t="shared" ca="1" si="29"/>
        <v/>
      </c>
      <c r="R26" s="37" t="str">
        <f t="shared" ca="1" si="29"/>
        <v>う　</v>
      </c>
      <c r="S26" s="96" t="str">
        <f t="shared" ca="1" si="29"/>
        <v/>
      </c>
      <c r="T26" s="37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1943</v>
      </c>
      <c r="C29" s="88"/>
      <c r="D29" s="2" t="s">
        <v>1944</v>
      </c>
      <c r="E29" s="88"/>
      <c r="F29" s="2" t="s">
        <v>1945</v>
      </c>
      <c r="G29" s="88"/>
      <c r="H29" s="2" t="s">
        <v>1946</v>
      </c>
      <c r="I29" s="88"/>
      <c r="J29" s="2" t="s">
        <v>1947</v>
      </c>
      <c r="K29" s="88"/>
      <c r="L29" s="2" t="s">
        <v>1948</v>
      </c>
      <c r="M29" s="88"/>
      <c r="N29" s="2" t="s">
        <v>1949</v>
      </c>
      <c r="O29" s="88"/>
      <c r="P29" s="2" t="s">
        <v>1950</v>
      </c>
      <c r="Q29" s="88"/>
      <c r="R29" s="2" t="s">
        <v>1951</v>
      </c>
      <c r="S29" s="88"/>
      <c r="T29" s="2" t="s">
        <v>1952</v>
      </c>
    </row>
    <row r="30" spans="2:22" ht="48" hidden="1" customHeight="1">
      <c r="B30" s="5" t="str">
        <f t="shared" ref="B30:U36" ca="1" si="30">IF(B40=0,"",B40)</f>
        <v>理</v>
      </c>
      <c r="C30" s="97" t="str">
        <f t="shared" ca="1" si="30"/>
        <v>り</v>
      </c>
      <c r="D30" s="5" t="str">
        <f t="shared" ca="1" si="30"/>
        <v>幼</v>
      </c>
      <c r="E30" s="97" t="str">
        <f t="shared" ca="1" si="30"/>
        <v>おさな</v>
      </c>
      <c r="F30" s="5" t="str">
        <f t="shared" ca="1" si="30"/>
        <v>死</v>
      </c>
      <c r="G30" s="97" t="str">
        <f t="shared" ca="1" si="30"/>
        <v>し</v>
      </c>
      <c r="H30" s="5" t="str">
        <f t="shared" ca="1" si="30"/>
        <v>画</v>
      </c>
      <c r="I30" s="97" t="str">
        <f t="shared" ca="1" si="30"/>
        <v>が</v>
      </c>
      <c r="J30" s="5" t="str">
        <f t="shared" ca="1" si="30"/>
        <v>親</v>
      </c>
      <c r="K30" s="97" t="str">
        <f t="shared" ca="1" si="30"/>
        <v>おや</v>
      </c>
      <c r="L30" s="5" t="str">
        <f t="shared" ca="1" si="30"/>
        <v>絹</v>
      </c>
      <c r="M30" s="97" t="str">
        <f t="shared" ca="1" si="30"/>
        <v>きぬ</v>
      </c>
      <c r="N30" s="5" t="str">
        <f t="shared" ca="1" si="30"/>
        <v>新</v>
      </c>
      <c r="O30" s="97" t="str">
        <f t="shared" ca="1" si="30"/>
        <v>しん</v>
      </c>
      <c r="P30" s="5" t="str">
        <f t="shared" ca="1" si="30"/>
        <v>幼</v>
      </c>
      <c r="Q30" s="97" t="str">
        <f t="shared" ca="1" si="30"/>
        <v>よう</v>
      </c>
      <c r="R30" s="5" t="str">
        <f t="shared" ca="1" si="30"/>
        <v>誕</v>
      </c>
      <c r="S30" s="97" t="str">
        <f t="shared" ca="1" si="30"/>
        <v>たん</v>
      </c>
      <c r="T30" s="5" t="str">
        <f t="shared" ca="1" si="30"/>
        <v>地</v>
      </c>
      <c r="U30" s="97" t="str">
        <f t="shared" ca="1" si="30"/>
        <v>ち</v>
      </c>
    </row>
    <row r="31" spans="2:22" ht="48" hidden="1" customHeight="1">
      <c r="B31" s="5" t="str">
        <f t="shared" ca="1" si="30"/>
        <v>想</v>
      </c>
      <c r="C31" s="97" t="str">
        <f t="shared" ca="1" si="30"/>
        <v>そう</v>
      </c>
      <c r="D31" s="5" t="str">
        <f t="shared" ca="1" si="30"/>
        <v>い　</v>
      </c>
      <c r="E31" s="97" t="str">
        <f t="shared" ca="1" si="30"/>
        <v/>
      </c>
      <c r="F31" s="5" t="str">
        <f t="shared" ca="1" si="30"/>
        <v>亡</v>
      </c>
      <c r="G31" s="97" t="str">
        <f t="shared" ca="1" si="30"/>
        <v>ぼう</v>
      </c>
      <c r="H31" s="5" t="str">
        <f t="shared" ca="1" si="30"/>
        <v>像</v>
      </c>
      <c r="I31" s="97" t="str">
        <f t="shared" ca="1" si="30"/>
        <v>ぞう</v>
      </c>
      <c r="J31" s="5" t="str">
        <f t="shared" ca="1" si="30"/>
        <v>孝</v>
      </c>
      <c r="K31" s="97" t="str">
        <f t="shared" ca="1" si="30"/>
        <v>こう</v>
      </c>
      <c r="L31" s="5" t="str">
        <f t="shared" ca="1" si="30"/>
        <v>織</v>
      </c>
      <c r="M31" s="97" t="str">
        <f t="shared" ca="1" si="30"/>
        <v>おり</v>
      </c>
      <c r="N31" s="5" t="str">
        <f t="shared" ca="1" si="30"/>
        <v>番</v>
      </c>
      <c r="O31" s="97" t="str">
        <f t="shared" ca="1" si="30"/>
        <v>ばん</v>
      </c>
      <c r="P31" s="5" t="str">
        <f t="shared" ca="1" si="30"/>
        <v>虫</v>
      </c>
      <c r="Q31" s="97" t="str">
        <f t="shared" ca="1" si="30"/>
        <v>ちゅう</v>
      </c>
      <c r="R31" s="5" t="str">
        <f t="shared" ca="1" si="30"/>
        <v>生</v>
      </c>
      <c r="S31" s="97" t="str">
        <f t="shared" ca="1" si="30"/>
        <v>じょう</v>
      </c>
      <c r="T31" s="5" t="str">
        <f t="shared" ca="1" si="30"/>
        <v>層</v>
      </c>
      <c r="U31" s="97" t="str">
        <f t="shared" ca="1" si="30"/>
        <v>そう</v>
      </c>
    </row>
    <row r="32" spans="2:22" ht="48" hidden="1" customHeight="1">
      <c r="B32" s="5" t="str">
        <f t="shared" ca="1" si="30"/>
        <v>に　</v>
      </c>
      <c r="C32" s="97" t="str">
        <f t="shared" ca="1" si="30"/>
        <v/>
      </c>
      <c r="D32" s="5" t="str">
        <f t="shared" ca="1" si="30"/>
        <v>弟</v>
      </c>
      <c r="E32" s="97" t="str">
        <f t="shared" ca="1" si="30"/>
        <v>おとうと</v>
      </c>
      <c r="F32" s="5" t="str">
        <f t="shared" ca="1" si="30"/>
        <v>を　</v>
      </c>
      <c r="G32" s="97" t="str">
        <f t="shared" ca="1" si="30"/>
        <v/>
      </c>
      <c r="H32" s="5" t="str">
        <f t="shared" ca="1" si="30"/>
        <v>を　</v>
      </c>
      <c r="I32" s="97" t="str">
        <f t="shared" ca="1" si="30"/>
        <v/>
      </c>
      <c r="J32" s="5" t="str">
        <f t="shared" ca="1" si="30"/>
        <v>行</v>
      </c>
      <c r="K32" s="97" t="str">
        <f t="shared" ca="1" si="30"/>
        <v>こう</v>
      </c>
      <c r="L32" s="5" t="str">
        <f t="shared" ca="1" si="30"/>
        <v>物</v>
      </c>
      <c r="M32" s="97" t="str">
        <f t="shared" ca="1" si="30"/>
        <v>もの</v>
      </c>
      <c r="N32" s="5" t="str">
        <f t="shared" ca="1" si="30"/>
        <v>組</v>
      </c>
      <c r="O32" s="97" t="str">
        <f t="shared" ca="1" si="30"/>
        <v>ぐみ</v>
      </c>
      <c r="P32" s="5" t="str">
        <f t="shared" ca="1" si="30"/>
        <v>を　</v>
      </c>
      <c r="Q32" s="97" t="str">
        <f t="shared" ca="1" si="30"/>
        <v/>
      </c>
      <c r="R32" s="5" t="str">
        <f t="shared" ca="1" si="30"/>
        <v>日</v>
      </c>
      <c r="S32" s="97" t="str">
        <f t="shared" ca="1" si="30"/>
        <v>び</v>
      </c>
      <c r="T32" s="5" t="str">
        <f t="shared" ca="1" si="30"/>
        <v>の　</v>
      </c>
      <c r="U32" s="97" t="str">
        <f t="shared" ca="1" si="30"/>
        <v/>
      </c>
    </row>
    <row r="33" spans="2:21" ht="48" hidden="1" customHeight="1">
      <c r="B33" s="5" t="str">
        <f t="shared" ca="1" si="30"/>
        <v>共</v>
      </c>
      <c r="C33" s="97" t="str">
        <f t="shared" ca="1" si="30"/>
        <v>きょう</v>
      </c>
      <c r="D33" s="5" t="str">
        <f t="shared" ca="1" si="30"/>
        <v/>
      </c>
      <c r="E33" s="97" t="str">
        <f t="shared" ca="1" si="30"/>
        <v/>
      </c>
      <c r="F33" s="5" t="str">
        <f t="shared" ca="1" si="30"/>
        <v>確</v>
      </c>
      <c r="G33" s="97" t="str">
        <f t="shared" ca="1" si="30"/>
        <v>かく</v>
      </c>
      <c r="H33" s="5" t="str">
        <f t="shared" ca="1" si="30"/>
        <v>拡</v>
      </c>
      <c r="I33" s="97" t="str">
        <f t="shared" ca="1" si="30"/>
        <v>かく</v>
      </c>
      <c r="J33" s="5" t="str">
        <f t="shared" ca="1" si="30"/>
        <v>な　</v>
      </c>
      <c r="K33" s="97" t="str">
        <f t="shared" ca="1" si="30"/>
        <v/>
      </c>
      <c r="L33" s="5" t="str">
        <f t="shared" ca="1" si="30"/>
        <v>の　</v>
      </c>
      <c r="M33" s="97" t="str">
        <f t="shared" ca="1" si="30"/>
        <v/>
      </c>
      <c r="N33" s="5" t="str">
        <f t="shared" ca="1" si="30"/>
        <v>の　</v>
      </c>
      <c r="O33" s="97" t="str">
        <f t="shared" ca="1" si="30"/>
        <v/>
      </c>
      <c r="P33" s="5" t="str">
        <f t="shared" ca="1" si="30"/>
        <v>育</v>
      </c>
      <c r="Q33" s="97" t="str">
        <f t="shared" ca="1" si="30"/>
        <v>そだ</v>
      </c>
      <c r="R33" s="5" t="str">
        <f t="shared" ca="1" si="30"/>
        <v>を　</v>
      </c>
      <c r="S33" s="97" t="str">
        <f t="shared" ca="1" si="30"/>
        <v/>
      </c>
      <c r="T33" s="5" t="str">
        <f t="shared" ca="1" si="30"/>
        <v>研</v>
      </c>
      <c r="U33" s="97" t="str">
        <f t="shared" ca="1" si="30"/>
        <v>けん</v>
      </c>
    </row>
    <row r="34" spans="2:21" ht="48" hidden="1" customHeight="1">
      <c r="B34" s="5" t="str">
        <f t="shared" ca="1" si="30"/>
        <v>鳴</v>
      </c>
      <c r="C34" s="97" t="str">
        <f t="shared" ca="1" si="30"/>
        <v>めい</v>
      </c>
      <c r="D34" s="5" t="str">
        <f t="shared" ca="1" si="30"/>
        <v/>
      </c>
      <c r="E34" s="97" t="str">
        <f t="shared" ca="1" si="30"/>
        <v/>
      </c>
      <c r="F34" s="5" t="str">
        <f t="shared" ca="1" si="30"/>
        <v>認</v>
      </c>
      <c r="G34" s="97" t="str">
        <f t="shared" ca="1" si="30"/>
        <v>にん</v>
      </c>
      <c r="H34" s="5" t="str">
        <f t="shared" ca="1" si="30"/>
        <v>大</v>
      </c>
      <c r="I34" s="97" t="str">
        <f t="shared" ca="1" si="30"/>
        <v>だい</v>
      </c>
      <c r="J34" s="5" t="str">
        <f t="shared" ca="1" si="30"/>
        <v>息</v>
      </c>
      <c r="K34" s="97" t="str">
        <f t="shared" ca="1" si="30"/>
        <v>むす</v>
      </c>
      <c r="L34" s="5" t="str">
        <f t="shared" ca="1" si="30"/>
        <v>製</v>
      </c>
      <c r="M34" s="97" t="str">
        <f t="shared" ca="1" si="30"/>
        <v>せい</v>
      </c>
      <c r="N34" s="5" t="str">
        <f t="shared" ca="1" si="30"/>
        <v>宣</v>
      </c>
      <c r="O34" s="97" t="str">
        <f t="shared" ca="1" si="30"/>
        <v>せん</v>
      </c>
      <c r="P34" s="5" t="str">
        <f t="shared" ca="1" si="30"/>
        <v>てる</v>
      </c>
      <c r="Q34" s="97" t="str">
        <f t="shared" ca="1" si="30"/>
        <v/>
      </c>
      <c r="R34" s="5" t="str">
        <f t="shared" ca="1" si="30"/>
        <v>祝</v>
      </c>
      <c r="S34" s="97" t="str">
        <f t="shared" ca="1" si="30"/>
        <v>いわ</v>
      </c>
      <c r="T34" s="5" t="str">
        <f t="shared" ca="1" si="30"/>
        <v>究</v>
      </c>
      <c r="U34" s="97" t="str">
        <f t="shared" ca="1" si="30"/>
        <v>きゅう</v>
      </c>
    </row>
    <row r="35" spans="2:21" ht="48" hidden="1" customHeight="1">
      <c r="B35" s="5" t="str">
        <f t="shared" ca="1" si="30"/>
        <v>する</v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>する</v>
      </c>
      <c r="G35" s="97" t="str">
        <f t="shared" ca="1" si="30"/>
        <v/>
      </c>
      <c r="H35" s="5" t="str">
        <f t="shared" ca="1" si="30"/>
        <v>する</v>
      </c>
      <c r="I35" s="97" t="str">
        <f t="shared" ca="1" si="30"/>
        <v/>
      </c>
      <c r="J35" s="5" t="str">
        <f t="shared" ca="1" si="30"/>
        <v>子</v>
      </c>
      <c r="K35" s="97" t="str">
        <f t="shared" ca="1" si="30"/>
        <v>こ</v>
      </c>
      <c r="L35" s="5" t="str">
        <f t="shared" ca="1" si="30"/>
        <v>品</v>
      </c>
      <c r="M35" s="97" t="str">
        <f t="shared" ca="1" si="30"/>
        <v>ひん</v>
      </c>
      <c r="N35" s="5" t="str">
        <f t="shared" ca="1" si="30"/>
        <v>伝</v>
      </c>
      <c r="O35" s="97" t="str">
        <f t="shared" ca="1" si="30"/>
        <v>でん</v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>う　</v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1943</v>
      </c>
      <c r="C39" s="88"/>
      <c r="D39" s="2" t="s">
        <v>1944</v>
      </c>
      <c r="E39" s="88"/>
      <c r="F39" s="2" t="s">
        <v>1945</v>
      </c>
      <c r="G39" s="88"/>
      <c r="H39" s="2" t="s">
        <v>1946</v>
      </c>
      <c r="I39" s="88"/>
      <c r="J39" s="2" t="s">
        <v>1947</v>
      </c>
      <c r="K39" s="88"/>
      <c r="L39" s="2" t="s">
        <v>1948</v>
      </c>
      <c r="M39" s="88"/>
      <c r="N39" s="2" t="s">
        <v>1949</v>
      </c>
      <c r="O39" s="88"/>
      <c r="P39" s="2" t="s">
        <v>1950</v>
      </c>
      <c r="Q39" s="88"/>
      <c r="R39" s="2" t="s">
        <v>1951</v>
      </c>
      <c r="S39" s="88"/>
      <c r="T39" s="2" t="s">
        <v>1952</v>
      </c>
    </row>
    <row r="40" spans="2:21" ht="48" hidden="1" customHeight="1">
      <c r="B40" s="3" t="str">
        <f ca="1">VLOOKUP(10,問題原文３学期!$C$3:$J$261,3,FALSE)</f>
        <v>理</v>
      </c>
      <c r="C40" s="6" t="str">
        <f ca="1">VLOOKUP(1010,問題原文３学期!$C$2:$J$261,3,FALSE)</f>
        <v>り</v>
      </c>
      <c r="D40" s="3" t="str">
        <f ca="1">VLOOKUP(9,問題原文３学期!$C$3:$J$261,3,FALSE)</f>
        <v>幼</v>
      </c>
      <c r="E40" s="6" t="str">
        <f ca="1">VLOOKUP(1009,問題原文３学期!$C$2:$J$261,3,FALSE)</f>
        <v>おさな</v>
      </c>
      <c r="F40" s="3" t="str">
        <f ca="1">VLOOKUP(8,問題原文３学期!$C$3:$J$261,3,FALSE)</f>
        <v>死</v>
      </c>
      <c r="G40" s="6" t="str">
        <f ca="1">VLOOKUP(1008,問題原文３学期!$C$2:$J$261,3,FALSE)</f>
        <v>し</v>
      </c>
      <c r="H40" s="3" t="str">
        <f ca="1">VLOOKUP(7,問題原文３学期!$C$3:$J$261,3,FALSE)</f>
        <v>画</v>
      </c>
      <c r="I40" s="6" t="str">
        <f ca="1">VLOOKUP(1007,問題原文３学期!$C$2:$J$261,3,FALSE)</f>
        <v>が</v>
      </c>
      <c r="J40" s="3" t="str">
        <f ca="1">VLOOKUP(6,問題原文３学期!$C$3:$J$261,3,FALSE)</f>
        <v>親</v>
      </c>
      <c r="K40" s="6" t="str">
        <f ca="1">VLOOKUP(1006,問題原文３学期!$C$2:$J$261,3,FALSE)</f>
        <v>おや</v>
      </c>
      <c r="L40" s="3" t="str">
        <f ca="1">VLOOKUP(5,問題原文３学期!$C$3:$J$261,3,FALSE)</f>
        <v>絹</v>
      </c>
      <c r="M40" s="6" t="str">
        <f ca="1">VLOOKUP(1005,問題原文３学期!$C$2:$J$261,3,FALSE)</f>
        <v>きぬ</v>
      </c>
      <c r="N40" s="3" t="str">
        <f ca="1">VLOOKUP(4,問題原文３学期!$C$3:$J$261,3,FALSE)</f>
        <v>新</v>
      </c>
      <c r="O40" s="6" t="str">
        <f ca="1">VLOOKUP(1004,問題原文３学期!$C$2:$J$261,3,FALSE)</f>
        <v>しん</v>
      </c>
      <c r="P40" s="3" t="str">
        <f ca="1">VLOOKUP(3,問題原文３学期!$C$3:$J$261,3,FALSE)</f>
        <v>幼</v>
      </c>
      <c r="Q40" s="6" t="str">
        <f ca="1">VLOOKUP(1003,問題原文３学期!$C$2:$J$261,3,FALSE)</f>
        <v>よう</v>
      </c>
      <c r="R40" s="3" t="str">
        <f ca="1">VLOOKUP(2,問題原文３学期!$C$3:$J$261,3,FALSE)</f>
        <v>誕</v>
      </c>
      <c r="S40" s="6" t="str">
        <f ca="1">VLOOKUP(1002,問題原文３学期!$C$2:$J$261,3,FALSE)</f>
        <v>たん</v>
      </c>
      <c r="T40" s="3" t="str">
        <f ca="1">VLOOKUP(1,問題原文３学期!$C$3:$J$261,3,FALSE)</f>
        <v>地</v>
      </c>
      <c r="U40" s="6" t="str">
        <f ca="1">VLOOKUP(1001,問題原文３学期!$C$2:$J$261,3,FALSE)</f>
        <v>ち</v>
      </c>
    </row>
    <row r="41" spans="2:21" ht="48" hidden="1" customHeight="1">
      <c r="B41" s="4" t="str">
        <f ca="1">VLOOKUP(10,問題原文３学期!$C$3:$J$261,4,FALSE)</f>
        <v>想</v>
      </c>
      <c r="C41" s="7" t="str">
        <f ca="1">VLOOKUP(1010,問題原文３学期!$C$2:$J$261,4,FALSE)</f>
        <v>そう</v>
      </c>
      <c r="D41" s="4" t="str">
        <f ca="1">VLOOKUP(9,問題原文３学期!$C$3:$J$261,4,FALSE)</f>
        <v>い　</v>
      </c>
      <c r="E41" s="7">
        <f ca="1">VLOOKUP(1009,問題原文３学期!$C$2:$J$261,4,FALSE)</f>
        <v>0</v>
      </c>
      <c r="F41" s="4" t="str">
        <f ca="1">VLOOKUP(8,問題原文３学期!$C$3:$J$261,4,FALSE)</f>
        <v>亡</v>
      </c>
      <c r="G41" s="7" t="str">
        <f ca="1">VLOOKUP(1008,問題原文３学期!$C$2:$J$261,4,FALSE)</f>
        <v>ぼう</v>
      </c>
      <c r="H41" s="4" t="str">
        <f ca="1">VLOOKUP(7,問題原文３学期!$C$3:$J$261,4,FALSE)</f>
        <v>像</v>
      </c>
      <c r="I41" s="7" t="str">
        <f ca="1">VLOOKUP(1007,問題原文３学期!$C$2:$J$261,4,FALSE)</f>
        <v>ぞう</v>
      </c>
      <c r="J41" s="4" t="str">
        <f ca="1">VLOOKUP(6,問題原文３学期!$C$3:$J$261,4,FALSE)</f>
        <v>孝</v>
      </c>
      <c r="K41" s="7" t="str">
        <f ca="1">VLOOKUP(1006,問題原文３学期!$C$2:$J$261,4,FALSE)</f>
        <v>こう</v>
      </c>
      <c r="L41" s="4" t="str">
        <f ca="1">VLOOKUP(5,問題原文３学期!$C$3:$J$261,4,FALSE)</f>
        <v>織</v>
      </c>
      <c r="M41" s="7" t="str">
        <f ca="1">VLOOKUP(1005,問題原文３学期!$C$2:$J$261,4,FALSE)</f>
        <v>おり</v>
      </c>
      <c r="N41" s="4" t="str">
        <f ca="1">VLOOKUP(4,問題原文３学期!$C$3:$J$261,4,FALSE)</f>
        <v>番</v>
      </c>
      <c r="O41" s="7" t="str">
        <f ca="1">VLOOKUP(1004,問題原文３学期!$C$2:$J$261,4,FALSE)</f>
        <v>ばん</v>
      </c>
      <c r="P41" s="4" t="str">
        <f ca="1">VLOOKUP(3,問題原文３学期!$C$3:$J$261,4,FALSE)</f>
        <v>虫</v>
      </c>
      <c r="Q41" s="7" t="str">
        <f ca="1">VLOOKUP(1003,問題原文３学期!$C$2:$J$261,4,FALSE)</f>
        <v>ちゅう</v>
      </c>
      <c r="R41" s="4" t="str">
        <f ca="1">VLOOKUP(2,問題原文３学期!$C$3:$J$261,4,FALSE)</f>
        <v>生</v>
      </c>
      <c r="S41" s="7" t="str">
        <f ca="1">VLOOKUP(1002,問題原文３学期!$C$2:$J$261,4,FALSE)</f>
        <v>じょう</v>
      </c>
      <c r="T41" s="4" t="str">
        <f ca="1">VLOOKUP(1,問題原文３学期!$C$3:$J$261,4,FALSE)</f>
        <v>層</v>
      </c>
      <c r="U41" s="7" t="str">
        <f ca="1">VLOOKUP(1001,問題原文３学期!$C$2:$J$261,4,FALSE)</f>
        <v>そう</v>
      </c>
    </row>
    <row r="42" spans="2:21" ht="48" hidden="1" customHeight="1">
      <c r="B42" s="4" t="str">
        <f ca="1">VLOOKUP(10,問題原文３学期!$C$3:$J$261,5,FALSE)</f>
        <v>に　</v>
      </c>
      <c r="C42" s="7">
        <f ca="1">VLOOKUP(1010,問題原文３学期!$C$2:$J$261,5,FALSE)</f>
        <v>0</v>
      </c>
      <c r="D42" s="4" t="str">
        <f ca="1">VLOOKUP(9,問題原文３学期!$C$3:$J$261,5,FALSE)</f>
        <v>弟</v>
      </c>
      <c r="E42" s="7" t="str">
        <f ca="1">VLOOKUP(1009,問題原文３学期!$C$2:$J$261,5,FALSE)</f>
        <v>おとうと</v>
      </c>
      <c r="F42" s="4" t="str">
        <f ca="1">VLOOKUP(8,問題原文３学期!$C$3:$J$261,5,FALSE)</f>
        <v>を　</v>
      </c>
      <c r="G42" s="7">
        <f ca="1">VLOOKUP(1008,問題原文３学期!$C$2:$J$261,5,FALSE)</f>
        <v>0</v>
      </c>
      <c r="H42" s="4" t="str">
        <f ca="1">VLOOKUP(7,問題原文３学期!$C$3:$J$261,5,FALSE)</f>
        <v>を　</v>
      </c>
      <c r="I42" s="7">
        <f ca="1">VLOOKUP(1007,問題原文３学期!$C$2:$J$261,5,FALSE)</f>
        <v>0</v>
      </c>
      <c r="J42" s="4" t="str">
        <f ca="1">VLOOKUP(6,問題原文３学期!$C$3:$J$261,5,FALSE)</f>
        <v>行</v>
      </c>
      <c r="K42" s="7" t="str">
        <f ca="1">VLOOKUP(1006,問題原文３学期!$C$2:$J$261,5,FALSE)</f>
        <v>こう</v>
      </c>
      <c r="L42" s="4" t="str">
        <f ca="1">VLOOKUP(5,問題原文３学期!$C$3:$J$261,5,FALSE)</f>
        <v>物</v>
      </c>
      <c r="M42" s="7" t="str">
        <f ca="1">VLOOKUP(1005,問題原文３学期!$C$2:$J$261,5,FALSE)</f>
        <v>もの</v>
      </c>
      <c r="N42" s="4" t="str">
        <f ca="1">VLOOKUP(4,問題原文３学期!$C$3:$J$261,5,FALSE)</f>
        <v>組</v>
      </c>
      <c r="O42" s="7" t="str">
        <f ca="1">VLOOKUP(1004,問題原文３学期!$C$2:$J$261,5,FALSE)</f>
        <v>ぐみ</v>
      </c>
      <c r="P42" s="4" t="str">
        <f ca="1">VLOOKUP(3,問題原文３学期!$C$3:$J$261,5,FALSE)</f>
        <v>を　</v>
      </c>
      <c r="Q42" s="7">
        <f ca="1">VLOOKUP(1003,問題原文３学期!$C$2:$J$261,5,FALSE)</f>
        <v>0</v>
      </c>
      <c r="R42" s="4" t="str">
        <f ca="1">VLOOKUP(2,問題原文３学期!$C$3:$J$261,5,FALSE)</f>
        <v>日</v>
      </c>
      <c r="S42" s="7" t="str">
        <f ca="1">VLOOKUP(1002,問題原文３学期!$C$2:$J$261,5,FALSE)</f>
        <v>び</v>
      </c>
      <c r="T42" s="4" t="str">
        <f ca="1">VLOOKUP(1,問題原文３学期!$C$3:$J$261,5,FALSE)</f>
        <v>の　</v>
      </c>
      <c r="U42" s="7">
        <f ca="1">VLOOKUP(1001,問題原文３学期!$C$2:$J$261,5,FALSE)</f>
        <v>0</v>
      </c>
    </row>
    <row r="43" spans="2:21" ht="48" hidden="1" customHeight="1">
      <c r="B43" s="4" t="str">
        <f ca="1">VLOOKUP(10,問題原文３学期!$C$3:$J$261,6,FALSE)</f>
        <v>共</v>
      </c>
      <c r="C43" s="7" t="str">
        <f ca="1">VLOOKUP(1010,問題原文３学期!$C$2:$J$261,6,FALSE)</f>
        <v>きょう</v>
      </c>
      <c r="D43" s="4">
        <f ca="1">VLOOKUP(9,問題原文３学期!$C$3:$J$261,6,FALSE)</f>
        <v>0</v>
      </c>
      <c r="E43" s="7">
        <f ca="1">VLOOKUP(1009,問題原文３学期!$C$2:$J$261,6,FALSE)</f>
        <v>0</v>
      </c>
      <c r="F43" s="4" t="str">
        <f ca="1">VLOOKUP(8,問題原文３学期!$C$3:$J$261,6,FALSE)</f>
        <v>確</v>
      </c>
      <c r="G43" s="7" t="str">
        <f ca="1">VLOOKUP(1008,問題原文３学期!$C$2:$J$261,6,FALSE)</f>
        <v>かく</v>
      </c>
      <c r="H43" s="4" t="str">
        <f ca="1">VLOOKUP(7,問題原文３学期!$C$3:$J$261,6,FALSE)</f>
        <v>拡</v>
      </c>
      <c r="I43" s="7" t="str">
        <f ca="1">VLOOKUP(1007,問題原文３学期!$C$2:$J$261,6,FALSE)</f>
        <v>かく</v>
      </c>
      <c r="J43" s="4" t="str">
        <f ca="1">VLOOKUP(6,問題原文３学期!$C$3:$J$261,6,FALSE)</f>
        <v>な　</v>
      </c>
      <c r="K43" s="7">
        <f ca="1">VLOOKUP(1006,問題原文３学期!$C$2:$J$261,6,FALSE)</f>
        <v>0</v>
      </c>
      <c r="L43" s="4" t="str">
        <f ca="1">VLOOKUP(5,問題原文３学期!$C$3:$J$261,6,FALSE)</f>
        <v>の　</v>
      </c>
      <c r="M43" s="7">
        <f ca="1">VLOOKUP(1005,問題原文３学期!$C$2:$J$261,6,FALSE)</f>
        <v>0</v>
      </c>
      <c r="N43" s="4" t="str">
        <f ca="1">VLOOKUP(4,問題原文３学期!$C$3:$J$261,6,FALSE)</f>
        <v>の　</v>
      </c>
      <c r="O43" s="7">
        <f ca="1">VLOOKUP(1004,問題原文３学期!$C$2:$J$261,6,FALSE)</f>
        <v>0</v>
      </c>
      <c r="P43" s="4" t="str">
        <f ca="1">VLOOKUP(3,問題原文３学期!$C$3:$J$261,6,FALSE)</f>
        <v>育</v>
      </c>
      <c r="Q43" s="7" t="str">
        <f ca="1">VLOOKUP(1003,問題原文３学期!$C$2:$J$261,6,FALSE)</f>
        <v>そだ</v>
      </c>
      <c r="R43" s="4" t="str">
        <f ca="1">VLOOKUP(2,問題原文３学期!$C$3:$J$261,6,FALSE)</f>
        <v>を　</v>
      </c>
      <c r="S43" s="7">
        <f ca="1">VLOOKUP(1002,問題原文３学期!$C$2:$J$261,6,FALSE)</f>
        <v>0</v>
      </c>
      <c r="T43" s="4" t="str">
        <f ca="1">VLOOKUP(1,問題原文３学期!$C$3:$J$261,6,FALSE)</f>
        <v>研</v>
      </c>
      <c r="U43" s="7" t="str">
        <f ca="1">VLOOKUP(1001,問題原文３学期!$C$2:$J$261,6,FALSE)</f>
        <v>けん</v>
      </c>
    </row>
    <row r="44" spans="2:21" ht="48" hidden="1" customHeight="1">
      <c r="B44" s="4" t="str">
        <f ca="1">VLOOKUP(10,問題原文３学期!$C$3:$J$261,7,FALSE)</f>
        <v>鳴</v>
      </c>
      <c r="C44" s="7" t="str">
        <f ca="1">VLOOKUP(1010,問題原文３学期!$C$2:$J$261,7,FALSE)</f>
        <v>めい</v>
      </c>
      <c r="D44" s="4">
        <f ca="1">VLOOKUP(9,問題原文３学期!$C$3:$J$261,7,FALSE)</f>
        <v>0</v>
      </c>
      <c r="E44" s="7">
        <f ca="1">VLOOKUP(1009,問題原文３学期!$C$2:$J$261,7,FALSE)</f>
        <v>0</v>
      </c>
      <c r="F44" s="4" t="str">
        <f ca="1">VLOOKUP(8,問題原文３学期!$C$3:$J$261,7,FALSE)</f>
        <v>認</v>
      </c>
      <c r="G44" s="7" t="str">
        <f ca="1">VLOOKUP(1008,問題原文３学期!$C$2:$J$261,7,FALSE)</f>
        <v>にん</v>
      </c>
      <c r="H44" s="4" t="str">
        <f ca="1">VLOOKUP(7,問題原文３学期!$C$3:$J$261,7,FALSE)</f>
        <v>大</v>
      </c>
      <c r="I44" s="7" t="str">
        <f ca="1">VLOOKUP(1007,問題原文３学期!$C$2:$J$261,7,FALSE)</f>
        <v>だい</v>
      </c>
      <c r="J44" s="4" t="str">
        <f ca="1">VLOOKUP(6,問題原文３学期!$C$3:$J$261,7,FALSE)</f>
        <v>息</v>
      </c>
      <c r="K44" s="7" t="str">
        <f ca="1">VLOOKUP(1006,問題原文３学期!$C$2:$J$261,7,FALSE)</f>
        <v>むす</v>
      </c>
      <c r="L44" s="4" t="str">
        <f ca="1">VLOOKUP(5,問題原文３学期!$C$3:$J$261,7,FALSE)</f>
        <v>製</v>
      </c>
      <c r="M44" s="7" t="str">
        <f ca="1">VLOOKUP(1005,問題原文３学期!$C$2:$J$261,7,FALSE)</f>
        <v>せい</v>
      </c>
      <c r="N44" s="4" t="str">
        <f ca="1">VLOOKUP(4,問題原文３学期!$C$3:$J$261,7,FALSE)</f>
        <v>宣</v>
      </c>
      <c r="O44" s="7" t="str">
        <f ca="1">VLOOKUP(1004,問題原文３学期!$C$2:$J$261,7,FALSE)</f>
        <v>せん</v>
      </c>
      <c r="P44" s="4" t="str">
        <f ca="1">VLOOKUP(3,問題原文３学期!$C$3:$J$261,7,FALSE)</f>
        <v>てる</v>
      </c>
      <c r="Q44" s="7">
        <f ca="1">VLOOKUP(1003,問題原文３学期!$C$2:$J$261,7,FALSE)</f>
        <v>0</v>
      </c>
      <c r="R44" s="4" t="str">
        <f ca="1">VLOOKUP(2,問題原文３学期!$C$3:$J$261,7,FALSE)</f>
        <v>祝</v>
      </c>
      <c r="S44" s="7" t="str">
        <f ca="1">VLOOKUP(1002,問題原文３学期!$C$2:$J$261,7,FALSE)</f>
        <v>いわ</v>
      </c>
      <c r="T44" s="4" t="str">
        <f ca="1">VLOOKUP(1,問題原文３学期!$C$3:$J$261,7,FALSE)</f>
        <v>究</v>
      </c>
      <c r="U44" s="7" t="str">
        <f ca="1">VLOOKUP(1001,問題原文３学期!$C$2:$J$261,7,FALSE)</f>
        <v>きゅう</v>
      </c>
    </row>
    <row r="45" spans="2:21" ht="48" hidden="1" customHeight="1">
      <c r="B45" s="4" t="str">
        <f ca="1">VLOOKUP(10,問題原文３学期!$C$3:$J$261,8,FALSE)</f>
        <v>する</v>
      </c>
      <c r="C45" s="7">
        <f ca="1">VLOOKUP(1010,問題原文３学期!$C$2:$J$261,8,FALSE)</f>
        <v>0</v>
      </c>
      <c r="D45" s="4">
        <f ca="1">VLOOKUP(9,問題原文３学期!$C$3:$J$261,8,FALSE)</f>
        <v>0</v>
      </c>
      <c r="E45" s="7">
        <f ca="1">VLOOKUP(1009,問題原文３学期!$C$2:$J$261,8,FALSE)</f>
        <v>0</v>
      </c>
      <c r="F45" s="4" t="str">
        <f ca="1">VLOOKUP(8,問題原文３学期!$C$3:$J$261,8,FALSE)</f>
        <v>する</v>
      </c>
      <c r="G45" s="7">
        <f ca="1">VLOOKUP(1008,問題原文３学期!$C$2:$J$261,8,FALSE)</f>
        <v>0</v>
      </c>
      <c r="H45" s="4" t="str">
        <f ca="1">VLOOKUP(7,問題原文３学期!$C$3:$J$261,8,FALSE)</f>
        <v>する</v>
      </c>
      <c r="I45" s="7">
        <f ca="1">VLOOKUP(1007,問題原文３学期!$C$2:$J$261,8,FALSE)</f>
        <v>0</v>
      </c>
      <c r="J45" s="4" t="str">
        <f ca="1">VLOOKUP(6,問題原文３学期!$C$3:$J$261,8,FALSE)</f>
        <v>子</v>
      </c>
      <c r="K45" s="7" t="str">
        <f ca="1">VLOOKUP(1006,問題原文３学期!$C$2:$J$261,8,FALSE)</f>
        <v>こ</v>
      </c>
      <c r="L45" s="4" t="str">
        <f ca="1">VLOOKUP(5,問題原文３学期!$C$3:$J$261,8,FALSE)</f>
        <v>品</v>
      </c>
      <c r="M45" s="7" t="str">
        <f ca="1">VLOOKUP(1005,問題原文３学期!$C$2:$J$261,8,FALSE)</f>
        <v>ひん</v>
      </c>
      <c r="N45" s="4" t="str">
        <f ca="1">VLOOKUP(4,問題原文３学期!$C$3:$J$261,8,FALSE)</f>
        <v>伝</v>
      </c>
      <c r="O45" s="7" t="str">
        <f ca="1">VLOOKUP(1004,問題原文３学期!$C$2:$J$261,8,FALSE)</f>
        <v>でん</v>
      </c>
      <c r="P45" s="4">
        <f ca="1">VLOOKUP(3,問題原文３学期!$C$3:$J$261,8,FALSE)</f>
        <v>0</v>
      </c>
      <c r="Q45" s="7">
        <f ca="1">VLOOKUP(1003,問題原文３学期!$C$2:$J$261,8,FALSE)</f>
        <v>0</v>
      </c>
      <c r="R45" s="4" t="str">
        <f ca="1">VLOOKUP(2,問題原文３学期!$C$3:$J$261,8,FALSE)</f>
        <v>う　</v>
      </c>
      <c r="S45" s="7">
        <f ca="1">VLOOKUP(1002,問題原文３学期!$C$2:$J$261,8,FALSE)</f>
        <v>0</v>
      </c>
      <c r="T45" s="4">
        <f ca="1">VLOOKUP(1,問題原文３学期!$C$3:$J$261,8,FALSE)</f>
        <v>0</v>
      </c>
      <c r="U45" s="7">
        <f ca="1">VLOOKUP(1001,問題原文３学期!$C$2:$J$261,8,FALSE)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40" priority="20">
      <formula>LEN(U21)&gt;0</formula>
    </cfRule>
  </conditionalFormatting>
  <conditionalFormatting sqref="T22:T26">
    <cfRule type="expression" dxfId="139" priority="19">
      <formula>LEN(U22)&gt;0</formula>
    </cfRule>
  </conditionalFormatting>
  <conditionalFormatting sqref="R21">
    <cfRule type="expression" dxfId="138" priority="18">
      <formula>LEN(S21)&gt;0</formula>
    </cfRule>
  </conditionalFormatting>
  <conditionalFormatting sqref="R22:R26">
    <cfRule type="expression" dxfId="137" priority="17">
      <formula>LEN(S22)&gt;0</formula>
    </cfRule>
  </conditionalFormatting>
  <conditionalFormatting sqref="P21">
    <cfRule type="expression" dxfId="136" priority="16">
      <formula>LEN(Q21)&gt;0</formula>
    </cfRule>
  </conditionalFormatting>
  <conditionalFormatting sqref="P22:P26">
    <cfRule type="expression" dxfId="135" priority="15">
      <formula>LEN(Q22)&gt;0</formula>
    </cfRule>
  </conditionalFormatting>
  <conditionalFormatting sqref="N21">
    <cfRule type="expression" dxfId="134" priority="14">
      <formula>LEN(O21)&gt;0</formula>
    </cfRule>
  </conditionalFormatting>
  <conditionalFormatting sqref="N22:N26">
    <cfRule type="expression" dxfId="133" priority="13">
      <formula>LEN(O22)&gt;0</formula>
    </cfRule>
  </conditionalFormatting>
  <conditionalFormatting sqref="L21">
    <cfRule type="expression" dxfId="132" priority="12">
      <formula>LEN(M21)&gt;0</formula>
    </cfRule>
  </conditionalFormatting>
  <conditionalFormatting sqref="L22:L26">
    <cfRule type="expression" dxfId="131" priority="11">
      <formula>LEN(M22)&gt;0</formula>
    </cfRule>
  </conditionalFormatting>
  <conditionalFormatting sqref="J21">
    <cfRule type="expression" dxfId="130" priority="10">
      <formula>LEN(K21)&gt;0</formula>
    </cfRule>
  </conditionalFormatting>
  <conditionalFormatting sqref="J22:J26">
    <cfRule type="expression" dxfId="129" priority="9">
      <formula>LEN(K22)&gt;0</formula>
    </cfRule>
  </conditionalFormatting>
  <conditionalFormatting sqref="H21">
    <cfRule type="expression" dxfId="128" priority="8">
      <formula>LEN(I21)&gt;0</formula>
    </cfRule>
  </conditionalFormatting>
  <conditionalFormatting sqref="H22:H26">
    <cfRule type="expression" dxfId="127" priority="7">
      <formula>LEN(I22)&gt;0</formula>
    </cfRule>
  </conditionalFormatting>
  <conditionalFormatting sqref="F21">
    <cfRule type="expression" dxfId="126" priority="6">
      <formula>LEN(G21)&gt;0</formula>
    </cfRule>
  </conditionalFormatting>
  <conditionalFormatting sqref="F22:F26">
    <cfRule type="expression" dxfId="125" priority="5">
      <formula>LEN(G22)&gt;0</formula>
    </cfRule>
  </conditionalFormatting>
  <conditionalFormatting sqref="D21">
    <cfRule type="expression" dxfId="124" priority="4">
      <formula>LEN(E21)&gt;0</formula>
    </cfRule>
  </conditionalFormatting>
  <conditionalFormatting sqref="D22:D26">
    <cfRule type="expression" dxfId="123" priority="3">
      <formula>LEN(E22)&gt;0</formula>
    </cfRule>
  </conditionalFormatting>
  <conditionalFormatting sqref="B21">
    <cfRule type="expression" dxfId="122" priority="2">
      <formula>LEN(C21)&gt;0</formula>
    </cfRule>
  </conditionalFormatting>
  <conditionalFormatting sqref="B22:B26">
    <cfRule type="expression" dxfId="121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Q265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4.8867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0"/>
    </row>
    <row r="2" spans="2:17" ht="14.4" customHeight="1" thickBot="1">
      <c r="C2" s="28">
        <f>C3+1000</f>
        <v>1000</v>
      </c>
      <c r="D2" s="49"/>
      <c r="E2" s="18" t="s">
        <v>1615</v>
      </c>
      <c r="F2" s="23" t="s">
        <v>1618</v>
      </c>
      <c r="G2" s="23" t="s">
        <v>1619</v>
      </c>
      <c r="H2" s="23"/>
      <c r="I2" s="23" t="s">
        <v>1623</v>
      </c>
      <c r="J2" s="24"/>
      <c r="K2" s="122" t="s">
        <v>1701</v>
      </c>
      <c r="M2" s="113" t="s">
        <v>224</v>
      </c>
      <c r="N2" s="114"/>
      <c r="O2" s="114"/>
      <c r="P2" s="114"/>
      <c r="Q2" s="115"/>
    </row>
    <row r="3" spans="2:17" ht="18.600000000000001" customHeight="1" thickBot="1">
      <c r="B3">
        <f ca="1">RAND()</f>
        <v>0.92901854154662911</v>
      </c>
      <c r="C3" s="29"/>
      <c r="D3" s="50">
        <v>1</v>
      </c>
      <c r="E3" s="20" t="s">
        <v>1616</v>
      </c>
      <c r="F3" s="25" t="s">
        <v>1617</v>
      </c>
      <c r="G3" s="25" t="s">
        <v>1620</v>
      </c>
      <c r="H3" s="25" t="s">
        <v>1621</v>
      </c>
      <c r="I3" s="25" t="s">
        <v>1622</v>
      </c>
      <c r="J3" s="26" t="s">
        <v>1624</v>
      </c>
      <c r="K3" s="123"/>
      <c r="M3" s="116"/>
      <c r="N3" s="117"/>
      <c r="O3" s="117"/>
      <c r="P3" s="117"/>
      <c r="Q3" s="118"/>
    </row>
    <row r="4" spans="2:17" ht="13.8" thickBot="1">
      <c r="C4" s="28">
        <f t="shared" ref="C4:C6" si="0">C5+1000</f>
        <v>1000</v>
      </c>
      <c r="D4" s="51"/>
      <c r="E4" s="19" t="s">
        <v>1625</v>
      </c>
      <c r="F4" s="27" t="s">
        <v>1628</v>
      </c>
      <c r="G4" s="27"/>
      <c r="H4" s="35" t="s">
        <v>1631</v>
      </c>
      <c r="I4" s="35" t="s">
        <v>1632</v>
      </c>
      <c r="J4" s="33"/>
      <c r="K4" s="123"/>
      <c r="M4" s="116"/>
      <c r="N4" s="117"/>
      <c r="O4" s="117"/>
      <c r="P4" s="117"/>
      <c r="Q4" s="118"/>
    </row>
    <row r="5" spans="2:17" ht="18.600000000000001" customHeight="1" thickBot="1">
      <c r="B5">
        <f t="shared" ref="B5:B45" ca="1" si="1">RAND()</f>
        <v>0.63000823184794874</v>
      </c>
      <c r="C5" s="29"/>
      <c r="D5" s="50">
        <v>2</v>
      </c>
      <c r="E5" s="20" t="s">
        <v>1626</v>
      </c>
      <c r="F5" s="25" t="s">
        <v>1627</v>
      </c>
      <c r="G5" s="25" t="s">
        <v>1629</v>
      </c>
      <c r="H5" s="25" t="s">
        <v>1630</v>
      </c>
      <c r="I5" s="25" t="s">
        <v>1633</v>
      </c>
      <c r="J5" s="26"/>
      <c r="K5" s="123"/>
      <c r="M5" s="116"/>
      <c r="N5" s="117"/>
      <c r="O5" s="117"/>
      <c r="P5" s="117"/>
      <c r="Q5" s="118"/>
    </row>
    <row r="6" spans="2:17" ht="13.8" thickBot="1">
      <c r="C6" s="28">
        <f t="shared" si="0"/>
        <v>1000</v>
      </c>
      <c r="D6" s="51"/>
      <c r="E6" s="19" t="s">
        <v>1634</v>
      </c>
      <c r="F6" s="27"/>
      <c r="G6" s="27" t="s">
        <v>1638</v>
      </c>
      <c r="H6" s="35"/>
      <c r="I6" s="35"/>
      <c r="J6" s="33"/>
      <c r="K6" s="123"/>
      <c r="M6" s="116"/>
      <c r="N6" s="117"/>
      <c r="O6" s="117"/>
      <c r="P6" s="117"/>
      <c r="Q6" s="118"/>
    </row>
    <row r="7" spans="2:17" ht="18.600000000000001" customHeight="1" thickBot="1">
      <c r="B7">
        <f t="shared" ca="1" si="1"/>
        <v>0.55051810929995404</v>
      </c>
      <c r="C7" s="29"/>
      <c r="D7" s="50">
        <v>3</v>
      </c>
      <c r="E7" s="20" t="s">
        <v>1635</v>
      </c>
      <c r="F7" s="25" t="s">
        <v>1636</v>
      </c>
      <c r="G7" s="25" t="s">
        <v>1637</v>
      </c>
      <c r="H7" s="25" t="s">
        <v>1639</v>
      </c>
      <c r="I7" s="25"/>
      <c r="J7" s="26"/>
      <c r="K7" s="123"/>
      <c r="M7" s="116"/>
      <c r="N7" s="117"/>
      <c r="O7" s="117"/>
      <c r="P7" s="117"/>
      <c r="Q7" s="118"/>
    </row>
    <row r="8" spans="2:17" ht="13.8" thickBot="1">
      <c r="C8" s="28">
        <f t="shared" ref="C8:C10" si="2">C9+1000</f>
        <v>1000</v>
      </c>
      <c r="D8" s="51"/>
      <c r="E8" s="19" t="s">
        <v>1640</v>
      </c>
      <c r="F8" s="27" t="s">
        <v>1642</v>
      </c>
      <c r="G8" s="27" t="s">
        <v>1643</v>
      </c>
      <c r="H8" s="35"/>
      <c r="I8" s="35" t="s">
        <v>1646</v>
      </c>
      <c r="J8" s="33"/>
      <c r="K8" s="123"/>
      <c r="M8" s="116"/>
      <c r="N8" s="117"/>
      <c r="O8" s="117"/>
      <c r="P8" s="117"/>
      <c r="Q8" s="118"/>
    </row>
    <row r="9" spans="2:17" ht="18.600000000000001" customHeight="1" thickBot="1">
      <c r="B9">
        <f t="shared" ca="1" si="1"/>
        <v>9.5365169102388125E-2</v>
      </c>
      <c r="C9" s="29"/>
      <c r="D9" s="50">
        <v>4</v>
      </c>
      <c r="E9" s="20" t="s">
        <v>1641</v>
      </c>
      <c r="F9" s="25" t="s">
        <v>1635</v>
      </c>
      <c r="G9" s="25" t="s">
        <v>1644</v>
      </c>
      <c r="H9" s="25" t="s">
        <v>1621</v>
      </c>
      <c r="I9" s="25" t="s">
        <v>1645</v>
      </c>
      <c r="J9" s="26" t="s">
        <v>1647</v>
      </c>
      <c r="K9" s="123"/>
      <c r="M9" s="119"/>
      <c r="N9" s="120"/>
      <c r="O9" s="120"/>
      <c r="P9" s="120"/>
      <c r="Q9" s="121"/>
    </row>
    <row r="10" spans="2:17" ht="13.8" thickBot="1">
      <c r="C10" s="28">
        <f t="shared" si="2"/>
        <v>1000</v>
      </c>
      <c r="D10" s="51"/>
      <c r="E10" s="19" t="s">
        <v>1648</v>
      </c>
      <c r="F10" s="27" t="s">
        <v>1651</v>
      </c>
      <c r="G10" s="27"/>
      <c r="H10" s="35" t="s">
        <v>1653</v>
      </c>
      <c r="I10" s="35"/>
      <c r="J10" s="33"/>
      <c r="K10" s="123"/>
    </row>
    <row r="11" spans="2:17" ht="18.600000000000001" customHeight="1" thickBot="1">
      <c r="B11">
        <f t="shared" ca="1" si="1"/>
        <v>0.7221454982320864</v>
      </c>
      <c r="C11" s="29"/>
      <c r="D11" s="50">
        <v>5</v>
      </c>
      <c r="E11" s="20" t="s">
        <v>1649</v>
      </c>
      <c r="F11" s="25" t="s">
        <v>1650</v>
      </c>
      <c r="G11" s="25" t="s">
        <v>1636</v>
      </c>
      <c r="H11" s="25" t="s">
        <v>1652</v>
      </c>
      <c r="I11" s="25" t="s">
        <v>1654</v>
      </c>
      <c r="J11" s="26"/>
      <c r="K11" s="123"/>
      <c r="M11" s="113" t="s">
        <v>1916</v>
      </c>
      <c r="N11" s="114"/>
      <c r="O11" s="114"/>
      <c r="P11" s="114"/>
      <c r="Q11" s="115"/>
    </row>
    <row r="12" spans="2:17" ht="13.8" thickBot="1">
      <c r="C12" s="28">
        <f t="shared" ref="C12" si="3">C13+1000</f>
        <v>1000</v>
      </c>
      <c r="D12" s="51"/>
      <c r="E12" s="19" t="s">
        <v>1655</v>
      </c>
      <c r="F12" s="27"/>
      <c r="G12" s="27" t="s">
        <v>1659</v>
      </c>
      <c r="H12" s="35"/>
      <c r="I12" s="35"/>
      <c r="J12" s="33"/>
      <c r="K12" s="123"/>
      <c r="M12" s="116"/>
      <c r="N12" s="117"/>
      <c r="O12" s="117"/>
      <c r="P12" s="117"/>
      <c r="Q12" s="118"/>
    </row>
    <row r="13" spans="2:17" ht="18.600000000000001" customHeight="1" thickBot="1">
      <c r="B13">
        <f t="shared" ca="1" si="1"/>
        <v>8.2930814634062378E-2</v>
      </c>
      <c r="C13" s="29"/>
      <c r="D13" s="50">
        <v>6</v>
      </c>
      <c r="E13" s="20" t="s">
        <v>1656</v>
      </c>
      <c r="F13" s="25" t="s">
        <v>1657</v>
      </c>
      <c r="G13" s="25" t="s">
        <v>1658</v>
      </c>
      <c r="H13" s="25"/>
      <c r="I13" s="25"/>
      <c r="J13" s="26"/>
      <c r="K13" s="123"/>
      <c r="M13" s="116"/>
      <c r="N13" s="117"/>
      <c r="O13" s="117"/>
      <c r="P13" s="117"/>
      <c r="Q13" s="118"/>
    </row>
    <row r="14" spans="2:17" ht="13.8" thickBot="1">
      <c r="C14" s="28">
        <f t="shared" ref="C14" si="4">C15+1000</f>
        <v>1000</v>
      </c>
      <c r="D14" s="51"/>
      <c r="E14" s="19" t="s">
        <v>1660</v>
      </c>
      <c r="F14" s="27" t="s">
        <v>1663</v>
      </c>
      <c r="G14" s="27"/>
      <c r="H14" s="35" t="s">
        <v>1666</v>
      </c>
      <c r="I14" s="35" t="s">
        <v>1667</v>
      </c>
      <c r="J14" s="33"/>
      <c r="K14" s="123"/>
      <c r="M14" s="116"/>
      <c r="N14" s="117"/>
      <c r="O14" s="117"/>
      <c r="P14" s="117"/>
      <c r="Q14" s="118"/>
    </row>
    <row r="15" spans="2:17" ht="18.600000000000001" customHeight="1" thickBot="1">
      <c r="B15">
        <f t="shared" ca="1" si="1"/>
        <v>6.2419509663317552E-2</v>
      </c>
      <c r="C15" s="29"/>
      <c r="D15" s="50">
        <v>7</v>
      </c>
      <c r="E15" s="20" t="s">
        <v>1661</v>
      </c>
      <c r="F15" s="25" t="s">
        <v>1662</v>
      </c>
      <c r="G15" s="25" t="s">
        <v>1664</v>
      </c>
      <c r="H15" s="25" t="s">
        <v>1665</v>
      </c>
      <c r="I15" s="25" t="s">
        <v>1668</v>
      </c>
      <c r="J15" s="26"/>
      <c r="K15" s="123"/>
      <c r="M15" s="116"/>
      <c r="N15" s="117"/>
      <c r="O15" s="117"/>
      <c r="P15" s="117"/>
      <c r="Q15" s="118"/>
    </row>
    <row r="16" spans="2:17" ht="13.8" thickBot="1">
      <c r="C16" s="28">
        <f t="shared" ref="C16" si="5">C17+1000</f>
        <v>1000</v>
      </c>
      <c r="D16" s="51"/>
      <c r="E16" s="19" t="s">
        <v>1669</v>
      </c>
      <c r="F16" s="27"/>
      <c r="G16" s="27" t="s">
        <v>1673</v>
      </c>
      <c r="H16" s="35"/>
      <c r="I16" s="35"/>
      <c r="J16" s="33"/>
      <c r="K16" s="123"/>
      <c r="M16" s="116"/>
      <c r="N16" s="117"/>
      <c r="O16" s="117"/>
      <c r="P16" s="117"/>
      <c r="Q16" s="118"/>
    </row>
    <row r="17" spans="2:17" ht="18.600000000000001" customHeight="1" thickBot="1">
      <c r="B17">
        <f t="shared" ca="1" si="1"/>
        <v>0.77059894218543701</v>
      </c>
      <c r="C17" s="29"/>
      <c r="D17" s="50">
        <v>8</v>
      </c>
      <c r="E17" s="20" t="s">
        <v>1670</v>
      </c>
      <c r="F17" s="25" t="s">
        <v>1671</v>
      </c>
      <c r="G17" s="25" t="s">
        <v>1672</v>
      </c>
      <c r="H17" s="25"/>
      <c r="I17" s="25"/>
      <c r="J17" s="26"/>
      <c r="K17" s="123"/>
      <c r="M17" s="116"/>
      <c r="N17" s="117"/>
      <c r="O17" s="117"/>
      <c r="P17" s="117"/>
      <c r="Q17" s="118"/>
    </row>
    <row r="18" spans="2:17" ht="13.8" thickBot="1">
      <c r="C18" s="28">
        <f t="shared" ref="C18" si="6">C19+1000</f>
        <v>1000</v>
      </c>
      <c r="D18" s="51"/>
      <c r="E18" s="19" t="s">
        <v>1674</v>
      </c>
      <c r="F18" s="27" t="s">
        <v>1677</v>
      </c>
      <c r="G18" s="27"/>
      <c r="H18" s="35" t="s">
        <v>1679</v>
      </c>
      <c r="I18" s="35" t="s">
        <v>1680</v>
      </c>
      <c r="J18" s="33"/>
      <c r="K18" s="123"/>
      <c r="M18" s="116"/>
      <c r="N18" s="117"/>
      <c r="O18" s="117"/>
      <c r="P18" s="117"/>
      <c r="Q18" s="118"/>
    </row>
    <row r="19" spans="2:17" ht="18.600000000000001" customHeight="1" thickBot="1">
      <c r="B19">
        <f t="shared" ca="1" si="1"/>
        <v>0.22488499972158071</v>
      </c>
      <c r="C19" s="29"/>
      <c r="D19" s="50">
        <v>9</v>
      </c>
      <c r="E19" s="20" t="s">
        <v>1675</v>
      </c>
      <c r="F19" s="25" t="s">
        <v>1676</v>
      </c>
      <c r="G19" s="25" t="s">
        <v>1664</v>
      </c>
      <c r="H19" s="25" t="s">
        <v>1678</v>
      </c>
      <c r="I19" s="25" t="s">
        <v>1681</v>
      </c>
      <c r="J19" s="26"/>
      <c r="K19" s="123"/>
      <c r="M19" s="116"/>
      <c r="N19" s="117"/>
      <c r="O19" s="117"/>
      <c r="P19" s="117"/>
      <c r="Q19" s="118"/>
    </row>
    <row r="20" spans="2:17" ht="13.8" thickBot="1">
      <c r="C20" s="28">
        <f t="shared" ref="C20" si="7">C21+1000</f>
        <v>1000</v>
      </c>
      <c r="D20" s="51"/>
      <c r="E20" s="19" t="s">
        <v>1638</v>
      </c>
      <c r="F20" s="27" t="s">
        <v>1684</v>
      </c>
      <c r="G20" s="27"/>
      <c r="H20" s="35" t="s">
        <v>1685</v>
      </c>
      <c r="I20" s="35"/>
      <c r="J20" s="33"/>
      <c r="K20" s="123"/>
      <c r="M20" s="116"/>
      <c r="N20" s="117"/>
      <c r="O20" s="117"/>
      <c r="P20" s="117"/>
      <c r="Q20" s="118"/>
    </row>
    <row r="21" spans="2:17" ht="18.600000000000001" customHeight="1" thickBot="1">
      <c r="B21">
        <f t="shared" ca="1" si="1"/>
        <v>0.3638148072604086</v>
      </c>
      <c r="C21" s="29"/>
      <c r="D21" s="50">
        <v>10</v>
      </c>
      <c r="E21" s="20" t="s">
        <v>1682</v>
      </c>
      <c r="F21" s="25" t="s">
        <v>1683</v>
      </c>
      <c r="G21" s="25" t="s">
        <v>1621</v>
      </c>
      <c r="H21" s="25" t="s">
        <v>1676</v>
      </c>
      <c r="I21" s="25" t="s">
        <v>1686</v>
      </c>
      <c r="J21" s="26"/>
      <c r="K21" s="123"/>
      <c r="M21" s="116"/>
      <c r="N21" s="117"/>
      <c r="O21" s="117"/>
      <c r="P21" s="117"/>
      <c r="Q21" s="118"/>
    </row>
    <row r="22" spans="2:17" ht="13.8" thickBot="1">
      <c r="C22" s="28">
        <f t="shared" ref="C22" si="8">C23+1000</f>
        <v>1000</v>
      </c>
      <c r="D22" s="51"/>
      <c r="E22" s="19" t="s">
        <v>1687</v>
      </c>
      <c r="F22" s="27"/>
      <c r="G22" s="27" t="s">
        <v>1691</v>
      </c>
      <c r="H22" s="35"/>
      <c r="I22" s="35" t="s">
        <v>1694</v>
      </c>
      <c r="J22" s="33"/>
      <c r="K22" s="123"/>
      <c r="M22" s="116"/>
      <c r="N22" s="117"/>
      <c r="O22" s="117"/>
      <c r="P22" s="117"/>
      <c r="Q22" s="118"/>
    </row>
    <row r="23" spans="2:17" ht="18.600000000000001" customHeight="1" thickBot="1">
      <c r="B23">
        <f t="shared" ca="1" si="1"/>
        <v>0.62537361362157018</v>
      </c>
      <c r="C23" s="29"/>
      <c r="D23" s="50">
        <v>11</v>
      </c>
      <c r="E23" s="20" t="s">
        <v>1688</v>
      </c>
      <c r="F23" s="25" t="s">
        <v>1689</v>
      </c>
      <c r="G23" s="25" t="s">
        <v>1690</v>
      </c>
      <c r="H23" s="25" t="s">
        <v>1692</v>
      </c>
      <c r="I23" s="25" t="s">
        <v>1693</v>
      </c>
      <c r="J23" s="26" t="s">
        <v>1657</v>
      </c>
      <c r="K23" s="123"/>
      <c r="M23" s="116"/>
      <c r="N23" s="117"/>
      <c r="O23" s="117"/>
      <c r="P23" s="117"/>
      <c r="Q23" s="118"/>
    </row>
    <row r="24" spans="2:17" ht="13.8" thickBot="1">
      <c r="C24" s="28">
        <f t="shared" ref="C24" si="9">C25+1000</f>
        <v>1000</v>
      </c>
      <c r="D24" s="51"/>
      <c r="E24" s="19" t="s">
        <v>1695</v>
      </c>
      <c r="F24" s="27" t="s">
        <v>1638</v>
      </c>
      <c r="G24" s="27"/>
      <c r="H24" s="35" t="s">
        <v>1699</v>
      </c>
      <c r="I24" s="35"/>
      <c r="J24" s="33"/>
      <c r="K24" s="123"/>
      <c r="M24" s="116"/>
      <c r="N24" s="117"/>
      <c r="O24" s="117"/>
      <c r="P24" s="117"/>
      <c r="Q24" s="118"/>
    </row>
    <row r="25" spans="2:17" ht="18.600000000000001" customHeight="1" thickBot="1">
      <c r="B25">
        <f t="shared" ca="1" si="1"/>
        <v>0.2905468869155311</v>
      </c>
      <c r="C25" s="29"/>
      <c r="D25" s="79">
        <v>12</v>
      </c>
      <c r="E25" s="71" t="s">
        <v>1696</v>
      </c>
      <c r="F25" s="72" t="s">
        <v>1697</v>
      </c>
      <c r="G25" s="72" t="s">
        <v>1621</v>
      </c>
      <c r="H25" s="72" t="s">
        <v>1698</v>
      </c>
      <c r="I25" s="72" t="s">
        <v>1700</v>
      </c>
      <c r="J25" s="73"/>
      <c r="K25" s="124"/>
      <c r="M25" s="116"/>
      <c r="N25" s="117"/>
      <c r="O25" s="117"/>
      <c r="P25" s="117"/>
      <c r="Q25" s="118"/>
    </row>
    <row r="26" spans="2:17" ht="13.8" thickBot="1">
      <c r="C26" s="28">
        <f t="shared" ref="C26" si="10">C27+1000</f>
        <v>1000</v>
      </c>
      <c r="D26" s="53"/>
      <c r="E26" s="34" t="s">
        <v>1702</v>
      </c>
      <c r="F26" s="35"/>
      <c r="G26" s="35" t="s">
        <v>1706</v>
      </c>
      <c r="H26" s="35" t="s">
        <v>1707</v>
      </c>
      <c r="I26" s="35"/>
      <c r="J26" s="33"/>
      <c r="K26" s="107" t="s">
        <v>1852</v>
      </c>
      <c r="M26" s="116"/>
      <c r="N26" s="117"/>
      <c r="O26" s="117"/>
      <c r="P26" s="117"/>
      <c r="Q26" s="118"/>
    </row>
    <row r="27" spans="2:17" ht="18" customHeight="1" thickBot="1">
      <c r="B27">
        <f t="shared" ca="1" si="1"/>
        <v>0.4704315539878613</v>
      </c>
      <c r="C27" s="29"/>
      <c r="D27" s="50">
        <v>13</v>
      </c>
      <c r="E27" s="20" t="s">
        <v>1703</v>
      </c>
      <c r="F27" s="25" t="s">
        <v>1704</v>
      </c>
      <c r="G27" s="25" t="s">
        <v>1705</v>
      </c>
      <c r="H27" s="25" t="s">
        <v>1708</v>
      </c>
      <c r="I27" s="25"/>
      <c r="J27" s="26"/>
      <c r="K27" s="108"/>
      <c r="M27" s="116"/>
      <c r="N27" s="117"/>
      <c r="O27" s="117"/>
      <c r="P27" s="117"/>
      <c r="Q27" s="118"/>
    </row>
    <row r="28" spans="2:17" ht="13.8" thickBot="1">
      <c r="C28" s="28">
        <f t="shared" ref="C28" si="11">C29+1000</f>
        <v>1000</v>
      </c>
      <c r="D28" s="51"/>
      <c r="E28" s="19"/>
      <c r="F28" s="27"/>
      <c r="G28" s="27"/>
      <c r="H28" s="35" t="s">
        <v>1713</v>
      </c>
      <c r="I28" s="35" t="s">
        <v>1714</v>
      </c>
      <c r="J28" s="33"/>
      <c r="K28" s="108"/>
      <c r="M28" s="116"/>
      <c r="N28" s="117"/>
      <c r="O28" s="117"/>
      <c r="P28" s="117"/>
      <c r="Q28" s="118"/>
    </row>
    <row r="29" spans="2:17" ht="18" customHeight="1" thickBot="1">
      <c r="B29">
        <f t="shared" ca="1" si="1"/>
        <v>0.43321079958810704</v>
      </c>
      <c r="C29" s="29"/>
      <c r="D29" s="50">
        <v>14</v>
      </c>
      <c r="E29" s="20" t="s">
        <v>1709</v>
      </c>
      <c r="F29" s="25" t="s">
        <v>1710</v>
      </c>
      <c r="G29" s="25" t="s">
        <v>1711</v>
      </c>
      <c r="H29" s="25" t="s">
        <v>1712</v>
      </c>
      <c r="I29" s="25" t="s">
        <v>1715</v>
      </c>
      <c r="J29" s="26" t="s">
        <v>1716</v>
      </c>
      <c r="K29" s="108"/>
      <c r="M29" s="119"/>
      <c r="N29" s="120"/>
      <c r="O29" s="120"/>
      <c r="P29" s="120"/>
      <c r="Q29" s="121"/>
    </row>
    <row r="30" spans="2:17" ht="13.8" thickBot="1">
      <c r="C30" s="28">
        <f t="shared" ref="C30" si="12">C31+1000</f>
        <v>1000</v>
      </c>
      <c r="D30" s="51"/>
      <c r="E30" s="19" t="s">
        <v>1717</v>
      </c>
      <c r="F30" s="27" t="s">
        <v>1720</v>
      </c>
      <c r="G30" s="27"/>
      <c r="H30" s="35" t="s">
        <v>1723</v>
      </c>
      <c r="I30" s="35" t="s">
        <v>1725</v>
      </c>
      <c r="J30" s="33"/>
      <c r="K30" s="108"/>
    </row>
    <row r="31" spans="2:17" ht="18" customHeight="1" thickBot="1">
      <c r="B31">
        <f t="shared" ca="1" si="1"/>
        <v>0.30548960137017478</v>
      </c>
      <c r="C31" s="29"/>
      <c r="D31" s="50">
        <v>15</v>
      </c>
      <c r="E31" s="20" t="s">
        <v>1718</v>
      </c>
      <c r="F31" s="25" t="s">
        <v>1719</v>
      </c>
      <c r="G31" s="25" t="s">
        <v>1721</v>
      </c>
      <c r="H31" s="25" t="s">
        <v>1722</v>
      </c>
      <c r="I31" s="25" t="s">
        <v>1724</v>
      </c>
      <c r="J31" s="26" t="s">
        <v>1716</v>
      </c>
      <c r="K31" s="108"/>
    </row>
    <row r="32" spans="2:17" ht="13.8" thickBot="1">
      <c r="C32" s="28">
        <f t="shared" ref="C32" si="13">C33+1000</f>
        <v>1000</v>
      </c>
      <c r="D32" s="51"/>
      <c r="E32" s="19" t="s">
        <v>1726</v>
      </c>
      <c r="F32" s="27" t="s">
        <v>1729</v>
      </c>
      <c r="G32" s="27" t="s">
        <v>1730</v>
      </c>
      <c r="H32" s="35"/>
      <c r="I32" s="35" t="s">
        <v>1734</v>
      </c>
      <c r="J32" s="33" t="s">
        <v>1735</v>
      </c>
      <c r="K32" s="108"/>
    </row>
    <row r="33" spans="2:11" ht="18" customHeight="1" thickBot="1">
      <c r="B33">
        <f t="shared" ca="1" si="1"/>
        <v>0.49978262248001115</v>
      </c>
      <c r="C33" s="29"/>
      <c r="D33" s="50">
        <v>16</v>
      </c>
      <c r="E33" s="20" t="s">
        <v>1727</v>
      </c>
      <c r="F33" s="25" t="s">
        <v>1728</v>
      </c>
      <c r="G33" s="25" t="s">
        <v>1731</v>
      </c>
      <c r="H33" s="25" t="s">
        <v>1732</v>
      </c>
      <c r="I33" s="25" t="s">
        <v>1733</v>
      </c>
      <c r="J33" s="26" t="s">
        <v>1736</v>
      </c>
      <c r="K33" s="108"/>
    </row>
    <row r="34" spans="2:11" ht="13.8" thickBot="1">
      <c r="C34" s="28">
        <f t="shared" ref="C34" si="14">C35+1000</f>
        <v>1000</v>
      </c>
      <c r="D34" s="51"/>
      <c r="E34" s="19" t="s">
        <v>1750</v>
      </c>
      <c r="F34" s="27" t="s">
        <v>1752</v>
      </c>
      <c r="G34" s="27"/>
      <c r="H34" s="35" t="s">
        <v>1755</v>
      </c>
      <c r="I34" s="35" t="s">
        <v>1756</v>
      </c>
      <c r="J34" s="33"/>
      <c r="K34" s="108"/>
    </row>
    <row r="35" spans="2:11" ht="18" customHeight="1" thickBot="1">
      <c r="B35">
        <f t="shared" ca="1" si="1"/>
        <v>0.41389995920230704</v>
      </c>
      <c r="C35" s="29"/>
      <c r="D35" s="50">
        <v>17</v>
      </c>
      <c r="E35" s="20" t="s">
        <v>1751</v>
      </c>
      <c r="F35" s="25" t="s">
        <v>1708</v>
      </c>
      <c r="G35" s="25" t="s">
        <v>1753</v>
      </c>
      <c r="H35" s="25" t="s">
        <v>1754</v>
      </c>
      <c r="I35" s="25" t="s">
        <v>1757</v>
      </c>
      <c r="J35" s="26"/>
      <c r="K35" s="108"/>
    </row>
    <row r="36" spans="2:11" ht="13.8" thickBot="1">
      <c r="C36" s="28">
        <f t="shared" ref="C36" si="15">C37+1000</f>
        <v>1000</v>
      </c>
      <c r="D36" s="51"/>
      <c r="E36" s="19" t="s">
        <v>1737</v>
      </c>
      <c r="F36" s="27" t="s">
        <v>1740</v>
      </c>
      <c r="G36" s="27" t="s">
        <v>1741</v>
      </c>
      <c r="H36" s="35" t="s">
        <v>1743</v>
      </c>
      <c r="I36" s="35"/>
      <c r="J36" s="33"/>
      <c r="K36" s="108"/>
    </row>
    <row r="37" spans="2:11" ht="18" customHeight="1" thickBot="1">
      <c r="B37">
        <f t="shared" ca="1" si="1"/>
        <v>0.53295449656335148</v>
      </c>
      <c r="C37" s="29"/>
      <c r="D37" s="50">
        <v>18</v>
      </c>
      <c r="E37" s="20" t="s">
        <v>1738</v>
      </c>
      <c r="F37" s="25" t="s">
        <v>1739</v>
      </c>
      <c r="G37" s="25" t="s">
        <v>1644</v>
      </c>
      <c r="H37" s="25" t="s">
        <v>1742</v>
      </c>
      <c r="I37" s="25"/>
      <c r="J37" s="26"/>
      <c r="K37" s="108"/>
    </row>
    <row r="38" spans="2:11" ht="13.8" thickBot="1">
      <c r="C38" s="28">
        <f t="shared" ref="C38" si="16">C39+1000</f>
        <v>1000</v>
      </c>
      <c r="D38" s="51"/>
      <c r="E38" s="19" t="s">
        <v>1679</v>
      </c>
      <c r="F38" s="27" t="s">
        <v>1746</v>
      </c>
      <c r="G38" s="27"/>
      <c r="H38" s="35" t="s">
        <v>1748</v>
      </c>
      <c r="I38" s="35"/>
      <c r="J38" s="33"/>
      <c r="K38" s="108"/>
    </row>
    <row r="39" spans="2:11" ht="18" customHeight="1" thickBot="1">
      <c r="B39">
        <f t="shared" ca="1" si="1"/>
        <v>0.21095923495325231</v>
      </c>
      <c r="C39" s="29"/>
      <c r="D39" s="50">
        <v>19</v>
      </c>
      <c r="E39" s="20" t="s">
        <v>1744</v>
      </c>
      <c r="F39" s="25" t="s">
        <v>1745</v>
      </c>
      <c r="G39" s="25" t="s">
        <v>1721</v>
      </c>
      <c r="H39" s="25" t="s">
        <v>1747</v>
      </c>
      <c r="I39" s="25" t="s">
        <v>1749</v>
      </c>
      <c r="J39" s="26"/>
      <c r="K39" s="108"/>
    </row>
    <row r="40" spans="2:11" ht="13.8" thickBot="1">
      <c r="C40" s="28">
        <f t="shared" ref="C40" si="17">C41+1000</f>
        <v>1000</v>
      </c>
      <c r="D40" s="51"/>
      <c r="E40" s="19" t="s">
        <v>1758</v>
      </c>
      <c r="F40" s="27" t="s">
        <v>1761</v>
      </c>
      <c r="G40" s="27" t="s">
        <v>1762</v>
      </c>
      <c r="H40" s="35"/>
      <c r="I40" s="35" t="s">
        <v>1765</v>
      </c>
      <c r="J40" s="33" t="s">
        <v>1766</v>
      </c>
      <c r="K40" s="108"/>
    </row>
    <row r="41" spans="2:11" ht="18" customHeight="1" thickBot="1">
      <c r="B41">
        <f t="shared" ca="1" si="1"/>
        <v>0.47734346094152014</v>
      </c>
      <c r="C41" s="29"/>
      <c r="D41" s="50">
        <v>20</v>
      </c>
      <c r="E41" s="20" t="s">
        <v>1759</v>
      </c>
      <c r="F41" s="25" t="s">
        <v>1760</v>
      </c>
      <c r="G41" s="25" t="s">
        <v>1763</v>
      </c>
      <c r="H41" s="25" t="s">
        <v>1753</v>
      </c>
      <c r="I41" s="25" t="s">
        <v>1764</v>
      </c>
      <c r="J41" s="26" t="s">
        <v>1767</v>
      </c>
      <c r="K41" s="108"/>
    </row>
    <row r="42" spans="2:11" ht="13.8" thickBot="1">
      <c r="C42" s="28">
        <f t="shared" ref="C42" si="18">C43+1000</f>
        <v>1000</v>
      </c>
      <c r="D42" s="51"/>
      <c r="E42" s="19" t="s">
        <v>1768</v>
      </c>
      <c r="F42" s="27" t="s">
        <v>1771</v>
      </c>
      <c r="G42" s="27" t="s">
        <v>1772</v>
      </c>
      <c r="H42" s="35"/>
      <c r="I42" s="35" t="s">
        <v>1780</v>
      </c>
      <c r="J42" s="33" t="s">
        <v>1783</v>
      </c>
      <c r="K42" s="108"/>
    </row>
    <row r="43" spans="2:11" ht="18" customHeight="1" thickBot="1">
      <c r="B43">
        <f t="shared" ca="1" si="1"/>
        <v>3.4293171936919942E-2</v>
      </c>
      <c r="C43" s="29"/>
      <c r="D43" s="50">
        <v>21</v>
      </c>
      <c r="E43" s="20" t="s">
        <v>1769</v>
      </c>
      <c r="F43" s="25" t="s">
        <v>1770</v>
      </c>
      <c r="G43" s="25" t="s">
        <v>1690</v>
      </c>
      <c r="H43" s="25" t="s">
        <v>1753</v>
      </c>
      <c r="I43" s="25" t="s">
        <v>1781</v>
      </c>
      <c r="J43" s="26" t="s">
        <v>1782</v>
      </c>
      <c r="K43" s="108"/>
    </row>
    <row r="44" spans="2:11" ht="13.8" thickBot="1">
      <c r="C44" s="28">
        <f t="shared" ref="C44" si="19">C45+1000</f>
        <v>1000</v>
      </c>
      <c r="D44" s="51"/>
      <c r="E44" s="19" t="s">
        <v>1775</v>
      </c>
      <c r="F44" s="27" t="s">
        <v>1778</v>
      </c>
      <c r="G44" s="27"/>
      <c r="H44" s="35" t="s">
        <v>1780</v>
      </c>
      <c r="I44" s="35" t="s">
        <v>1774</v>
      </c>
      <c r="J44" s="33"/>
      <c r="K44" s="108"/>
    </row>
    <row r="45" spans="2:11" ht="18" customHeight="1" thickBot="1">
      <c r="B45">
        <f t="shared" ca="1" si="1"/>
        <v>0.28584975868290285</v>
      </c>
      <c r="C45" s="29"/>
      <c r="D45" s="50">
        <v>22</v>
      </c>
      <c r="E45" s="20" t="s">
        <v>1776</v>
      </c>
      <c r="F45" s="25" t="s">
        <v>1777</v>
      </c>
      <c r="G45" s="25" t="s">
        <v>1753</v>
      </c>
      <c r="H45" s="25" t="s">
        <v>1779</v>
      </c>
      <c r="I45" s="25" t="s">
        <v>1773</v>
      </c>
      <c r="J45" s="26"/>
      <c r="K45" s="108"/>
    </row>
    <row r="46" spans="2:11" ht="13.8" thickBot="1">
      <c r="C46" s="28">
        <f t="shared" ref="C46" si="20">C47+1000</f>
        <v>1000</v>
      </c>
      <c r="D46" s="51"/>
      <c r="E46" s="19" t="s">
        <v>1784</v>
      </c>
      <c r="F46" s="27" t="s">
        <v>1786</v>
      </c>
      <c r="G46" s="27"/>
      <c r="H46" s="35" t="s">
        <v>1789</v>
      </c>
      <c r="I46" s="35" t="s">
        <v>1790</v>
      </c>
      <c r="J46" s="33"/>
      <c r="K46" s="108"/>
    </row>
    <row r="47" spans="2:11" ht="18" customHeight="1" thickBot="1">
      <c r="B47">
        <f ca="1">RAND()</f>
        <v>0.5111251620675813</v>
      </c>
      <c r="C47" s="29"/>
      <c r="D47" s="50">
        <v>23</v>
      </c>
      <c r="E47" s="20" t="s">
        <v>1785</v>
      </c>
      <c r="F47" s="25" t="s">
        <v>1757</v>
      </c>
      <c r="G47" s="25" t="s">
        <v>1787</v>
      </c>
      <c r="H47" s="25" t="s">
        <v>1788</v>
      </c>
      <c r="I47" s="25" t="s">
        <v>1791</v>
      </c>
      <c r="J47" s="26" t="s">
        <v>1792</v>
      </c>
      <c r="K47" s="108"/>
    </row>
    <row r="48" spans="2:11" ht="13.8" thickBot="1">
      <c r="C48" s="28">
        <f t="shared" ref="C48" si="21">C49+1000</f>
        <v>1000</v>
      </c>
      <c r="D48" s="51"/>
      <c r="E48" s="19" t="s">
        <v>1758</v>
      </c>
      <c r="F48" s="27" t="s">
        <v>1794</v>
      </c>
      <c r="G48" s="27"/>
      <c r="H48" s="35" t="s">
        <v>1796</v>
      </c>
      <c r="I48" s="35" t="s">
        <v>1786</v>
      </c>
      <c r="J48" s="33" t="s">
        <v>1799</v>
      </c>
      <c r="K48" s="108"/>
    </row>
    <row r="49" spans="2:11" ht="18" customHeight="1" thickBot="1">
      <c r="B49">
        <f t="shared" ref="B49:B111" ca="1" si="22">RAND()</f>
        <v>4.6551322685988383E-2</v>
      </c>
      <c r="C49" s="29"/>
      <c r="D49" s="50">
        <v>24</v>
      </c>
      <c r="E49" s="20" t="s">
        <v>1759</v>
      </c>
      <c r="F49" s="25" t="s">
        <v>1793</v>
      </c>
      <c r="G49" s="25" t="s">
        <v>1753</v>
      </c>
      <c r="H49" s="25" t="s">
        <v>1795</v>
      </c>
      <c r="I49" s="25" t="s">
        <v>1797</v>
      </c>
      <c r="J49" s="26" t="s">
        <v>1798</v>
      </c>
      <c r="K49" s="108"/>
    </row>
    <row r="50" spans="2:11" ht="13.8" thickBot="1">
      <c r="C50" s="28">
        <f t="shared" ref="C50" si="23">C51+1000</f>
        <v>1000</v>
      </c>
      <c r="D50" s="51"/>
      <c r="E50" s="19" t="s">
        <v>1800</v>
      </c>
      <c r="F50" s="27" t="s">
        <v>1803</v>
      </c>
      <c r="G50" s="27"/>
      <c r="H50" s="35" t="s">
        <v>1805</v>
      </c>
      <c r="I50" s="35"/>
      <c r="J50" s="33"/>
      <c r="K50" s="108"/>
    </row>
    <row r="51" spans="2:11" ht="18" customHeight="1" thickBot="1">
      <c r="B51">
        <f t="shared" ca="1" si="22"/>
        <v>0.79190003781286178</v>
      </c>
      <c r="C51" s="29"/>
      <c r="D51" s="50">
        <v>25</v>
      </c>
      <c r="E51" s="20" t="s">
        <v>1801</v>
      </c>
      <c r="F51" s="25" t="s">
        <v>1802</v>
      </c>
      <c r="G51" s="25" t="s">
        <v>1787</v>
      </c>
      <c r="H51" s="25" t="s">
        <v>1804</v>
      </c>
      <c r="I51" s="25" t="s">
        <v>1806</v>
      </c>
      <c r="J51" s="26"/>
      <c r="K51" s="108"/>
    </row>
    <row r="52" spans="2:11" ht="13.8" thickBot="1">
      <c r="C52" s="28">
        <f t="shared" ref="C52" si="24">C53+1000</f>
        <v>1000</v>
      </c>
      <c r="D52" s="51"/>
      <c r="E52" s="19" t="s">
        <v>1807</v>
      </c>
      <c r="F52" s="27" t="s">
        <v>1808</v>
      </c>
      <c r="G52" s="27"/>
      <c r="H52" s="35" t="s">
        <v>1774</v>
      </c>
      <c r="I52" s="35" t="s">
        <v>1810</v>
      </c>
      <c r="J52" s="33"/>
      <c r="K52" s="108"/>
    </row>
    <row r="53" spans="2:11" ht="18" customHeight="1" thickBot="1">
      <c r="B53">
        <f t="shared" ca="1" si="22"/>
        <v>0.97677808157583634</v>
      </c>
      <c r="C53" s="29"/>
      <c r="D53" s="50">
        <v>26</v>
      </c>
      <c r="E53" s="20" t="s">
        <v>1801</v>
      </c>
      <c r="F53" s="25" t="s">
        <v>1742</v>
      </c>
      <c r="G53" s="25" t="s">
        <v>1787</v>
      </c>
      <c r="H53" s="25" t="s">
        <v>1809</v>
      </c>
      <c r="I53" s="25" t="s">
        <v>1811</v>
      </c>
      <c r="J53" s="26" t="s">
        <v>1792</v>
      </c>
      <c r="K53" s="108"/>
    </row>
    <row r="54" spans="2:11" ht="13.8" thickBot="1">
      <c r="C54" s="28">
        <f t="shared" ref="C54" si="25">C55+1000</f>
        <v>1000</v>
      </c>
      <c r="D54" s="51"/>
      <c r="E54" s="19" t="s">
        <v>1812</v>
      </c>
      <c r="F54" s="27" t="s">
        <v>1815</v>
      </c>
      <c r="G54" s="27"/>
      <c r="H54" s="35" t="s">
        <v>1818</v>
      </c>
      <c r="I54" s="35"/>
      <c r="J54" s="33"/>
      <c r="K54" s="108"/>
    </row>
    <row r="55" spans="2:11" ht="18" customHeight="1" thickBot="1">
      <c r="B55">
        <f t="shared" ca="1" si="22"/>
        <v>0.76543220733349782</v>
      </c>
      <c r="C55" s="29"/>
      <c r="D55" s="50">
        <v>27</v>
      </c>
      <c r="E55" s="20" t="s">
        <v>1813</v>
      </c>
      <c r="F55" s="25" t="s">
        <v>1814</v>
      </c>
      <c r="G55" s="25" t="s">
        <v>1816</v>
      </c>
      <c r="H55" s="25" t="s">
        <v>1817</v>
      </c>
      <c r="I55" s="25" t="s">
        <v>1819</v>
      </c>
      <c r="J55" s="26"/>
      <c r="K55" s="108"/>
    </row>
    <row r="56" spans="2:11" ht="13.8" thickBot="1">
      <c r="C56" s="28">
        <f t="shared" ref="C56" si="26">C57+1000</f>
        <v>1000</v>
      </c>
      <c r="D56" s="51"/>
      <c r="E56" s="19" t="s">
        <v>1820</v>
      </c>
      <c r="F56" s="27" t="s">
        <v>1823</v>
      </c>
      <c r="G56" s="27"/>
      <c r="H56" s="35" t="s">
        <v>1825</v>
      </c>
      <c r="I56" s="35"/>
      <c r="J56" s="33"/>
      <c r="K56" s="108"/>
    </row>
    <row r="57" spans="2:11" ht="18" customHeight="1" thickBot="1">
      <c r="B57">
        <f t="shared" ca="1" si="22"/>
        <v>0.40537478139278893</v>
      </c>
      <c r="C57" s="29"/>
      <c r="D57" s="50">
        <v>28</v>
      </c>
      <c r="E57" s="20" t="s">
        <v>1821</v>
      </c>
      <c r="F57" s="25" t="s">
        <v>1822</v>
      </c>
      <c r="G57" s="25" t="s">
        <v>1787</v>
      </c>
      <c r="H57" s="25" t="s">
        <v>1824</v>
      </c>
      <c r="I57" s="25" t="s">
        <v>1826</v>
      </c>
      <c r="J57" s="26"/>
      <c r="K57" s="108"/>
    </row>
    <row r="58" spans="2:11" ht="13.8" thickBot="1">
      <c r="C58" s="28">
        <f t="shared" ref="C58" si="27">C59+1000</f>
        <v>1000</v>
      </c>
      <c r="D58" s="51"/>
      <c r="E58" s="19" t="s">
        <v>1827</v>
      </c>
      <c r="F58" s="27" t="s">
        <v>1830</v>
      </c>
      <c r="G58" s="27"/>
      <c r="H58" s="35" t="s">
        <v>1833</v>
      </c>
      <c r="I58" s="35"/>
      <c r="J58" s="33" t="s">
        <v>1836</v>
      </c>
      <c r="K58" s="108"/>
    </row>
    <row r="59" spans="2:11" ht="18" customHeight="1" thickBot="1">
      <c r="B59">
        <f t="shared" ca="1" si="22"/>
        <v>0.27159390715153686</v>
      </c>
      <c r="C59" s="29"/>
      <c r="D59" s="50">
        <v>29</v>
      </c>
      <c r="E59" s="20" t="s">
        <v>1828</v>
      </c>
      <c r="F59" s="25" t="s">
        <v>1829</v>
      </c>
      <c r="G59" s="25" t="s">
        <v>1831</v>
      </c>
      <c r="H59" s="25" t="s">
        <v>1832</v>
      </c>
      <c r="I59" s="25" t="s">
        <v>1819</v>
      </c>
      <c r="J59" s="26" t="s">
        <v>1835</v>
      </c>
      <c r="K59" s="108"/>
    </row>
    <row r="60" spans="2:11" ht="13.8" thickBot="1">
      <c r="C60" s="28">
        <f t="shared" ref="C60" si="28">C61+1000</f>
        <v>1000</v>
      </c>
      <c r="D60" s="51"/>
      <c r="E60" s="19" t="s">
        <v>1837</v>
      </c>
      <c r="F60" s="27" t="s">
        <v>1840</v>
      </c>
      <c r="G60" s="27"/>
      <c r="H60" s="35" t="s">
        <v>1842</v>
      </c>
      <c r="I60" s="35"/>
      <c r="J60" s="33"/>
      <c r="K60" s="108"/>
    </row>
    <row r="61" spans="2:11" ht="18" customHeight="1" thickBot="1">
      <c r="B61">
        <f t="shared" ca="1" si="22"/>
        <v>0.84871247391849958</v>
      </c>
      <c r="C61" s="29"/>
      <c r="D61" s="50">
        <v>30</v>
      </c>
      <c r="E61" s="20" t="s">
        <v>1838</v>
      </c>
      <c r="F61" s="25" t="s">
        <v>1839</v>
      </c>
      <c r="G61" s="25" t="s">
        <v>1787</v>
      </c>
      <c r="H61" s="25" t="s">
        <v>1841</v>
      </c>
      <c r="I61" s="25" t="s">
        <v>1843</v>
      </c>
      <c r="J61" s="26"/>
      <c r="K61" s="108"/>
    </row>
    <row r="62" spans="2:11" ht="13.8" thickBot="1">
      <c r="C62" s="28">
        <f t="shared" ref="C62" si="29">C63+1000</f>
        <v>1000</v>
      </c>
      <c r="D62" s="51"/>
      <c r="E62" s="19" t="s">
        <v>1844</v>
      </c>
      <c r="F62" s="27" t="s">
        <v>1847</v>
      </c>
      <c r="G62" s="27"/>
      <c r="H62" s="35" t="s">
        <v>1849</v>
      </c>
      <c r="I62" s="35" t="s">
        <v>1834</v>
      </c>
      <c r="J62" s="33"/>
      <c r="K62" s="108"/>
    </row>
    <row r="63" spans="2:11" ht="18" customHeight="1" thickBot="1">
      <c r="B63">
        <f t="shared" ca="1" si="22"/>
        <v>0.96890849952631308</v>
      </c>
      <c r="C63" s="29"/>
      <c r="D63" s="79">
        <v>31</v>
      </c>
      <c r="E63" s="71" t="s">
        <v>1845</v>
      </c>
      <c r="F63" s="72" t="s">
        <v>1846</v>
      </c>
      <c r="G63" s="72" t="s">
        <v>1848</v>
      </c>
      <c r="H63" s="72" t="s">
        <v>1682</v>
      </c>
      <c r="I63" s="72" t="s">
        <v>1850</v>
      </c>
      <c r="J63" s="73" t="s">
        <v>1851</v>
      </c>
      <c r="K63" s="109"/>
    </row>
    <row r="64" spans="2:11" ht="13.8" thickBot="1">
      <c r="C64" s="28">
        <f t="shared" ref="C64" si="30">C65+1000</f>
        <v>1000</v>
      </c>
      <c r="D64" s="53"/>
      <c r="E64" s="34" t="s">
        <v>1853</v>
      </c>
      <c r="F64" s="35" t="s">
        <v>1856</v>
      </c>
      <c r="G64" s="35"/>
      <c r="H64" s="35" t="s">
        <v>1858</v>
      </c>
      <c r="I64" s="35" t="s">
        <v>1758</v>
      </c>
      <c r="J64" s="33"/>
      <c r="K64" s="110" t="s">
        <v>1902</v>
      </c>
    </row>
    <row r="65" spans="2:11" ht="18" customHeight="1" thickBot="1">
      <c r="B65">
        <f t="shared" ca="1" si="22"/>
        <v>0.89117554850841896</v>
      </c>
      <c r="C65" s="29"/>
      <c r="D65" s="50">
        <v>32</v>
      </c>
      <c r="E65" s="20" t="s">
        <v>1854</v>
      </c>
      <c r="F65" s="25" t="s">
        <v>1855</v>
      </c>
      <c r="G65" s="25" t="s">
        <v>1753</v>
      </c>
      <c r="H65" s="25" t="s">
        <v>1857</v>
      </c>
      <c r="I65" s="25" t="s">
        <v>1859</v>
      </c>
      <c r="J65" s="26"/>
      <c r="K65" s="111"/>
    </row>
    <row r="66" spans="2:11" ht="13.8" thickBot="1">
      <c r="C66" s="28">
        <f t="shared" ref="C66" si="31">C67+1000</f>
        <v>1000</v>
      </c>
      <c r="D66" s="51"/>
      <c r="E66" s="19" t="s">
        <v>1860</v>
      </c>
      <c r="F66" s="27" t="s">
        <v>1863</v>
      </c>
      <c r="G66" s="27"/>
      <c r="H66" s="35" t="s">
        <v>1864</v>
      </c>
      <c r="I66" s="35"/>
      <c r="J66" s="33"/>
      <c r="K66" s="111"/>
    </row>
    <row r="67" spans="2:11" ht="18" customHeight="1" thickBot="1">
      <c r="B67">
        <f t="shared" ca="1" si="22"/>
        <v>0.80015525181820812</v>
      </c>
      <c r="C67" s="29"/>
      <c r="D67" s="50">
        <v>33</v>
      </c>
      <c r="E67" s="20" t="s">
        <v>1861</v>
      </c>
      <c r="F67" s="25" t="s">
        <v>1862</v>
      </c>
      <c r="G67" s="25" t="s">
        <v>1753</v>
      </c>
      <c r="H67" s="25" t="s">
        <v>1859</v>
      </c>
      <c r="I67" s="25" t="s">
        <v>1865</v>
      </c>
      <c r="J67" s="26" t="s">
        <v>1866</v>
      </c>
      <c r="K67" s="111"/>
    </row>
    <row r="68" spans="2:11" ht="13.8" thickBot="1">
      <c r="C68" s="28">
        <f t="shared" ref="C68" si="32">C69+1000</f>
        <v>1000</v>
      </c>
      <c r="D68" s="51"/>
      <c r="E68" s="19" t="s">
        <v>1867</v>
      </c>
      <c r="F68" s="27" t="s">
        <v>1870</v>
      </c>
      <c r="G68" s="27" t="s">
        <v>1871</v>
      </c>
      <c r="H68" s="35"/>
      <c r="I68" s="35" t="s">
        <v>1875</v>
      </c>
      <c r="J68" s="33"/>
      <c r="K68" s="111"/>
    </row>
    <row r="69" spans="2:11" ht="18" customHeight="1" thickBot="1">
      <c r="B69">
        <f t="shared" ca="1" si="22"/>
        <v>0.79792258671304261</v>
      </c>
      <c r="C69" s="29"/>
      <c r="D69" s="50">
        <v>34</v>
      </c>
      <c r="E69" s="20" t="s">
        <v>1868</v>
      </c>
      <c r="F69" s="25" t="s">
        <v>1869</v>
      </c>
      <c r="G69" s="25" t="s">
        <v>1872</v>
      </c>
      <c r="H69" s="25" t="s">
        <v>1873</v>
      </c>
      <c r="I69" s="25" t="s">
        <v>1874</v>
      </c>
      <c r="J69" s="26" t="s">
        <v>1876</v>
      </c>
      <c r="K69" s="111"/>
    </row>
    <row r="70" spans="2:11" ht="13.8" thickBot="1">
      <c r="C70" s="28">
        <f t="shared" ref="C70" si="33">C71+1000</f>
        <v>1000</v>
      </c>
      <c r="D70" s="51"/>
      <c r="E70" s="19" t="s">
        <v>1877</v>
      </c>
      <c r="F70" s="27" t="s">
        <v>1880</v>
      </c>
      <c r="G70" s="27"/>
      <c r="H70" s="35" t="s">
        <v>1778</v>
      </c>
      <c r="I70" s="35" t="s">
        <v>1882</v>
      </c>
      <c r="J70" s="33"/>
      <c r="K70" s="111"/>
    </row>
    <row r="71" spans="2:11" ht="18" customHeight="1" thickBot="1">
      <c r="B71">
        <f t="shared" ca="1" si="22"/>
        <v>0.35756171544377346</v>
      </c>
      <c r="C71" s="29"/>
      <c r="D71" s="50">
        <v>35</v>
      </c>
      <c r="E71" s="20" t="s">
        <v>1878</v>
      </c>
      <c r="F71" s="25" t="s">
        <v>1879</v>
      </c>
      <c r="G71" s="25" t="s">
        <v>1873</v>
      </c>
      <c r="H71" s="25" t="s">
        <v>1881</v>
      </c>
      <c r="I71" s="25" t="s">
        <v>1883</v>
      </c>
      <c r="J71" s="26" t="s">
        <v>1792</v>
      </c>
      <c r="K71" s="111"/>
    </row>
    <row r="72" spans="2:11" ht="13.8" thickBot="1">
      <c r="C72" s="28">
        <f t="shared" ref="C72" si="34">C73+1000</f>
        <v>1000</v>
      </c>
      <c r="D72" s="51"/>
      <c r="E72" s="19" t="s">
        <v>1884</v>
      </c>
      <c r="F72" s="27" t="s">
        <v>1887</v>
      </c>
      <c r="G72" s="27"/>
      <c r="H72" s="35" t="s">
        <v>1888</v>
      </c>
      <c r="I72" s="35"/>
      <c r="J72" s="33"/>
      <c r="K72" s="111"/>
    </row>
    <row r="73" spans="2:11" ht="18" customHeight="1" thickBot="1">
      <c r="B73">
        <f t="shared" ca="1" si="22"/>
        <v>0.21966844060847235</v>
      </c>
      <c r="C73" s="29"/>
      <c r="D73" s="50">
        <v>36</v>
      </c>
      <c r="E73" s="20" t="s">
        <v>1885</v>
      </c>
      <c r="F73" s="25" t="s">
        <v>1886</v>
      </c>
      <c r="G73" s="25" t="s">
        <v>1787</v>
      </c>
      <c r="H73" s="25" t="s">
        <v>1883</v>
      </c>
      <c r="I73" s="25" t="s">
        <v>1889</v>
      </c>
      <c r="J73" s="26"/>
      <c r="K73" s="111"/>
    </row>
    <row r="74" spans="2:11" ht="13.8" thickBot="1">
      <c r="C74" s="28">
        <f t="shared" ref="C74" si="35">C75+1000</f>
        <v>1000</v>
      </c>
      <c r="D74" s="51"/>
      <c r="E74" s="19" t="s">
        <v>1714</v>
      </c>
      <c r="F74" s="27" t="s">
        <v>1892</v>
      </c>
      <c r="G74" s="27"/>
      <c r="H74" s="35" t="s">
        <v>1894</v>
      </c>
      <c r="I74" s="35"/>
      <c r="J74" s="33"/>
      <c r="K74" s="111"/>
    </row>
    <row r="75" spans="2:11" ht="18" customHeight="1" thickBot="1">
      <c r="B75">
        <f t="shared" ca="1" si="22"/>
        <v>0.46822473351336402</v>
      </c>
      <c r="C75" s="29"/>
      <c r="D75" s="50">
        <v>37</v>
      </c>
      <c r="E75" s="20" t="s">
        <v>1890</v>
      </c>
      <c r="F75" s="25" t="s">
        <v>1891</v>
      </c>
      <c r="G75" s="25" t="s">
        <v>1753</v>
      </c>
      <c r="H75" s="25" t="s">
        <v>1893</v>
      </c>
      <c r="I75" s="25"/>
      <c r="J75" s="26"/>
      <c r="K75" s="111"/>
    </row>
    <row r="76" spans="2:11" ht="13.8" thickBot="1">
      <c r="C76" s="28">
        <f t="shared" ref="C76" si="36">C77+1000</f>
        <v>1000</v>
      </c>
      <c r="D76" s="51"/>
      <c r="E76" s="19" t="s">
        <v>1840</v>
      </c>
      <c r="F76" s="27" t="s">
        <v>1897</v>
      </c>
      <c r="G76" s="27"/>
      <c r="H76" s="35" t="s">
        <v>1837</v>
      </c>
      <c r="I76" s="35" t="s">
        <v>1900</v>
      </c>
      <c r="J76" s="33"/>
      <c r="K76" s="111"/>
    </row>
    <row r="77" spans="2:11" ht="18" customHeight="1" thickBot="1">
      <c r="B77">
        <f t="shared" ca="1" si="22"/>
        <v>0.73059114419599913</v>
      </c>
      <c r="C77" s="29"/>
      <c r="D77" s="79">
        <v>38</v>
      </c>
      <c r="E77" s="71" t="s">
        <v>1895</v>
      </c>
      <c r="F77" s="72" t="s">
        <v>1896</v>
      </c>
      <c r="G77" s="72" t="s">
        <v>1898</v>
      </c>
      <c r="H77" s="72" t="s">
        <v>1899</v>
      </c>
      <c r="I77" s="72" t="s">
        <v>1901</v>
      </c>
      <c r="J77" s="73" t="s">
        <v>1792</v>
      </c>
      <c r="K77" s="112"/>
    </row>
    <row r="78" spans="2:11" ht="13.8" hidden="1" thickBot="1">
      <c r="C78" s="28">
        <f t="shared" ref="C78" si="37">C79+1000</f>
        <v>1000</v>
      </c>
      <c r="D78" s="53"/>
      <c r="E78" s="34"/>
      <c r="F78" s="35"/>
      <c r="G78" s="35"/>
      <c r="H78" s="35"/>
      <c r="I78" s="35"/>
      <c r="J78" s="33"/>
      <c r="K78" s="68"/>
    </row>
    <row r="79" spans="2:11" ht="18" hidden="1" customHeight="1" thickBot="1">
      <c r="B79">
        <f t="shared" ca="1" si="22"/>
        <v>0.61491658359670731</v>
      </c>
      <c r="C79" s="29"/>
      <c r="D79" s="50">
        <v>39</v>
      </c>
      <c r="E79" s="20"/>
      <c r="F79" s="25"/>
      <c r="G79" s="25"/>
      <c r="H79" s="25"/>
      <c r="I79" s="25"/>
      <c r="J79" s="26"/>
      <c r="K79" s="68"/>
    </row>
    <row r="80" spans="2:11" ht="13.8" hidden="1" thickBot="1">
      <c r="C80" s="28">
        <f t="shared" ref="C80" si="38">C81+1000</f>
        <v>1000</v>
      </c>
      <c r="D80" s="51"/>
      <c r="E80" s="19"/>
      <c r="F80" s="27"/>
      <c r="G80" s="27"/>
      <c r="H80" s="35"/>
      <c r="I80" s="35"/>
      <c r="J80" s="33"/>
      <c r="K80" s="68"/>
    </row>
    <row r="81" spans="2:11" ht="18" hidden="1" customHeight="1" thickBot="1">
      <c r="B81">
        <f t="shared" ca="1" si="22"/>
        <v>0.15797973581145497</v>
      </c>
      <c r="C81" s="29"/>
      <c r="D81" s="50">
        <v>40</v>
      </c>
      <c r="E81" s="20"/>
      <c r="F81" s="25"/>
      <c r="G81" s="25"/>
      <c r="H81" s="25"/>
      <c r="I81" s="25"/>
      <c r="J81" s="26"/>
      <c r="K81" s="68"/>
    </row>
    <row r="82" spans="2:11" ht="13.8" hidden="1" thickBot="1">
      <c r="C82" s="28">
        <f t="shared" ref="C82" si="39">C83+1000</f>
        <v>1000</v>
      </c>
      <c r="D82" s="51"/>
      <c r="E82" s="19"/>
      <c r="F82" s="27"/>
      <c r="G82" s="27"/>
      <c r="H82" s="35"/>
      <c r="I82" s="35"/>
      <c r="J82" s="33"/>
      <c r="K82" s="68"/>
    </row>
    <row r="83" spans="2:11" ht="18" hidden="1" customHeight="1" thickBot="1">
      <c r="B83">
        <f t="shared" ca="1" si="22"/>
        <v>0.2912765119095605</v>
      </c>
      <c r="C83" s="29"/>
      <c r="D83" s="50">
        <v>41</v>
      </c>
      <c r="E83" s="20"/>
      <c r="F83" s="25"/>
      <c r="G83" s="25"/>
      <c r="H83" s="25"/>
      <c r="I83" s="25"/>
      <c r="J83" s="26"/>
      <c r="K83" s="68"/>
    </row>
    <row r="84" spans="2:11" ht="13.8" hidden="1" thickBot="1">
      <c r="C84" s="28">
        <f t="shared" ref="C84" si="40">C85+1000</f>
        <v>1000</v>
      </c>
      <c r="D84" s="51"/>
      <c r="E84" s="19"/>
      <c r="F84" s="27"/>
      <c r="G84" s="27"/>
      <c r="H84" s="35"/>
      <c r="I84" s="35"/>
      <c r="J84" s="33"/>
      <c r="K84" s="68"/>
    </row>
    <row r="85" spans="2:11" ht="18" hidden="1" customHeight="1" thickBot="1">
      <c r="B85">
        <f t="shared" ca="1" si="22"/>
        <v>0.13824761834802157</v>
      </c>
      <c r="C85" s="29"/>
      <c r="D85" s="50">
        <v>42</v>
      </c>
      <c r="E85" s="20"/>
      <c r="F85" s="25"/>
      <c r="G85" s="25"/>
      <c r="H85" s="25"/>
      <c r="I85" s="25"/>
      <c r="J85" s="26"/>
      <c r="K85" s="68"/>
    </row>
    <row r="86" spans="2:11" ht="13.8" hidden="1" thickBot="1">
      <c r="C86" s="28">
        <f t="shared" ref="C86" si="41">C87+1000</f>
        <v>1000</v>
      </c>
      <c r="D86" s="51"/>
      <c r="E86" s="19"/>
      <c r="F86" s="27"/>
      <c r="G86" s="27"/>
      <c r="H86" s="35"/>
      <c r="I86" s="35"/>
      <c r="J86" s="33"/>
      <c r="K86" s="68"/>
    </row>
    <row r="87" spans="2:11" ht="18" hidden="1" customHeight="1" thickBot="1">
      <c r="B87">
        <f t="shared" ca="1" si="22"/>
        <v>3.8886806070169699E-2</v>
      </c>
      <c r="C87" s="29"/>
      <c r="D87" s="50">
        <v>43</v>
      </c>
      <c r="E87" s="20"/>
      <c r="F87" s="25"/>
      <c r="G87" s="25"/>
      <c r="H87" s="25"/>
      <c r="I87" s="25"/>
      <c r="J87" s="26"/>
      <c r="K87" s="68"/>
    </row>
    <row r="88" spans="2:11" ht="13.8" hidden="1" thickBot="1">
      <c r="C88" s="28">
        <f t="shared" ref="C88" si="42">C89+1000</f>
        <v>1000</v>
      </c>
      <c r="D88" s="51"/>
      <c r="E88" s="19"/>
      <c r="F88" s="27"/>
      <c r="G88" s="27"/>
      <c r="H88" s="35"/>
      <c r="I88" s="35"/>
      <c r="J88" s="33"/>
      <c r="K88" s="68"/>
    </row>
    <row r="89" spans="2:11" ht="18" hidden="1" customHeight="1" thickBot="1">
      <c r="B89">
        <f t="shared" ca="1" si="22"/>
        <v>0.67367817098776372</v>
      </c>
      <c r="C89" s="29"/>
      <c r="D89" s="50">
        <v>44</v>
      </c>
      <c r="E89" s="20"/>
      <c r="F89" s="25"/>
      <c r="G89" s="25"/>
      <c r="H89" s="25"/>
      <c r="I89" s="25"/>
      <c r="J89" s="26"/>
      <c r="K89" s="68"/>
    </row>
    <row r="90" spans="2:11" ht="13.8" hidden="1" thickBot="1">
      <c r="C90" s="28">
        <f t="shared" ref="C90" si="43">C91+1000</f>
        <v>1000</v>
      </c>
      <c r="D90" s="51"/>
      <c r="E90" s="19"/>
      <c r="F90" s="27"/>
      <c r="G90" s="27"/>
      <c r="H90" s="35"/>
      <c r="I90" s="35"/>
      <c r="J90" s="33"/>
      <c r="K90" s="68"/>
    </row>
    <row r="91" spans="2:11" ht="18" hidden="1" customHeight="1" thickBot="1">
      <c r="B91">
        <f t="shared" ca="1" si="22"/>
        <v>0.22605272876523674</v>
      </c>
      <c r="C91" s="29"/>
      <c r="D91" s="50">
        <v>45</v>
      </c>
      <c r="E91" s="20"/>
      <c r="F91" s="25"/>
      <c r="G91" s="25"/>
      <c r="H91" s="25"/>
      <c r="I91" s="25"/>
      <c r="J91" s="26"/>
      <c r="K91" s="68"/>
    </row>
    <row r="92" spans="2:11" ht="13.8" hidden="1" thickBot="1">
      <c r="C92" s="28">
        <f t="shared" ref="C92" si="44">C93+1000</f>
        <v>1000</v>
      </c>
      <c r="D92" s="51"/>
      <c r="E92" s="19"/>
      <c r="F92" s="27"/>
      <c r="G92" s="27"/>
      <c r="H92" s="35"/>
      <c r="I92" s="35"/>
      <c r="J92" s="33"/>
      <c r="K92" s="68"/>
    </row>
    <row r="93" spans="2:11" ht="18" hidden="1" customHeight="1" thickBot="1">
      <c r="B93">
        <f t="shared" ca="1" si="22"/>
        <v>0.94250074941163964</v>
      </c>
      <c r="C93" s="29"/>
      <c r="D93" s="50">
        <v>46</v>
      </c>
      <c r="E93" s="20"/>
      <c r="F93" s="25"/>
      <c r="G93" s="25"/>
      <c r="H93" s="25"/>
      <c r="I93" s="25"/>
      <c r="J93" s="26"/>
      <c r="K93" s="68"/>
    </row>
    <row r="94" spans="2:11" ht="13.8" hidden="1" thickBot="1">
      <c r="C94" s="28">
        <f t="shared" ref="C94" si="45">C95+1000</f>
        <v>1000</v>
      </c>
      <c r="D94" s="51"/>
      <c r="E94" s="19"/>
      <c r="F94" s="27"/>
      <c r="G94" s="27"/>
      <c r="H94" s="35"/>
      <c r="I94" s="35"/>
      <c r="J94" s="33"/>
      <c r="K94" s="68"/>
    </row>
    <row r="95" spans="2:11" ht="18" hidden="1" customHeight="1" thickBot="1">
      <c r="B95">
        <f t="shared" ca="1" si="22"/>
        <v>0.23870506130012559</v>
      </c>
      <c r="C95" s="29"/>
      <c r="D95" s="50">
        <v>47</v>
      </c>
      <c r="E95" s="20"/>
      <c r="F95" s="25"/>
      <c r="G95" s="25"/>
      <c r="H95" s="25"/>
      <c r="I95" s="25"/>
      <c r="J95" s="26"/>
      <c r="K95" s="68"/>
    </row>
    <row r="96" spans="2:11" ht="13.8" hidden="1" thickBot="1">
      <c r="C96" s="28">
        <f t="shared" ref="C96" si="46">C97+1000</f>
        <v>1000</v>
      </c>
      <c r="D96" s="51"/>
      <c r="E96" s="19"/>
      <c r="F96" s="27"/>
      <c r="G96" s="27"/>
      <c r="H96" s="35"/>
      <c r="I96" s="35"/>
      <c r="J96" s="33"/>
      <c r="K96" s="68"/>
    </row>
    <row r="97" spans="2:15" ht="18" hidden="1" customHeight="1" thickBot="1">
      <c r="B97">
        <f t="shared" ca="1" si="22"/>
        <v>0.18351614785403725</v>
      </c>
      <c r="C97" s="29"/>
      <c r="D97" s="50">
        <v>48</v>
      </c>
      <c r="E97" s="20"/>
      <c r="F97" s="25"/>
      <c r="G97" s="25"/>
      <c r="H97" s="25"/>
      <c r="I97" s="25"/>
      <c r="J97" s="26"/>
      <c r="K97" s="68"/>
    </row>
    <row r="98" spans="2:15" ht="13.8" hidden="1" thickBot="1">
      <c r="C98" s="28">
        <f t="shared" ref="C98" si="47">C99+1000</f>
        <v>1000</v>
      </c>
      <c r="D98" s="51"/>
      <c r="E98" s="19"/>
      <c r="F98" s="27"/>
      <c r="G98" s="27"/>
      <c r="H98" s="35"/>
      <c r="I98" s="35"/>
      <c r="J98" s="33"/>
      <c r="K98" s="68"/>
    </row>
    <row r="99" spans="2:15" ht="18" hidden="1" customHeight="1" thickBot="1">
      <c r="B99">
        <f t="shared" ca="1" si="22"/>
        <v>0.10039407179288673</v>
      </c>
      <c r="C99" s="29"/>
      <c r="D99" s="50">
        <v>49</v>
      </c>
      <c r="E99" s="20"/>
      <c r="F99" s="25"/>
      <c r="G99" s="25"/>
      <c r="H99" s="25"/>
      <c r="I99" s="25"/>
      <c r="J99" s="26"/>
      <c r="K99" s="68"/>
    </row>
    <row r="100" spans="2:15" ht="13.8" hidden="1" thickBot="1">
      <c r="C100" s="28">
        <f t="shared" ref="C100" si="48">C101+1000</f>
        <v>1000</v>
      </c>
      <c r="D100" s="51"/>
      <c r="E100" s="19"/>
      <c r="F100" s="27"/>
      <c r="G100" s="27"/>
      <c r="H100" s="35"/>
      <c r="I100" s="35"/>
      <c r="J100" s="33"/>
      <c r="K100" s="68"/>
    </row>
    <row r="101" spans="2:15" ht="18" hidden="1" customHeight="1" thickBot="1">
      <c r="B101">
        <f t="shared" ca="1" si="22"/>
        <v>0.30632960134438847</v>
      </c>
      <c r="C101" s="29"/>
      <c r="D101" s="50">
        <v>50</v>
      </c>
      <c r="E101" s="20"/>
      <c r="F101" s="25"/>
      <c r="G101" s="25"/>
      <c r="H101" s="25"/>
      <c r="I101" s="25"/>
      <c r="J101" s="26"/>
      <c r="K101" s="69"/>
    </row>
    <row r="102" spans="2:15" ht="13.8" hidden="1" thickBot="1">
      <c r="C102" s="28">
        <f t="shared" ref="C102" si="49">C103+1000</f>
        <v>1000</v>
      </c>
      <c r="D102" s="51"/>
      <c r="E102" s="19"/>
      <c r="F102" s="27"/>
      <c r="G102" s="27"/>
      <c r="H102" s="35"/>
      <c r="I102" s="35"/>
      <c r="J102" s="33"/>
      <c r="K102" s="62"/>
    </row>
    <row r="103" spans="2:15" ht="18" hidden="1" customHeight="1" thickBot="1">
      <c r="B103">
        <f t="shared" ca="1" si="22"/>
        <v>0.75372316361616953</v>
      </c>
      <c r="C103" s="29"/>
      <c r="D103" s="50">
        <v>51</v>
      </c>
      <c r="E103" s="20"/>
      <c r="F103" s="25"/>
      <c r="G103" s="25"/>
      <c r="H103" s="25"/>
      <c r="I103" s="25"/>
      <c r="J103" s="26"/>
      <c r="K103" s="61"/>
    </row>
    <row r="104" spans="2:15" ht="13.8" hidden="1" thickBot="1">
      <c r="C104" s="28">
        <f t="shared" ref="C104" si="50">C105+1000</f>
        <v>1000</v>
      </c>
      <c r="D104" s="51"/>
      <c r="E104" s="19"/>
      <c r="F104" s="27"/>
      <c r="G104" s="27"/>
      <c r="H104" s="35"/>
      <c r="I104" s="35"/>
      <c r="J104" s="33"/>
      <c r="K104" s="61"/>
    </row>
    <row r="105" spans="2:15" ht="18" hidden="1" customHeight="1" thickBot="1">
      <c r="B105">
        <f t="shared" ca="1" si="22"/>
        <v>0.24739272167343207</v>
      </c>
      <c r="C105" s="29"/>
      <c r="D105" s="50">
        <v>52</v>
      </c>
      <c r="E105" s="20"/>
      <c r="F105" s="25"/>
      <c r="G105" s="25"/>
      <c r="H105" s="25"/>
      <c r="I105" s="25"/>
      <c r="J105" s="26"/>
      <c r="K105" s="61"/>
    </row>
    <row r="106" spans="2:15" ht="13.8" hidden="1" thickBot="1">
      <c r="C106" s="28">
        <f t="shared" ref="C106" si="51">C107+1000</f>
        <v>1000</v>
      </c>
      <c r="D106" s="51"/>
      <c r="E106" s="19"/>
      <c r="F106" s="27"/>
      <c r="G106" s="27"/>
      <c r="H106" s="35"/>
      <c r="I106" s="35"/>
      <c r="J106" s="33"/>
      <c r="K106" s="61"/>
    </row>
    <row r="107" spans="2:15" ht="18" hidden="1" customHeight="1" thickBot="1">
      <c r="B107">
        <f t="shared" ca="1" si="22"/>
        <v>0.75534751150626656</v>
      </c>
      <c r="C107" s="29"/>
      <c r="D107" s="50">
        <v>53</v>
      </c>
      <c r="E107" s="20"/>
      <c r="F107" s="25"/>
      <c r="G107" s="25"/>
      <c r="H107" s="25"/>
      <c r="I107" s="25"/>
      <c r="J107" s="26"/>
      <c r="K107" s="61"/>
    </row>
    <row r="108" spans="2:15" ht="13.8" hidden="1" thickBot="1">
      <c r="C108" s="28">
        <f t="shared" ref="C108:C170" si="52">C109+1000</f>
        <v>1000</v>
      </c>
      <c r="D108" s="51"/>
      <c r="E108" s="19"/>
      <c r="F108" s="27"/>
      <c r="G108" s="27"/>
      <c r="H108" s="35"/>
      <c r="I108" s="35"/>
      <c r="J108" s="33"/>
      <c r="K108" s="61"/>
      <c r="L108" s="9"/>
      <c r="M108" s="9"/>
      <c r="N108" s="9"/>
      <c r="O108" s="9"/>
    </row>
    <row r="109" spans="2:15" ht="18" hidden="1" customHeight="1" thickBot="1">
      <c r="B109">
        <f t="shared" ca="1" si="22"/>
        <v>0.83230830256703625</v>
      </c>
      <c r="C109" s="29"/>
      <c r="D109" s="50">
        <v>54</v>
      </c>
      <c r="E109" s="20"/>
      <c r="F109" s="25"/>
      <c r="G109" s="25"/>
      <c r="H109" s="25"/>
      <c r="I109" s="25"/>
      <c r="J109" s="26"/>
      <c r="K109" s="61"/>
      <c r="L109" s="10"/>
      <c r="M109" s="11"/>
      <c r="N109" s="11"/>
      <c r="O109" s="11"/>
    </row>
    <row r="110" spans="2:15" ht="16.8" hidden="1" thickBot="1">
      <c r="C110" s="28">
        <f t="shared" si="52"/>
        <v>1000</v>
      </c>
      <c r="D110" s="53"/>
      <c r="E110" s="19"/>
      <c r="F110" s="27"/>
      <c r="G110" s="27"/>
      <c r="H110" s="35"/>
      <c r="I110" s="35"/>
      <c r="J110" s="33"/>
      <c r="K110" s="61"/>
      <c r="L110" s="9"/>
      <c r="M110" s="9"/>
      <c r="N110" s="9"/>
      <c r="O110" s="11"/>
    </row>
    <row r="111" spans="2:15" ht="18" hidden="1" customHeight="1" thickBot="1">
      <c r="B111">
        <f t="shared" ca="1" si="22"/>
        <v>0.26293431761096719</v>
      </c>
      <c r="C111" s="29"/>
      <c r="D111" s="50">
        <v>55</v>
      </c>
      <c r="E111" s="20"/>
      <c r="F111" s="25"/>
      <c r="G111" s="25"/>
      <c r="H111" s="25"/>
      <c r="I111" s="25"/>
      <c r="J111" s="26"/>
      <c r="K111" s="61"/>
      <c r="L111" s="10"/>
      <c r="M111" s="11"/>
      <c r="N111" s="11"/>
      <c r="O111" s="11"/>
    </row>
    <row r="112" spans="2:15" ht="11.4" hidden="1" customHeight="1" thickBot="1">
      <c r="C112" s="28">
        <f t="shared" si="52"/>
        <v>1000</v>
      </c>
      <c r="D112" s="53"/>
      <c r="E112" s="34"/>
      <c r="F112" s="35"/>
      <c r="G112" s="35"/>
      <c r="H112" s="35"/>
      <c r="I112" s="35"/>
      <c r="J112" s="33"/>
      <c r="K112" s="61"/>
    </row>
    <row r="113" spans="2:11" ht="16.8" hidden="1" thickBot="1">
      <c r="B113">
        <f t="shared" ref="B113:B147" ca="1" si="53">RAND()</f>
        <v>0.35447754482383664</v>
      </c>
      <c r="C113" s="29"/>
      <c r="D113" s="50">
        <v>56</v>
      </c>
      <c r="E113" s="20"/>
      <c r="F113" s="25"/>
      <c r="G113" s="25"/>
      <c r="H113" s="25"/>
      <c r="I113" s="25"/>
      <c r="J113" s="26"/>
      <c r="K113" s="61"/>
    </row>
    <row r="114" spans="2:11" ht="13.8" hidden="1" thickBot="1">
      <c r="C114" s="28">
        <f t="shared" si="52"/>
        <v>1000</v>
      </c>
      <c r="D114" s="53"/>
      <c r="E114" s="34"/>
      <c r="F114" s="35"/>
      <c r="G114" s="35"/>
      <c r="H114" s="35"/>
      <c r="I114" s="35"/>
      <c r="J114" s="33"/>
      <c r="K114" s="61"/>
    </row>
    <row r="115" spans="2:11" ht="16.8" hidden="1" thickBot="1">
      <c r="B115">
        <f t="shared" ca="1" si="53"/>
        <v>0.9108976496378266</v>
      </c>
      <c r="C115" s="29"/>
      <c r="D115" s="50">
        <v>57</v>
      </c>
      <c r="E115" s="20"/>
      <c r="F115" s="25"/>
      <c r="G115" s="25"/>
      <c r="H115" s="25"/>
      <c r="I115" s="25"/>
      <c r="J115" s="26"/>
      <c r="K115" s="61"/>
    </row>
    <row r="116" spans="2:11" ht="13.8" hidden="1" thickBot="1">
      <c r="C116" s="28">
        <f t="shared" si="52"/>
        <v>1000</v>
      </c>
      <c r="D116" s="53"/>
      <c r="E116" s="34"/>
      <c r="F116" s="35"/>
      <c r="G116" s="35"/>
      <c r="H116" s="35"/>
      <c r="I116" s="35"/>
      <c r="J116" s="33"/>
      <c r="K116" s="61"/>
    </row>
    <row r="117" spans="2:11" ht="16.8" hidden="1" thickBot="1">
      <c r="B117">
        <f t="shared" ca="1" si="53"/>
        <v>7.191791258094038E-2</v>
      </c>
      <c r="C117" s="29"/>
      <c r="D117" s="50">
        <v>58</v>
      </c>
      <c r="E117" s="20"/>
      <c r="F117" s="25"/>
      <c r="G117" s="25"/>
      <c r="H117" s="25"/>
      <c r="I117" s="25"/>
      <c r="J117" s="26"/>
      <c r="K117" s="61"/>
    </row>
    <row r="118" spans="2:11" ht="13.8" hidden="1" thickBot="1">
      <c r="C118" s="28">
        <f t="shared" si="52"/>
        <v>1000</v>
      </c>
      <c r="D118" s="53"/>
      <c r="E118" s="34"/>
      <c r="F118" s="35"/>
      <c r="G118" s="35"/>
      <c r="H118" s="35"/>
      <c r="I118" s="35"/>
      <c r="J118" s="33"/>
      <c r="K118" s="61"/>
    </row>
    <row r="119" spans="2:11" ht="16.8" hidden="1" thickBot="1">
      <c r="B119">
        <f t="shared" ca="1" si="53"/>
        <v>0.72637098833329972</v>
      </c>
      <c r="C119" s="29"/>
      <c r="D119" s="50">
        <v>59</v>
      </c>
      <c r="E119" s="20"/>
      <c r="F119" s="25"/>
      <c r="G119" s="25"/>
      <c r="H119" s="25"/>
      <c r="I119" s="25"/>
      <c r="J119" s="26"/>
      <c r="K119" s="61"/>
    </row>
    <row r="120" spans="2:11" ht="13.8" hidden="1" thickBot="1">
      <c r="C120" s="28">
        <f t="shared" si="52"/>
        <v>1000</v>
      </c>
      <c r="D120" s="53"/>
      <c r="E120" s="34"/>
      <c r="F120" s="35"/>
      <c r="G120" s="35"/>
      <c r="H120" s="35"/>
      <c r="I120" s="35"/>
      <c r="J120" s="33"/>
      <c r="K120" s="61"/>
    </row>
    <row r="121" spans="2:11" ht="16.8" hidden="1" thickBot="1">
      <c r="B121">
        <f t="shared" ca="1" si="53"/>
        <v>8.6343250555375173E-2</v>
      </c>
      <c r="C121" s="29"/>
      <c r="D121" s="50">
        <v>60</v>
      </c>
      <c r="E121" s="20"/>
      <c r="F121" s="25"/>
      <c r="G121" s="25"/>
      <c r="H121" s="25"/>
      <c r="I121" s="25"/>
      <c r="J121" s="26"/>
      <c r="K121" s="61"/>
    </row>
    <row r="122" spans="2:11" ht="13.8" hidden="1" thickBot="1">
      <c r="C122" s="28">
        <f t="shared" si="52"/>
        <v>1000</v>
      </c>
      <c r="D122" s="53"/>
      <c r="E122" s="34"/>
      <c r="F122" s="35"/>
      <c r="G122" s="35"/>
      <c r="H122" s="35"/>
      <c r="I122" s="35"/>
      <c r="J122" s="33"/>
      <c r="K122" s="61"/>
    </row>
    <row r="123" spans="2:11" ht="16.8" hidden="1" thickBot="1">
      <c r="B123">
        <f t="shared" ca="1" si="53"/>
        <v>0.33440782918092304</v>
      </c>
      <c r="C123" s="29"/>
      <c r="D123" s="50">
        <v>61</v>
      </c>
      <c r="E123" s="20"/>
      <c r="F123" s="25"/>
      <c r="G123" s="25"/>
      <c r="H123" s="25"/>
      <c r="I123" s="25"/>
      <c r="J123" s="26"/>
      <c r="K123" s="61"/>
    </row>
    <row r="124" spans="2:11" ht="13.8" hidden="1" thickBot="1">
      <c r="C124" s="28">
        <f t="shared" si="52"/>
        <v>1000</v>
      </c>
      <c r="D124" s="53"/>
      <c r="E124" s="34"/>
      <c r="F124" s="35"/>
      <c r="G124" s="35"/>
      <c r="H124" s="35"/>
      <c r="I124" s="35"/>
      <c r="J124" s="33"/>
      <c r="K124" s="61"/>
    </row>
    <row r="125" spans="2:11" ht="16.8" hidden="1" thickBot="1">
      <c r="B125">
        <f t="shared" ca="1" si="53"/>
        <v>0.28047611392183658</v>
      </c>
      <c r="C125" s="29"/>
      <c r="D125" s="50">
        <v>62</v>
      </c>
      <c r="E125" s="20"/>
      <c r="F125" s="25"/>
      <c r="G125" s="25"/>
      <c r="H125" s="25"/>
      <c r="I125" s="25"/>
      <c r="J125" s="26"/>
      <c r="K125" s="61"/>
    </row>
    <row r="126" spans="2:11" ht="13.8" hidden="1" thickBot="1">
      <c r="C126" s="28">
        <f t="shared" si="52"/>
        <v>1000</v>
      </c>
      <c r="D126" s="53"/>
      <c r="E126" s="34"/>
      <c r="F126" s="35"/>
      <c r="G126" s="35"/>
      <c r="H126" s="35"/>
      <c r="I126" s="35"/>
      <c r="J126" s="33"/>
      <c r="K126" s="61"/>
    </row>
    <row r="127" spans="2:11" ht="16.8" hidden="1" thickBot="1">
      <c r="B127">
        <f t="shared" ca="1" si="53"/>
        <v>0.567887172905996</v>
      </c>
      <c r="C127" s="29"/>
      <c r="D127" s="50">
        <v>63</v>
      </c>
      <c r="E127" s="20"/>
      <c r="F127" s="25"/>
      <c r="G127" s="25"/>
      <c r="H127" s="25"/>
      <c r="I127" s="25"/>
      <c r="J127" s="26"/>
      <c r="K127" s="61"/>
    </row>
    <row r="128" spans="2:11" ht="13.8" hidden="1" thickBot="1">
      <c r="C128" s="28">
        <f t="shared" si="52"/>
        <v>1000</v>
      </c>
      <c r="D128" s="53"/>
      <c r="E128" s="34"/>
      <c r="F128" s="35"/>
      <c r="G128" s="35"/>
      <c r="H128" s="35"/>
      <c r="I128" s="35"/>
      <c r="J128" s="33"/>
      <c r="K128" s="61"/>
    </row>
    <row r="129" spans="2:11" ht="16.8" hidden="1" thickBot="1">
      <c r="B129">
        <f t="shared" ca="1" si="53"/>
        <v>0.91043410190274476</v>
      </c>
      <c r="C129" s="29"/>
      <c r="D129" s="50">
        <v>64</v>
      </c>
      <c r="E129" s="20"/>
      <c r="F129" s="25"/>
      <c r="G129" s="25"/>
      <c r="H129" s="25"/>
      <c r="I129" s="25"/>
      <c r="J129" s="26"/>
      <c r="K129" s="61"/>
    </row>
    <row r="130" spans="2:11" ht="13.8" hidden="1" thickBot="1">
      <c r="C130" s="28">
        <f t="shared" si="52"/>
        <v>1000</v>
      </c>
      <c r="D130" s="53"/>
      <c r="E130" s="34"/>
      <c r="F130" s="35"/>
      <c r="G130" s="35"/>
      <c r="H130" s="35"/>
      <c r="I130" s="35"/>
      <c r="J130" s="33"/>
      <c r="K130" s="61"/>
    </row>
    <row r="131" spans="2:11" ht="16.8" hidden="1" thickBot="1">
      <c r="B131">
        <f t="shared" ca="1" si="53"/>
        <v>0.58644382059700295</v>
      </c>
      <c r="C131" s="29"/>
      <c r="D131" s="50">
        <v>65</v>
      </c>
      <c r="E131" s="20"/>
      <c r="F131" s="25"/>
      <c r="G131" s="25"/>
      <c r="H131" s="25"/>
      <c r="I131" s="25"/>
      <c r="J131" s="26"/>
      <c r="K131" s="61"/>
    </row>
    <row r="132" spans="2:11" ht="13.8" hidden="1" thickBot="1">
      <c r="C132" s="28">
        <f t="shared" si="52"/>
        <v>1000</v>
      </c>
      <c r="D132" s="53"/>
      <c r="E132" s="34"/>
      <c r="F132" s="35"/>
      <c r="G132" s="35"/>
      <c r="H132" s="35"/>
      <c r="I132" s="35"/>
      <c r="J132" s="33"/>
      <c r="K132" s="61"/>
    </row>
    <row r="133" spans="2:11" ht="16.8" hidden="1" thickBot="1">
      <c r="B133">
        <f t="shared" ca="1" si="53"/>
        <v>0.3429134458419606</v>
      </c>
      <c r="C133" s="29"/>
      <c r="D133" s="50">
        <v>66</v>
      </c>
      <c r="E133" s="20"/>
      <c r="F133" s="25"/>
      <c r="G133" s="25"/>
      <c r="H133" s="25"/>
      <c r="I133" s="25"/>
      <c r="J133" s="26"/>
      <c r="K133" s="61"/>
    </row>
    <row r="134" spans="2:11" ht="13.8" hidden="1" thickBot="1">
      <c r="C134" s="28">
        <f t="shared" si="52"/>
        <v>1000</v>
      </c>
      <c r="D134" s="53"/>
      <c r="E134" s="34"/>
      <c r="F134" s="35"/>
      <c r="G134" s="35"/>
      <c r="H134" s="35"/>
      <c r="I134" s="35"/>
      <c r="J134" s="33"/>
      <c r="K134" s="61"/>
    </row>
    <row r="135" spans="2:11" ht="16.8" hidden="1" thickBot="1">
      <c r="B135">
        <f t="shared" ca="1" si="53"/>
        <v>0.72645079503336962</v>
      </c>
      <c r="C135" s="29"/>
      <c r="D135" s="50">
        <v>67</v>
      </c>
      <c r="E135" s="20"/>
      <c r="F135" s="25"/>
      <c r="G135" s="25"/>
      <c r="H135" s="25"/>
      <c r="I135" s="25"/>
      <c r="J135" s="26"/>
      <c r="K135" s="61"/>
    </row>
    <row r="136" spans="2:11" ht="13.8" hidden="1" thickBot="1">
      <c r="C136" s="28">
        <f t="shared" si="52"/>
        <v>1000</v>
      </c>
      <c r="D136" s="53"/>
      <c r="E136" s="34"/>
      <c r="F136" s="35"/>
      <c r="G136" s="35"/>
      <c r="H136" s="35"/>
      <c r="I136" s="35"/>
      <c r="J136" s="33"/>
      <c r="K136" s="61"/>
    </row>
    <row r="137" spans="2:11" ht="16.8" hidden="1" thickBot="1">
      <c r="B137">
        <f t="shared" ca="1" si="53"/>
        <v>0.4178901981681632</v>
      </c>
      <c r="C137" s="29"/>
      <c r="D137" s="50">
        <v>68</v>
      </c>
      <c r="E137" s="20"/>
      <c r="F137" s="25"/>
      <c r="G137" s="25"/>
      <c r="H137" s="25"/>
      <c r="I137" s="25"/>
      <c r="J137" s="26"/>
      <c r="K137" s="61"/>
    </row>
    <row r="138" spans="2:11" ht="13.8" hidden="1" thickBot="1">
      <c r="C138" s="28">
        <f t="shared" si="52"/>
        <v>1000</v>
      </c>
      <c r="D138" s="53"/>
      <c r="E138" s="34"/>
      <c r="F138" s="35"/>
      <c r="G138" s="35"/>
      <c r="H138" s="35"/>
      <c r="I138" s="35"/>
      <c r="J138" s="33"/>
      <c r="K138" s="61"/>
    </row>
    <row r="139" spans="2:11" ht="16.8" hidden="1" thickBot="1">
      <c r="B139">
        <f t="shared" ca="1" si="53"/>
        <v>0.26602989061545645</v>
      </c>
      <c r="C139" s="29"/>
      <c r="D139" s="50">
        <v>69</v>
      </c>
      <c r="E139" s="20"/>
      <c r="F139" s="25"/>
      <c r="G139" s="25"/>
      <c r="H139" s="25"/>
      <c r="I139" s="25"/>
      <c r="J139" s="26"/>
      <c r="K139" s="61"/>
    </row>
    <row r="140" spans="2:11" ht="13.8" hidden="1" thickBot="1">
      <c r="C140" s="28">
        <f t="shared" si="52"/>
        <v>1000</v>
      </c>
      <c r="D140" s="53"/>
      <c r="E140" s="34"/>
      <c r="F140" s="35"/>
      <c r="G140" s="35"/>
      <c r="H140" s="35"/>
      <c r="I140" s="35"/>
      <c r="J140" s="33"/>
      <c r="K140" s="61"/>
    </row>
    <row r="141" spans="2:11" ht="16.8" hidden="1" thickBot="1">
      <c r="B141">
        <f t="shared" ca="1" si="53"/>
        <v>0.91499180399556401</v>
      </c>
      <c r="C141" s="29"/>
      <c r="D141" s="50">
        <v>70</v>
      </c>
      <c r="E141" s="20"/>
      <c r="F141" s="25"/>
      <c r="G141" s="25"/>
      <c r="H141" s="25"/>
      <c r="I141" s="25"/>
      <c r="J141" s="26"/>
      <c r="K141" s="61"/>
    </row>
    <row r="142" spans="2:11" ht="13.8" hidden="1" thickBot="1">
      <c r="C142" s="28">
        <f t="shared" si="52"/>
        <v>1000</v>
      </c>
      <c r="D142" s="53"/>
      <c r="E142" s="34"/>
      <c r="F142" s="35"/>
      <c r="G142" s="35"/>
      <c r="H142" s="35"/>
      <c r="I142" s="35"/>
      <c r="J142" s="33"/>
      <c r="K142" s="61"/>
    </row>
    <row r="143" spans="2:11" ht="16.8" hidden="1" thickBot="1">
      <c r="B143">
        <f t="shared" ca="1" si="53"/>
        <v>1.2718791833701837E-2</v>
      </c>
      <c r="C143" s="29"/>
      <c r="D143" s="50">
        <v>71</v>
      </c>
      <c r="E143" s="20"/>
      <c r="F143" s="25"/>
      <c r="G143" s="25"/>
      <c r="H143" s="25"/>
      <c r="I143" s="25"/>
      <c r="J143" s="26"/>
      <c r="K143" s="61"/>
    </row>
    <row r="144" spans="2:11" ht="13.8" hidden="1" thickBot="1">
      <c r="C144" s="28">
        <f t="shared" si="52"/>
        <v>1000</v>
      </c>
      <c r="D144" s="53"/>
      <c r="E144" s="34"/>
      <c r="F144" s="35"/>
      <c r="G144" s="35"/>
      <c r="H144" s="35"/>
      <c r="I144" s="35"/>
      <c r="J144" s="33"/>
      <c r="K144" s="61"/>
    </row>
    <row r="145" spans="2:11" ht="16.8" hidden="1" thickBot="1">
      <c r="B145">
        <f t="shared" ca="1" si="53"/>
        <v>0.55290379483175056</v>
      </c>
      <c r="C145" s="29"/>
      <c r="D145" s="50">
        <v>72</v>
      </c>
      <c r="E145" s="20"/>
      <c r="F145" s="25"/>
      <c r="G145" s="25"/>
      <c r="H145" s="25"/>
      <c r="I145" s="25"/>
      <c r="J145" s="26"/>
      <c r="K145" s="61"/>
    </row>
    <row r="146" spans="2:11" ht="13.8" hidden="1" thickBot="1">
      <c r="C146" s="28">
        <f t="shared" si="52"/>
        <v>1000</v>
      </c>
      <c r="D146" s="53"/>
      <c r="E146" s="34"/>
      <c r="F146" s="35"/>
      <c r="G146" s="35"/>
      <c r="H146" s="35"/>
      <c r="I146" s="35"/>
      <c r="J146" s="33"/>
      <c r="K146" s="61"/>
    </row>
    <row r="147" spans="2:11" ht="16.8" hidden="1" thickBot="1">
      <c r="B147">
        <f t="shared" ca="1" si="53"/>
        <v>0.81068788440507733</v>
      </c>
      <c r="C147" s="29"/>
      <c r="D147" s="50">
        <v>73</v>
      </c>
      <c r="E147" s="20"/>
      <c r="F147" s="25"/>
      <c r="G147" s="25"/>
      <c r="H147" s="25"/>
      <c r="I147" s="25"/>
      <c r="J147" s="26"/>
      <c r="K147" s="61"/>
    </row>
    <row r="148" spans="2:11" ht="13.8" hidden="1" thickBot="1">
      <c r="C148" s="28">
        <f t="shared" si="52"/>
        <v>1000</v>
      </c>
      <c r="D148" s="53"/>
      <c r="E148" s="34"/>
      <c r="F148" s="35"/>
      <c r="G148" s="35"/>
      <c r="H148" s="35"/>
      <c r="I148" s="35"/>
      <c r="J148" s="33"/>
      <c r="K148" s="61"/>
    </row>
    <row r="149" spans="2:11" ht="16.8" hidden="1" thickBot="1">
      <c r="C149" s="29"/>
      <c r="D149" s="50">
        <v>74</v>
      </c>
      <c r="E149" s="20"/>
      <c r="F149" s="25"/>
      <c r="G149" s="25"/>
      <c r="H149" s="25"/>
      <c r="I149" s="25"/>
      <c r="J149" s="26"/>
      <c r="K149" s="61"/>
    </row>
    <row r="150" spans="2:11" ht="13.8" hidden="1" thickBot="1">
      <c r="C150" s="28">
        <f t="shared" si="52"/>
        <v>1000</v>
      </c>
      <c r="D150" s="53"/>
      <c r="E150" s="34"/>
      <c r="F150" s="35"/>
      <c r="G150" s="35"/>
      <c r="H150" s="35"/>
      <c r="I150" s="35"/>
      <c r="J150" s="33"/>
      <c r="K150" s="61"/>
    </row>
    <row r="151" spans="2:11" ht="16.8" hidden="1" thickBot="1">
      <c r="C151" s="29"/>
      <c r="D151" s="50">
        <v>75</v>
      </c>
      <c r="E151" s="20"/>
      <c r="F151" s="25"/>
      <c r="G151" s="25"/>
      <c r="H151" s="25"/>
      <c r="I151" s="25"/>
      <c r="J151" s="26"/>
      <c r="K151" s="63"/>
    </row>
    <row r="152" spans="2:11" ht="13.8" hidden="1" thickBot="1">
      <c r="C152" s="28">
        <f t="shared" si="52"/>
        <v>1000</v>
      </c>
      <c r="D152" s="53"/>
      <c r="E152" s="34"/>
      <c r="F152" s="35"/>
      <c r="G152" s="35"/>
      <c r="H152" s="35"/>
      <c r="I152" s="35"/>
      <c r="J152" s="33"/>
      <c r="K152" s="64"/>
    </row>
    <row r="153" spans="2:11" ht="16.8" hidden="1" thickBot="1">
      <c r="C153" s="29"/>
      <c r="D153" s="50">
        <v>76</v>
      </c>
      <c r="E153" s="20"/>
      <c r="F153" s="25"/>
      <c r="G153" s="25"/>
      <c r="H153" s="25"/>
      <c r="I153" s="25"/>
      <c r="J153" s="26"/>
      <c r="K153" s="65"/>
    </row>
    <row r="154" spans="2:11" ht="13.8" hidden="1" thickBot="1">
      <c r="C154" s="28">
        <f t="shared" si="52"/>
        <v>1000</v>
      </c>
      <c r="D154" s="53"/>
      <c r="E154" s="34"/>
      <c r="F154" s="35"/>
      <c r="G154" s="35"/>
      <c r="H154" s="35"/>
      <c r="I154" s="35"/>
      <c r="J154" s="33"/>
      <c r="K154" s="65"/>
    </row>
    <row r="155" spans="2:11" ht="16.8" hidden="1" thickBot="1">
      <c r="C155" s="29"/>
      <c r="D155" s="50">
        <v>77</v>
      </c>
      <c r="E155" s="20"/>
      <c r="F155" s="25"/>
      <c r="G155" s="25"/>
      <c r="H155" s="25"/>
      <c r="I155" s="25"/>
      <c r="J155" s="26"/>
      <c r="K155" s="65"/>
    </row>
    <row r="156" spans="2:11" ht="13.8" hidden="1" thickBot="1">
      <c r="C156" s="28">
        <f t="shared" si="52"/>
        <v>1000</v>
      </c>
      <c r="D156" s="53"/>
      <c r="E156" s="34"/>
      <c r="F156" s="35"/>
      <c r="G156" s="35"/>
      <c r="H156" s="35"/>
      <c r="I156" s="35"/>
      <c r="J156" s="33"/>
      <c r="K156" s="65"/>
    </row>
    <row r="157" spans="2:11" ht="16.8" hidden="1" thickBot="1">
      <c r="C157" s="29"/>
      <c r="D157" s="50">
        <v>78</v>
      </c>
      <c r="E157" s="20"/>
      <c r="F157" s="25"/>
      <c r="G157" s="25"/>
      <c r="H157" s="25"/>
      <c r="I157" s="25"/>
      <c r="J157" s="26"/>
      <c r="K157" s="65"/>
    </row>
    <row r="158" spans="2:11" ht="13.8" hidden="1" thickBot="1">
      <c r="C158" s="28">
        <f t="shared" si="52"/>
        <v>1000</v>
      </c>
      <c r="D158" s="53"/>
      <c r="E158" s="34"/>
      <c r="F158" s="35"/>
      <c r="G158" s="35"/>
      <c r="H158" s="35"/>
      <c r="I158" s="35"/>
      <c r="J158" s="33"/>
      <c r="K158" s="65"/>
    </row>
    <row r="159" spans="2:11" ht="16.8" hidden="1" thickBot="1">
      <c r="C159" s="29"/>
      <c r="D159" s="50">
        <v>79</v>
      </c>
      <c r="E159" s="20"/>
      <c r="F159" s="25"/>
      <c r="G159" s="25"/>
      <c r="H159" s="25"/>
      <c r="I159" s="25"/>
      <c r="J159" s="26"/>
      <c r="K159" s="65"/>
    </row>
    <row r="160" spans="2:11" ht="13.8" hidden="1" thickBot="1">
      <c r="C160" s="28">
        <f t="shared" si="52"/>
        <v>1000</v>
      </c>
      <c r="D160" s="53"/>
      <c r="E160" s="34"/>
      <c r="F160" s="35"/>
      <c r="G160" s="35"/>
      <c r="H160" s="35"/>
      <c r="I160" s="35"/>
      <c r="J160" s="33"/>
      <c r="K160" s="65"/>
    </row>
    <row r="161" spans="3:11" ht="16.8" hidden="1" thickBot="1">
      <c r="C161" s="29"/>
      <c r="D161" s="50">
        <v>80</v>
      </c>
      <c r="E161" s="20"/>
      <c r="F161" s="25"/>
      <c r="G161" s="25"/>
      <c r="H161" s="25"/>
      <c r="I161" s="25"/>
      <c r="J161" s="26"/>
      <c r="K161" s="65"/>
    </row>
    <row r="162" spans="3:11" ht="13.8" hidden="1" thickBot="1">
      <c r="C162" s="28">
        <f t="shared" si="52"/>
        <v>1000</v>
      </c>
      <c r="D162" s="53"/>
      <c r="E162" s="34"/>
      <c r="F162" s="35"/>
      <c r="G162" s="35"/>
      <c r="H162" s="35"/>
      <c r="I162" s="35"/>
      <c r="J162" s="33"/>
      <c r="K162" s="65"/>
    </row>
    <row r="163" spans="3:11" ht="16.8" hidden="1" thickBot="1">
      <c r="C163" s="29"/>
      <c r="D163" s="50">
        <v>81</v>
      </c>
      <c r="E163" s="20"/>
      <c r="F163" s="25"/>
      <c r="G163" s="25"/>
      <c r="H163" s="25"/>
      <c r="I163" s="25"/>
      <c r="J163" s="26"/>
      <c r="K163" s="65"/>
    </row>
    <row r="164" spans="3:11" ht="13.8" hidden="1" thickBot="1">
      <c r="C164" s="28">
        <f t="shared" si="52"/>
        <v>1000</v>
      </c>
      <c r="D164" s="53"/>
      <c r="E164" s="34"/>
      <c r="F164" s="35"/>
      <c r="G164" s="35"/>
      <c r="H164" s="35"/>
      <c r="I164" s="35"/>
      <c r="J164" s="33"/>
      <c r="K164" s="65"/>
    </row>
    <row r="165" spans="3:11" ht="16.8" hidden="1" thickBot="1">
      <c r="C165" s="29"/>
      <c r="D165" s="50">
        <v>82</v>
      </c>
      <c r="E165" s="20"/>
      <c r="F165" s="25"/>
      <c r="G165" s="25"/>
      <c r="H165" s="25"/>
      <c r="I165" s="25"/>
      <c r="J165" s="26"/>
      <c r="K165" s="65"/>
    </row>
    <row r="166" spans="3:11" ht="13.8" hidden="1" thickBot="1">
      <c r="C166" s="28">
        <f t="shared" si="52"/>
        <v>1000</v>
      </c>
      <c r="D166" s="53"/>
      <c r="E166" s="34"/>
      <c r="F166" s="35"/>
      <c r="G166" s="35"/>
      <c r="H166" s="35"/>
      <c r="I166" s="35"/>
      <c r="J166" s="33"/>
      <c r="K166" s="65"/>
    </row>
    <row r="167" spans="3:11" ht="16.8" hidden="1" thickBot="1">
      <c r="C167" s="29"/>
      <c r="D167" s="50">
        <v>83</v>
      </c>
      <c r="E167" s="20"/>
      <c r="F167" s="25"/>
      <c r="G167" s="25"/>
      <c r="H167" s="25"/>
      <c r="I167" s="25"/>
      <c r="J167" s="26"/>
      <c r="K167" s="65"/>
    </row>
    <row r="168" spans="3:11" ht="13.8" hidden="1" thickBot="1">
      <c r="C168" s="28">
        <f t="shared" si="52"/>
        <v>1000</v>
      </c>
      <c r="D168" s="53"/>
      <c r="E168" s="34"/>
      <c r="F168" s="35"/>
      <c r="G168" s="35"/>
      <c r="H168" s="35"/>
      <c r="I168" s="35"/>
      <c r="J168" s="33"/>
      <c r="K168" s="65"/>
    </row>
    <row r="169" spans="3:11" ht="16.8" hidden="1" thickBot="1">
      <c r="C169" s="29"/>
      <c r="D169" s="50">
        <v>84</v>
      </c>
      <c r="E169" s="20"/>
      <c r="F169" s="25"/>
      <c r="G169" s="25"/>
      <c r="H169" s="25"/>
      <c r="I169" s="25"/>
      <c r="J169" s="26"/>
      <c r="K169" s="65"/>
    </row>
    <row r="170" spans="3:11" ht="13.8" hidden="1" thickBot="1">
      <c r="C170" s="28">
        <f t="shared" si="52"/>
        <v>1000</v>
      </c>
      <c r="D170" s="53"/>
      <c r="E170" s="34"/>
      <c r="F170" s="35"/>
      <c r="G170" s="35"/>
      <c r="H170" s="35"/>
      <c r="I170" s="35"/>
      <c r="J170" s="33"/>
      <c r="K170" s="65"/>
    </row>
    <row r="171" spans="3:11" ht="16.8" hidden="1" thickBot="1">
      <c r="C171" s="29"/>
      <c r="D171" s="50">
        <v>85</v>
      </c>
      <c r="E171" s="20"/>
      <c r="F171" s="25"/>
      <c r="G171" s="25"/>
      <c r="H171" s="25"/>
      <c r="I171" s="25"/>
      <c r="J171" s="26"/>
      <c r="K171" s="65"/>
    </row>
    <row r="172" spans="3:11" ht="13.8" hidden="1" thickBot="1">
      <c r="C172" s="28">
        <f t="shared" ref="C172:C234" si="54">C173+1000</f>
        <v>1000</v>
      </c>
      <c r="D172" s="53"/>
      <c r="E172" s="34"/>
      <c r="F172" s="35"/>
      <c r="G172" s="35"/>
      <c r="H172" s="35"/>
      <c r="I172" s="35"/>
      <c r="J172" s="33"/>
      <c r="K172" s="65"/>
    </row>
    <row r="173" spans="3:11" ht="16.8" hidden="1" thickBot="1">
      <c r="C173" s="29"/>
      <c r="D173" s="50">
        <v>86</v>
      </c>
      <c r="E173" s="20"/>
      <c r="F173" s="25"/>
      <c r="G173" s="25"/>
      <c r="H173" s="25"/>
      <c r="I173" s="25"/>
      <c r="J173" s="26"/>
      <c r="K173" s="65"/>
    </row>
    <row r="174" spans="3:11" ht="13.8" hidden="1" thickBot="1">
      <c r="C174" s="28">
        <f t="shared" si="54"/>
        <v>1000</v>
      </c>
      <c r="D174" s="53"/>
      <c r="E174" s="34"/>
      <c r="F174" s="35"/>
      <c r="G174" s="35"/>
      <c r="H174" s="35"/>
      <c r="I174" s="35"/>
      <c r="J174" s="33"/>
      <c r="K174" s="65"/>
    </row>
    <row r="175" spans="3:11" ht="16.8" hidden="1" thickBot="1">
      <c r="C175" s="29"/>
      <c r="D175" s="50">
        <v>87</v>
      </c>
      <c r="E175" s="20"/>
      <c r="F175" s="25"/>
      <c r="G175" s="25"/>
      <c r="H175" s="25"/>
      <c r="I175" s="25"/>
      <c r="J175" s="26"/>
      <c r="K175" s="65"/>
    </row>
    <row r="176" spans="3:11" ht="13.8" hidden="1" thickBot="1">
      <c r="C176" s="28">
        <f t="shared" si="54"/>
        <v>1000</v>
      </c>
      <c r="D176" s="53"/>
      <c r="E176" s="34"/>
      <c r="F176" s="35"/>
      <c r="G176" s="35"/>
      <c r="H176" s="35"/>
      <c r="I176" s="35"/>
      <c r="J176" s="33"/>
      <c r="K176" s="65"/>
    </row>
    <row r="177" spans="3:11" ht="16.8" hidden="1" thickBot="1">
      <c r="C177" s="29"/>
      <c r="D177" s="50">
        <v>88</v>
      </c>
      <c r="E177" s="20"/>
      <c r="F177" s="25"/>
      <c r="G177" s="25"/>
      <c r="H177" s="25"/>
      <c r="I177" s="25"/>
      <c r="J177" s="26"/>
      <c r="K177" s="65"/>
    </row>
    <row r="178" spans="3:11" ht="13.8" hidden="1" thickBot="1">
      <c r="C178" s="28">
        <f t="shared" si="54"/>
        <v>1000</v>
      </c>
      <c r="D178" s="53"/>
      <c r="E178" s="34"/>
      <c r="F178" s="35"/>
      <c r="G178" s="35"/>
      <c r="H178" s="35"/>
      <c r="I178" s="35"/>
      <c r="J178" s="33"/>
      <c r="K178" s="65"/>
    </row>
    <row r="179" spans="3:11" ht="16.8" hidden="1" thickBot="1">
      <c r="C179" s="29"/>
      <c r="D179" s="50">
        <v>89</v>
      </c>
      <c r="E179" s="20"/>
      <c r="F179" s="25"/>
      <c r="G179" s="25"/>
      <c r="H179" s="25"/>
      <c r="I179" s="25"/>
      <c r="J179" s="26"/>
      <c r="K179" s="65"/>
    </row>
    <row r="180" spans="3:11" ht="13.8" hidden="1" thickBot="1">
      <c r="C180" s="28">
        <f t="shared" si="54"/>
        <v>1000</v>
      </c>
      <c r="D180" s="53"/>
      <c r="E180" s="34"/>
      <c r="F180" s="35"/>
      <c r="G180" s="35"/>
      <c r="H180" s="35"/>
      <c r="I180" s="35"/>
      <c r="J180" s="33"/>
      <c r="K180" s="65"/>
    </row>
    <row r="181" spans="3:11" ht="16.8" hidden="1" thickBot="1">
      <c r="C181" s="29"/>
      <c r="D181" s="50">
        <v>90</v>
      </c>
      <c r="E181" s="20"/>
      <c r="F181" s="25"/>
      <c r="G181" s="25"/>
      <c r="H181" s="25"/>
      <c r="I181" s="25"/>
      <c r="J181" s="26"/>
      <c r="K181" s="65"/>
    </row>
    <row r="182" spans="3:11" ht="13.8" hidden="1" thickBot="1">
      <c r="C182" s="28">
        <f t="shared" si="54"/>
        <v>1000</v>
      </c>
      <c r="D182" s="53"/>
      <c r="E182" s="34"/>
      <c r="F182" s="35"/>
      <c r="G182" s="35"/>
      <c r="H182" s="35"/>
      <c r="I182" s="35"/>
      <c r="J182" s="33"/>
      <c r="K182" s="65"/>
    </row>
    <row r="183" spans="3:11" ht="16.8" hidden="1" thickBot="1">
      <c r="C183" s="29"/>
      <c r="D183" s="50">
        <v>91</v>
      </c>
      <c r="E183" s="20"/>
      <c r="F183" s="25"/>
      <c r="G183" s="25"/>
      <c r="H183" s="25"/>
      <c r="I183" s="25"/>
      <c r="J183" s="26"/>
      <c r="K183" s="65"/>
    </row>
    <row r="184" spans="3:11" ht="13.8" hidden="1" thickBot="1">
      <c r="C184" s="28">
        <f t="shared" si="54"/>
        <v>1000</v>
      </c>
      <c r="D184" s="53"/>
      <c r="E184" s="34"/>
      <c r="F184" s="35"/>
      <c r="G184" s="35"/>
      <c r="H184" s="35"/>
      <c r="I184" s="35"/>
      <c r="J184" s="33"/>
      <c r="K184" s="65"/>
    </row>
    <row r="185" spans="3:11" ht="16.8" hidden="1" thickBot="1">
      <c r="C185" s="29"/>
      <c r="D185" s="50">
        <v>92</v>
      </c>
      <c r="E185" s="20"/>
      <c r="F185" s="25"/>
      <c r="G185" s="25"/>
      <c r="H185" s="25"/>
      <c r="I185" s="25"/>
      <c r="J185" s="26"/>
      <c r="K185" s="66"/>
    </row>
    <row r="186" spans="3:11" ht="13.8" hidden="1" thickBot="1">
      <c r="C186" s="28">
        <f t="shared" si="54"/>
        <v>1000</v>
      </c>
      <c r="D186" s="53"/>
      <c r="E186" s="34"/>
      <c r="F186" s="35"/>
      <c r="G186" s="35"/>
      <c r="H186" s="35"/>
      <c r="I186" s="35"/>
      <c r="J186" s="33"/>
      <c r="K186" s="67"/>
    </row>
    <row r="187" spans="3:11" ht="16.8" hidden="1" thickBot="1">
      <c r="C187" s="29"/>
      <c r="D187" s="50">
        <v>93</v>
      </c>
      <c r="E187" s="20"/>
      <c r="F187" s="25"/>
      <c r="G187" s="25"/>
      <c r="H187" s="25"/>
      <c r="I187" s="25"/>
      <c r="J187" s="26"/>
      <c r="K187" s="68"/>
    </row>
    <row r="188" spans="3:11" ht="13.8" hidden="1" thickBot="1">
      <c r="C188" s="28">
        <f t="shared" si="54"/>
        <v>1000</v>
      </c>
      <c r="D188" s="53"/>
      <c r="E188" s="34"/>
      <c r="F188" s="35"/>
      <c r="G188" s="35"/>
      <c r="H188" s="35"/>
      <c r="I188" s="35"/>
      <c r="J188" s="33"/>
      <c r="K188" s="68"/>
    </row>
    <row r="189" spans="3:11" ht="16.8" hidden="1" thickBot="1">
      <c r="C189" s="29"/>
      <c r="D189" s="50">
        <v>94</v>
      </c>
      <c r="E189" s="20"/>
      <c r="F189" s="25"/>
      <c r="G189" s="25"/>
      <c r="H189" s="25"/>
      <c r="I189" s="25"/>
      <c r="J189" s="26"/>
      <c r="K189" s="68"/>
    </row>
    <row r="190" spans="3:11" ht="13.8" hidden="1" thickBot="1">
      <c r="C190" s="28">
        <f t="shared" si="54"/>
        <v>1000</v>
      </c>
      <c r="D190" s="53"/>
      <c r="E190" s="34"/>
      <c r="F190" s="35"/>
      <c r="G190" s="35"/>
      <c r="H190" s="35"/>
      <c r="I190" s="35"/>
      <c r="J190" s="33"/>
      <c r="K190" s="68"/>
    </row>
    <row r="191" spans="3:11" ht="16.8" hidden="1" thickBot="1">
      <c r="C191" s="29"/>
      <c r="D191" s="50">
        <v>95</v>
      </c>
      <c r="E191" s="20"/>
      <c r="F191" s="25"/>
      <c r="G191" s="25"/>
      <c r="H191" s="25"/>
      <c r="I191" s="25"/>
      <c r="J191" s="26"/>
      <c r="K191" s="68"/>
    </row>
    <row r="192" spans="3:11" ht="13.8" hidden="1" thickBot="1">
      <c r="C192" s="28">
        <f t="shared" si="54"/>
        <v>1000</v>
      </c>
      <c r="D192" s="53"/>
      <c r="E192" s="34"/>
      <c r="F192" s="35"/>
      <c r="G192" s="35"/>
      <c r="H192" s="35"/>
      <c r="I192" s="35"/>
      <c r="J192" s="33"/>
      <c r="K192" s="68"/>
    </row>
    <row r="193" spans="3:11" ht="16.8" hidden="1" thickBot="1">
      <c r="C193" s="29"/>
      <c r="D193" s="50">
        <v>96</v>
      </c>
      <c r="E193" s="20"/>
      <c r="F193" s="25"/>
      <c r="G193" s="25"/>
      <c r="H193" s="25"/>
      <c r="I193" s="25"/>
      <c r="J193" s="26"/>
      <c r="K193" s="68"/>
    </row>
    <row r="194" spans="3:11" ht="13.8" hidden="1" thickBot="1">
      <c r="C194" s="28">
        <f t="shared" si="54"/>
        <v>1000</v>
      </c>
      <c r="D194" s="53"/>
      <c r="E194" s="34"/>
      <c r="F194" s="35"/>
      <c r="G194" s="35"/>
      <c r="H194" s="35"/>
      <c r="I194" s="35"/>
      <c r="J194" s="33"/>
      <c r="K194" s="68"/>
    </row>
    <row r="195" spans="3:11" ht="16.8" hidden="1" thickBot="1">
      <c r="C195" s="29"/>
      <c r="D195" s="50">
        <v>97</v>
      </c>
      <c r="E195" s="20"/>
      <c r="F195" s="25"/>
      <c r="G195" s="25"/>
      <c r="H195" s="25"/>
      <c r="I195" s="25"/>
      <c r="J195" s="26"/>
      <c r="K195" s="68"/>
    </row>
    <row r="196" spans="3:11" ht="13.8" hidden="1" thickBot="1">
      <c r="C196" s="28">
        <f t="shared" si="54"/>
        <v>1000</v>
      </c>
      <c r="D196" s="53"/>
      <c r="E196" s="34"/>
      <c r="F196" s="35"/>
      <c r="G196" s="35"/>
      <c r="H196" s="35"/>
      <c r="I196" s="35"/>
      <c r="J196" s="33"/>
      <c r="K196" s="68"/>
    </row>
    <row r="197" spans="3:11" ht="16.8" hidden="1" thickBot="1">
      <c r="C197" s="29"/>
      <c r="D197" s="50">
        <v>98</v>
      </c>
      <c r="E197" s="20"/>
      <c r="F197" s="25"/>
      <c r="G197" s="25"/>
      <c r="H197" s="25"/>
      <c r="I197" s="25"/>
      <c r="J197" s="26"/>
      <c r="K197" s="68"/>
    </row>
    <row r="198" spans="3:11" ht="13.8" hidden="1" thickBot="1">
      <c r="C198" s="28">
        <f t="shared" si="54"/>
        <v>1000</v>
      </c>
      <c r="D198" s="53"/>
      <c r="E198" s="34"/>
      <c r="F198" s="35"/>
      <c r="G198" s="35"/>
      <c r="H198" s="35"/>
      <c r="I198" s="27"/>
      <c r="J198" s="38"/>
      <c r="K198" s="68"/>
    </row>
    <row r="199" spans="3:11" ht="16.8" hidden="1" thickBot="1">
      <c r="C199" s="29"/>
      <c r="D199" s="50">
        <v>99</v>
      </c>
      <c r="E199" s="20"/>
      <c r="F199" s="25"/>
      <c r="G199" s="25"/>
      <c r="H199" s="25"/>
      <c r="I199" s="25"/>
      <c r="J199" s="26"/>
      <c r="K199" s="68"/>
    </row>
    <row r="200" spans="3:11" ht="13.8" hidden="1" thickBot="1">
      <c r="C200" s="28">
        <f t="shared" si="54"/>
        <v>1000</v>
      </c>
      <c r="D200" s="53"/>
      <c r="E200" s="34"/>
      <c r="F200" s="35"/>
      <c r="G200" s="35"/>
      <c r="H200" s="35"/>
      <c r="I200" s="35"/>
      <c r="J200" s="33"/>
      <c r="K200" s="68"/>
    </row>
    <row r="201" spans="3:11" ht="16.8" hidden="1" thickBot="1">
      <c r="C201" s="29"/>
      <c r="D201" s="50">
        <v>100</v>
      </c>
      <c r="E201" s="20"/>
      <c r="F201" s="25"/>
      <c r="G201" s="25"/>
      <c r="H201" s="25"/>
      <c r="I201" s="25"/>
      <c r="J201" s="26"/>
      <c r="K201" s="68"/>
    </row>
    <row r="202" spans="3:11" ht="13.8" hidden="1" thickBot="1">
      <c r="C202" s="28">
        <f t="shared" si="54"/>
        <v>1000</v>
      </c>
      <c r="D202" s="53"/>
      <c r="E202" s="34"/>
      <c r="F202" s="35"/>
      <c r="G202" s="35"/>
      <c r="H202" s="35"/>
      <c r="I202" s="35"/>
      <c r="J202" s="33"/>
      <c r="K202" s="68"/>
    </row>
    <row r="203" spans="3:11" ht="16.8" hidden="1" thickBot="1">
      <c r="C203" s="29"/>
      <c r="D203" s="50">
        <v>101</v>
      </c>
      <c r="E203" s="20"/>
      <c r="F203" s="25"/>
      <c r="G203" s="25"/>
      <c r="H203" s="25"/>
      <c r="I203" s="25"/>
      <c r="J203" s="26"/>
      <c r="K203" s="68"/>
    </row>
    <row r="204" spans="3:11" ht="13.8" hidden="1" thickBot="1">
      <c r="C204" s="28">
        <f t="shared" si="54"/>
        <v>1000</v>
      </c>
      <c r="D204" s="53"/>
      <c r="E204" s="34"/>
      <c r="F204" s="35"/>
      <c r="G204" s="35"/>
      <c r="H204" s="35"/>
      <c r="I204" s="35"/>
      <c r="J204" s="33"/>
      <c r="K204" s="68"/>
    </row>
    <row r="205" spans="3:11" ht="16.8" hidden="1" thickBot="1">
      <c r="C205" s="29"/>
      <c r="D205" s="50">
        <v>102</v>
      </c>
      <c r="E205" s="20"/>
      <c r="F205" s="25"/>
      <c r="G205" s="25"/>
      <c r="H205" s="25"/>
      <c r="I205" s="25"/>
      <c r="J205" s="26"/>
      <c r="K205" s="68"/>
    </row>
    <row r="206" spans="3:11" ht="13.8" hidden="1" thickBot="1">
      <c r="C206" s="28">
        <f t="shared" si="54"/>
        <v>1000</v>
      </c>
      <c r="D206" s="53"/>
      <c r="E206" s="34"/>
      <c r="F206" s="35"/>
      <c r="G206" s="35"/>
      <c r="H206" s="35"/>
      <c r="I206" s="35"/>
      <c r="J206" s="33"/>
      <c r="K206" s="68"/>
    </row>
    <row r="207" spans="3:11" ht="16.8" hidden="1" thickBot="1">
      <c r="C207" s="29"/>
      <c r="D207" s="50">
        <v>103</v>
      </c>
      <c r="E207" s="20"/>
      <c r="F207" s="25"/>
      <c r="G207" s="25"/>
      <c r="H207" s="25"/>
      <c r="I207" s="25"/>
      <c r="J207" s="26"/>
      <c r="K207" s="68"/>
    </row>
    <row r="208" spans="3:11" ht="13.8" hidden="1" thickBot="1">
      <c r="C208" s="28">
        <f t="shared" si="54"/>
        <v>1000</v>
      </c>
      <c r="D208" s="53"/>
      <c r="E208" s="34"/>
      <c r="F208" s="35"/>
      <c r="G208" s="35"/>
      <c r="H208" s="35"/>
      <c r="I208" s="35"/>
      <c r="J208" s="33"/>
      <c r="K208" s="68"/>
    </row>
    <row r="209" spans="3:11" ht="16.8" hidden="1" thickBot="1">
      <c r="C209" s="29"/>
      <c r="D209" s="50">
        <v>104</v>
      </c>
      <c r="E209" s="20"/>
      <c r="F209" s="25"/>
      <c r="G209" s="25"/>
      <c r="H209" s="25"/>
      <c r="I209" s="25"/>
      <c r="J209" s="26"/>
      <c r="K209" s="68"/>
    </row>
    <row r="210" spans="3:11" ht="13.8" hidden="1" thickBot="1">
      <c r="C210" s="28">
        <f t="shared" si="54"/>
        <v>1000</v>
      </c>
      <c r="D210" s="53"/>
      <c r="E210" s="34"/>
      <c r="F210" s="35"/>
      <c r="G210" s="35"/>
      <c r="H210" s="35"/>
      <c r="I210" s="35"/>
      <c r="J210" s="38"/>
      <c r="K210" s="68"/>
    </row>
    <row r="211" spans="3:11" ht="16.8" hidden="1" thickBot="1">
      <c r="C211" s="29"/>
      <c r="D211" s="50">
        <v>105</v>
      </c>
      <c r="E211" s="20"/>
      <c r="F211" s="25"/>
      <c r="G211" s="25"/>
      <c r="H211" s="25"/>
      <c r="I211" s="25"/>
      <c r="J211" s="26"/>
      <c r="K211" s="68"/>
    </row>
    <row r="212" spans="3:11" ht="13.8" hidden="1" thickBot="1">
      <c r="C212" s="28">
        <f t="shared" si="54"/>
        <v>1000</v>
      </c>
      <c r="D212" s="53"/>
      <c r="E212" s="34"/>
      <c r="F212" s="35"/>
      <c r="G212" s="35"/>
      <c r="H212" s="35"/>
      <c r="I212" s="35"/>
      <c r="J212" s="33"/>
      <c r="K212" s="68"/>
    </row>
    <row r="213" spans="3:11" ht="16.8" hidden="1" thickBot="1">
      <c r="C213" s="29"/>
      <c r="D213" s="50">
        <v>106</v>
      </c>
      <c r="E213" s="20"/>
      <c r="F213" s="25"/>
      <c r="G213" s="25"/>
      <c r="H213" s="25"/>
      <c r="I213" s="25"/>
      <c r="J213" s="26"/>
      <c r="K213" s="68"/>
    </row>
    <row r="214" spans="3:11" ht="13.8" hidden="1" thickBot="1">
      <c r="C214" s="28">
        <f t="shared" si="54"/>
        <v>1000</v>
      </c>
      <c r="D214" s="54"/>
      <c r="E214" s="21"/>
      <c r="F214" s="35"/>
      <c r="G214" s="35"/>
      <c r="H214" s="35"/>
      <c r="I214" s="35"/>
      <c r="J214" s="33"/>
      <c r="K214" s="68"/>
    </row>
    <row r="215" spans="3:11" ht="16.8" hidden="1" thickBot="1">
      <c r="C215" s="29"/>
      <c r="D215" s="55">
        <v>107</v>
      </c>
      <c r="E215" s="39"/>
      <c r="F215" s="25"/>
      <c r="G215" s="25"/>
      <c r="H215" s="25"/>
      <c r="I215" s="25"/>
      <c r="J215" s="26"/>
      <c r="K215" s="68"/>
    </row>
    <row r="216" spans="3:11" ht="13.8" hidden="1" thickBot="1">
      <c r="C216" s="28">
        <f t="shared" si="54"/>
        <v>1000</v>
      </c>
      <c r="D216" s="53"/>
      <c r="E216" s="34"/>
      <c r="F216" s="35"/>
      <c r="G216" s="35"/>
      <c r="H216" s="35"/>
      <c r="I216" s="35"/>
      <c r="J216" s="33"/>
      <c r="K216" s="68"/>
    </row>
    <row r="217" spans="3:11" ht="16.8" hidden="1" thickBot="1">
      <c r="C217" s="29"/>
      <c r="D217" s="50">
        <v>108</v>
      </c>
      <c r="E217" s="20"/>
      <c r="F217" s="25"/>
      <c r="G217" s="25"/>
      <c r="H217" s="25"/>
      <c r="I217" s="25"/>
      <c r="J217" s="26"/>
      <c r="K217" s="68"/>
    </row>
    <row r="218" spans="3:11" ht="13.8" hidden="1" thickBot="1">
      <c r="C218" s="28">
        <f t="shared" si="54"/>
        <v>1000</v>
      </c>
      <c r="D218" s="53"/>
      <c r="E218" s="34"/>
      <c r="F218" s="35"/>
      <c r="G218" s="35"/>
      <c r="H218" s="35"/>
      <c r="I218" s="35"/>
      <c r="J218" s="33"/>
      <c r="K218" s="68"/>
    </row>
    <row r="219" spans="3:11" ht="16.8" hidden="1" thickBot="1">
      <c r="C219" s="29"/>
      <c r="D219" s="50">
        <v>109</v>
      </c>
      <c r="E219" s="20"/>
      <c r="F219" s="25"/>
      <c r="G219" s="25"/>
      <c r="H219" s="25"/>
      <c r="I219" s="25"/>
      <c r="J219" s="26"/>
      <c r="K219" s="68"/>
    </row>
    <row r="220" spans="3:11" ht="13.8" hidden="1" thickBot="1">
      <c r="C220" s="28">
        <f t="shared" si="54"/>
        <v>1000</v>
      </c>
      <c r="D220" s="53"/>
      <c r="E220" s="34"/>
      <c r="F220" s="35"/>
      <c r="G220" s="35"/>
      <c r="H220" s="35"/>
      <c r="I220" s="35"/>
      <c r="J220" s="33"/>
      <c r="K220" s="68"/>
    </row>
    <row r="221" spans="3:11" ht="16.8" hidden="1" thickBot="1">
      <c r="C221" s="29"/>
      <c r="D221" s="50">
        <v>110</v>
      </c>
      <c r="E221" s="20"/>
      <c r="F221" s="25"/>
      <c r="G221" s="25"/>
      <c r="H221" s="25"/>
      <c r="I221" s="25"/>
      <c r="J221" s="26"/>
      <c r="K221" s="68"/>
    </row>
    <row r="222" spans="3:11" ht="13.8" hidden="1" thickBot="1">
      <c r="C222" s="28">
        <f t="shared" si="54"/>
        <v>1000</v>
      </c>
      <c r="D222" s="53"/>
      <c r="E222" s="34"/>
      <c r="F222" s="35"/>
      <c r="G222" s="35"/>
      <c r="H222" s="35"/>
      <c r="I222" s="35"/>
      <c r="J222" s="33"/>
      <c r="K222" s="68"/>
    </row>
    <row r="223" spans="3:11" ht="16.8" hidden="1" thickBot="1">
      <c r="C223" s="29"/>
      <c r="D223" s="50">
        <v>111</v>
      </c>
      <c r="E223" s="20"/>
      <c r="F223" s="25"/>
      <c r="G223" s="25"/>
      <c r="H223" s="25"/>
      <c r="I223" s="25"/>
      <c r="J223" s="26"/>
      <c r="K223" s="68"/>
    </row>
    <row r="224" spans="3:11" ht="13.8" hidden="1" thickBot="1">
      <c r="C224" s="28">
        <f t="shared" si="54"/>
        <v>1000</v>
      </c>
      <c r="D224" s="54"/>
      <c r="E224" s="21"/>
      <c r="F224" s="35"/>
      <c r="G224" s="35"/>
      <c r="H224" s="35"/>
      <c r="I224" s="35"/>
      <c r="J224" s="33"/>
      <c r="K224" s="68"/>
    </row>
    <row r="225" spans="3:11" ht="16.8" hidden="1" thickBot="1">
      <c r="C225" s="29"/>
      <c r="D225" s="55">
        <v>112</v>
      </c>
      <c r="E225" s="39"/>
      <c r="F225" s="25"/>
      <c r="G225" s="25"/>
      <c r="H225" s="25"/>
      <c r="I225" s="25"/>
      <c r="J225" s="26"/>
      <c r="K225" s="68"/>
    </row>
    <row r="226" spans="3:11" ht="13.8" hidden="1" thickBot="1">
      <c r="C226" s="28">
        <f t="shared" si="54"/>
        <v>1000</v>
      </c>
      <c r="D226" s="53"/>
      <c r="E226" s="34"/>
      <c r="F226" s="35"/>
      <c r="G226" s="35"/>
      <c r="H226" s="35"/>
      <c r="I226" s="35"/>
      <c r="J226" s="33"/>
      <c r="K226" s="68"/>
    </row>
    <row r="227" spans="3:11" ht="16.8" hidden="1" thickBot="1">
      <c r="C227" s="29"/>
      <c r="D227" s="50">
        <v>113</v>
      </c>
      <c r="E227" s="20"/>
      <c r="F227" s="25"/>
      <c r="G227" s="25"/>
      <c r="H227" s="25"/>
      <c r="I227" s="25"/>
      <c r="J227" s="26"/>
      <c r="K227" s="69"/>
    </row>
    <row r="228" spans="3:11" ht="13.8" hidden="1" thickBot="1">
      <c r="C228" s="28">
        <f t="shared" si="54"/>
        <v>1000</v>
      </c>
      <c r="D228" s="53"/>
      <c r="E228" s="34"/>
      <c r="F228" s="35"/>
      <c r="G228" s="35"/>
      <c r="H228" s="35"/>
      <c r="I228" s="35"/>
      <c r="J228" s="33"/>
      <c r="K228" s="62"/>
    </row>
    <row r="229" spans="3:11" ht="16.8" hidden="1" thickBot="1">
      <c r="C229" s="29"/>
      <c r="D229" s="50">
        <v>114</v>
      </c>
      <c r="E229" s="20"/>
      <c r="F229" s="25"/>
      <c r="G229" s="25"/>
      <c r="H229" s="25"/>
      <c r="I229" s="25"/>
      <c r="J229" s="26"/>
      <c r="K229" s="61"/>
    </row>
    <row r="230" spans="3:11" ht="13.8" hidden="1" thickBot="1">
      <c r="C230" s="28">
        <f t="shared" si="54"/>
        <v>1000</v>
      </c>
      <c r="D230" s="53"/>
      <c r="E230" s="34"/>
      <c r="F230" s="35"/>
      <c r="G230" s="35"/>
      <c r="H230" s="35"/>
      <c r="I230" s="35"/>
      <c r="J230" s="33"/>
      <c r="K230" s="61"/>
    </row>
    <row r="231" spans="3:11" ht="16.8" hidden="1" thickBot="1">
      <c r="C231" s="29"/>
      <c r="D231" s="50">
        <v>115</v>
      </c>
      <c r="E231" s="20"/>
      <c r="F231" s="25"/>
      <c r="G231" s="25"/>
      <c r="H231" s="25"/>
      <c r="I231" s="25"/>
      <c r="J231" s="26"/>
      <c r="K231" s="61"/>
    </row>
    <row r="232" spans="3:11" ht="13.8" hidden="1" thickBot="1">
      <c r="C232" s="28">
        <f t="shared" si="54"/>
        <v>1000</v>
      </c>
      <c r="D232" s="53"/>
      <c r="E232" s="34"/>
      <c r="F232" s="35"/>
      <c r="G232" s="35"/>
      <c r="H232" s="35"/>
      <c r="I232" s="35"/>
      <c r="J232" s="33"/>
      <c r="K232" s="61"/>
    </row>
    <row r="233" spans="3:11" ht="16.8" hidden="1" thickBot="1">
      <c r="C233" s="29"/>
      <c r="D233" s="50">
        <v>116</v>
      </c>
      <c r="E233" s="20"/>
      <c r="F233" s="25"/>
      <c r="G233" s="25"/>
      <c r="H233" s="25"/>
      <c r="I233" s="25"/>
      <c r="J233" s="26"/>
      <c r="K233" s="61"/>
    </row>
    <row r="234" spans="3:11" ht="13.8" hidden="1" thickBot="1">
      <c r="C234" s="28">
        <f t="shared" si="54"/>
        <v>1000</v>
      </c>
      <c r="D234" s="53"/>
      <c r="E234" s="34"/>
      <c r="F234" s="35"/>
      <c r="G234" s="35"/>
      <c r="H234" s="35"/>
      <c r="I234" s="35"/>
      <c r="J234" s="33"/>
      <c r="K234" s="61"/>
    </row>
    <row r="235" spans="3:11" ht="16.8" hidden="1" thickBot="1">
      <c r="C235" s="29"/>
      <c r="D235" s="50">
        <v>117</v>
      </c>
      <c r="E235" s="20"/>
      <c r="F235" s="25"/>
      <c r="G235" s="25"/>
      <c r="H235" s="25"/>
      <c r="I235" s="25"/>
      <c r="J235" s="26"/>
      <c r="K235" s="61"/>
    </row>
    <row r="236" spans="3:11" ht="13.8" hidden="1" thickBot="1">
      <c r="C236" s="28">
        <f t="shared" ref="C236:C260" si="55">C237+1000</f>
        <v>1000</v>
      </c>
      <c r="D236" s="53"/>
      <c r="E236" s="34"/>
      <c r="F236" s="35"/>
      <c r="G236" s="35"/>
      <c r="H236" s="35"/>
      <c r="I236" s="35"/>
      <c r="J236" s="33"/>
      <c r="K236" s="61"/>
    </row>
    <row r="237" spans="3:11" ht="16.8" hidden="1" thickBot="1">
      <c r="C237" s="29"/>
      <c r="D237" s="50">
        <v>118</v>
      </c>
      <c r="E237" s="20"/>
      <c r="F237" s="25"/>
      <c r="G237" s="25"/>
      <c r="H237" s="25"/>
      <c r="I237" s="25"/>
      <c r="J237" s="26"/>
      <c r="K237" s="61"/>
    </row>
    <row r="238" spans="3:11" ht="13.8" hidden="1" thickBot="1">
      <c r="C238" s="28">
        <f t="shared" si="55"/>
        <v>1000</v>
      </c>
      <c r="D238" s="53"/>
      <c r="E238" s="34"/>
      <c r="F238" s="35"/>
      <c r="G238" s="35"/>
      <c r="H238" s="35"/>
      <c r="I238" s="35"/>
      <c r="J238" s="33"/>
      <c r="K238" s="61"/>
    </row>
    <row r="239" spans="3:11" ht="16.8" hidden="1" thickBot="1">
      <c r="C239" s="29"/>
      <c r="D239" s="50">
        <v>119</v>
      </c>
      <c r="E239" s="20"/>
      <c r="F239" s="25"/>
      <c r="G239" s="25"/>
      <c r="H239" s="25"/>
      <c r="I239" s="25"/>
      <c r="J239" s="26"/>
      <c r="K239" s="63"/>
    </row>
    <row r="240" spans="3:11" ht="13.8" hidden="1" thickBot="1">
      <c r="C240" s="28">
        <f t="shared" si="55"/>
        <v>1000</v>
      </c>
      <c r="D240" s="53"/>
      <c r="E240" s="34"/>
      <c r="F240" s="35"/>
      <c r="G240" s="35"/>
      <c r="H240" s="35"/>
      <c r="I240" s="35"/>
      <c r="J240" s="33"/>
      <c r="K240" s="65"/>
    </row>
    <row r="241" spans="3:11" ht="16.8" hidden="1" thickBot="1">
      <c r="C241" s="29"/>
      <c r="D241" s="50">
        <v>120</v>
      </c>
      <c r="E241" s="20"/>
      <c r="F241" s="25"/>
      <c r="G241" s="25"/>
      <c r="H241" s="25"/>
      <c r="I241" s="25"/>
      <c r="J241" s="26"/>
      <c r="K241" s="65"/>
    </row>
    <row r="242" spans="3:11" ht="13.8" hidden="1" thickBot="1">
      <c r="C242" s="28">
        <f t="shared" si="55"/>
        <v>1000</v>
      </c>
      <c r="D242" s="53"/>
      <c r="E242" s="34"/>
      <c r="F242" s="35"/>
      <c r="G242" s="35"/>
      <c r="H242" s="35"/>
      <c r="I242" s="35"/>
      <c r="J242" s="33"/>
      <c r="K242" s="65"/>
    </row>
    <row r="243" spans="3:11" ht="16.8" hidden="1" thickBot="1">
      <c r="C243" s="29"/>
      <c r="D243" s="50">
        <v>121</v>
      </c>
      <c r="E243" s="20"/>
      <c r="F243" s="25"/>
      <c r="G243" s="25"/>
      <c r="H243" s="25"/>
      <c r="I243" s="25"/>
      <c r="J243" s="26"/>
      <c r="K243" s="65"/>
    </row>
    <row r="244" spans="3:11" ht="13.8" hidden="1" thickBot="1">
      <c r="C244" s="28">
        <f t="shared" si="55"/>
        <v>1000</v>
      </c>
      <c r="D244" s="53"/>
      <c r="E244" s="34"/>
      <c r="F244" s="35"/>
      <c r="G244" s="35"/>
      <c r="H244" s="35"/>
      <c r="I244" s="35"/>
      <c r="J244" s="33"/>
      <c r="K244" s="65"/>
    </row>
    <row r="245" spans="3:11" ht="16.8" hidden="1" thickBot="1">
      <c r="C245" s="29"/>
      <c r="D245" s="50">
        <v>122</v>
      </c>
      <c r="E245" s="20"/>
      <c r="F245" s="25"/>
      <c r="G245" s="25"/>
      <c r="H245" s="25"/>
      <c r="I245" s="25"/>
      <c r="J245" s="26"/>
      <c r="K245" s="65"/>
    </row>
    <row r="246" spans="3:11" ht="13.8" hidden="1" thickBot="1">
      <c r="C246" s="28">
        <f t="shared" si="55"/>
        <v>1000</v>
      </c>
      <c r="D246" s="53"/>
      <c r="E246" s="34"/>
      <c r="F246" s="35"/>
      <c r="G246" s="35"/>
      <c r="H246" s="35"/>
      <c r="I246" s="35"/>
      <c r="J246" s="33"/>
      <c r="K246" s="65"/>
    </row>
    <row r="247" spans="3:11" ht="16.8" hidden="1" thickBot="1">
      <c r="C247" s="29"/>
      <c r="D247" s="50">
        <v>123</v>
      </c>
      <c r="E247" s="20"/>
      <c r="F247" s="25"/>
      <c r="G247" s="25"/>
      <c r="H247" s="25"/>
      <c r="I247" s="25"/>
      <c r="J247" s="26"/>
      <c r="K247" s="65"/>
    </row>
    <row r="248" spans="3:11" ht="13.8" hidden="1" thickBot="1">
      <c r="C248" s="28">
        <f t="shared" si="55"/>
        <v>1000</v>
      </c>
      <c r="D248" s="53"/>
      <c r="E248" s="34"/>
      <c r="F248" s="35"/>
      <c r="G248" s="35"/>
      <c r="H248" s="35"/>
      <c r="I248" s="35"/>
      <c r="J248" s="33"/>
      <c r="K248" s="65"/>
    </row>
    <row r="249" spans="3:11" ht="16.8" hidden="1" thickBot="1">
      <c r="C249" s="29"/>
      <c r="D249" s="50">
        <v>124</v>
      </c>
      <c r="E249" s="20"/>
      <c r="F249" s="25"/>
      <c r="G249" s="25"/>
      <c r="H249" s="25"/>
      <c r="I249" s="25"/>
      <c r="J249" s="26"/>
      <c r="K249" s="65"/>
    </row>
    <row r="250" spans="3:11" ht="13.8" hidden="1" thickBot="1">
      <c r="C250" s="28">
        <f t="shared" si="55"/>
        <v>1000</v>
      </c>
      <c r="D250" s="53"/>
      <c r="E250" s="34"/>
      <c r="F250" s="35"/>
      <c r="G250" s="35"/>
      <c r="H250" s="35"/>
      <c r="I250" s="35"/>
      <c r="J250" s="33"/>
      <c r="K250" s="65"/>
    </row>
    <row r="251" spans="3:11" ht="16.8" hidden="1" thickBot="1">
      <c r="C251" s="29"/>
      <c r="D251" s="50">
        <v>125</v>
      </c>
      <c r="E251" s="20"/>
      <c r="F251" s="25"/>
      <c r="G251" s="25"/>
      <c r="H251" s="25"/>
      <c r="I251" s="25"/>
      <c r="J251" s="26"/>
      <c r="K251" s="65"/>
    </row>
    <row r="252" spans="3:11" ht="13.8" hidden="1" thickBot="1">
      <c r="C252" s="28">
        <f t="shared" si="55"/>
        <v>1000</v>
      </c>
      <c r="D252" s="53"/>
      <c r="E252" s="34"/>
      <c r="F252" s="35"/>
      <c r="G252" s="35"/>
      <c r="H252" s="35"/>
      <c r="I252" s="35"/>
      <c r="J252" s="33"/>
      <c r="K252" s="65"/>
    </row>
    <row r="253" spans="3:11" ht="16.8" hidden="1" thickBot="1">
      <c r="C253" s="29"/>
      <c r="D253" s="50">
        <v>126</v>
      </c>
      <c r="E253" s="20"/>
      <c r="F253" s="25"/>
      <c r="G253" s="25"/>
      <c r="H253" s="25"/>
      <c r="I253" s="25"/>
      <c r="J253" s="26"/>
      <c r="K253" s="65"/>
    </row>
    <row r="254" spans="3:11" ht="13.8" hidden="1" thickBot="1">
      <c r="C254" s="28">
        <f t="shared" si="55"/>
        <v>1000</v>
      </c>
      <c r="D254" s="53"/>
      <c r="E254" s="34"/>
      <c r="F254" s="35"/>
      <c r="G254" s="35"/>
      <c r="H254" s="35"/>
      <c r="I254" s="35"/>
      <c r="J254" s="33"/>
      <c r="K254" s="65"/>
    </row>
    <row r="255" spans="3:11" ht="16.8" hidden="1" thickBot="1">
      <c r="C255" s="29"/>
      <c r="D255" s="50">
        <v>127</v>
      </c>
      <c r="E255" s="20"/>
      <c r="F255" s="25"/>
      <c r="G255" s="25"/>
      <c r="H255" s="25"/>
      <c r="I255" s="25"/>
      <c r="J255" s="26"/>
      <c r="K255" s="65"/>
    </row>
    <row r="256" spans="3:11" ht="13.8" hidden="1" thickBot="1">
      <c r="C256" s="28">
        <f t="shared" si="55"/>
        <v>1000</v>
      </c>
      <c r="D256" s="53"/>
      <c r="E256" s="34"/>
      <c r="F256" s="35"/>
      <c r="G256" s="35"/>
      <c r="H256" s="35"/>
      <c r="I256" s="35"/>
      <c r="J256" s="33"/>
      <c r="K256" s="65"/>
    </row>
    <row r="257" spans="3:11" ht="16.8" hidden="1" thickBot="1">
      <c r="C257" s="29"/>
      <c r="D257" s="50">
        <v>128</v>
      </c>
      <c r="E257" s="20"/>
      <c r="F257" s="25"/>
      <c r="G257" s="25"/>
      <c r="H257" s="25"/>
      <c r="I257" s="25"/>
      <c r="J257" s="26"/>
      <c r="K257" s="65"/>
    </row>
    <row r="258" spans="3:11" ht="13.8" hidden="1" thickBot="1">
      <c r="C258" s="28">
        <f t="shared" si="55"/>
        <v>1000</v>
      </c>
      <c r="D258" s="53"/>
      <c r="E258" s="34"/>
      <c r="F258" s="35"/>
      <c r="G258" s="35"/>
      <c r="H258" s="35"/>
      <c r="I258" s="35"/>
      <c r="J258" s="33"/>
      <c r="K258" s="65"/>
    </row>
    <row r="259" spans="3:11" ht="16.8" hidden="1" thickBot="1">
      <c r="C259" s="29"/>
      <c r="D259" s="50">
        <v>129</v>
      </c>
      <c r="E259" s="20"/>
      <c r="F259" s="25"/>
      <c r="G259" s="25"/>
      <c r="H259" s="25"/>
      <c r="I259" s="25"/>
      <c r="J259" s="26"/>
      <c r="K259" s="65"/>
    </row>
    <row r="260" spans="3:11" ht="13.8" hidden="1" thickBot="1">
      <c r="C260" s="28">
        <f t="shared" si="55"/>
        <v>1000</v>
      </c>
      <c r="D260" s="53"/>
      <c r="E260" s="34"/>
      <c r="F260" s="35"/>
      <c r="G260" s="35"/>
      <c r="H260" s="35"/>
      <c r="I260" s="35"/>
      <c r="J260" s="33"/>
      <c r="K260" s="65"/>
    </row>
    <row r="261" spans="3:11" ht="16.8" hidden="1" thickBot="1">
      <c r="C261" s="29"/>
      <c r="D261" s="50">
        <v>130</v>
      </c>
      <c r="E261" s="20"/>
      <c r="F261" s="25"/>
      <c r="G261" s="25"/>
      <c r="H261" s="25"/>
      <c r="I261" s="25"/>
      <c r="J261" s="26"/>
      <c r="K261" s="65"/>
    </row>
    <row r="262" spans="3:11" hidden="1"/>
    <row r="263" spans="3:11" hidden="1"/>
    <row r="264" spans="3:11" hidden="1"/>
    <row r="265" spans="3:11" hidden="1"/>
  </sheetData>
  <sheetProtection sheet="1" objects="1" scenarios="1" selectLockedCells="1"/>
  <mergeCells count="5">
    <mergeCell ref="M2:Q9"/>
    <mergeCell ref="K2:K25"/>
    <mergeCell ref="K26:K63"/>
    <mergeCell ref="K64:K77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N519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21875" customWidth="1"/>
    <col min="4" max="4" width="4.5546875" customWidth="1"/>
    <col min="8" max="9" width="8.88671875" style="22"/>
    <col min="11" max="11" width="4.33203125" customWidth="1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1132</v>
      </c>
      <c r="D2" s="56"/>
      <c r="E2" s="18" t="s">
        <v>104</v>
      </c>
      <c r="F2" s="23" t="s">
        <v>40</v>
      </c>
      <c r="G2" s="23"/>
      <c r="H2" s="23" t="s">
        <v>22</v>
      </c>
      <c r="I2" s="23"/>
      <c r="J2" s="24"/>
      <c r="K2" s="122" t="s">
        <v>342</v>
      </c>
    </row>
    <row r="3" spans="2:11" ht="18.600000000000001" customHeight="1">
      <c r="B3">
        <f ca="1">RAND()</f>
        <v>0.35097031375536347</v>
      </c>
      <c r="C3" s="1">
        <f ca="1">RANK(B3,$B$3:$B$519)</f>
        <v>132</v>
      </c>
      <c r="D3" s="57">
        <v>1</v>
      </c>
      <c r="E3" s="20" t="s">
        <v>105</v>
      </c>
      <c r="F3" s="25" t="s">
        <v>228</v>
      </c>
      <c r="G3" s="25" t="s">
        <v>10</v>
      </c>
      <c r="H3" s="25" t="s">
        <v>37</v>
      </c>
      <c r="I3" s="25" t="s">
        <v>211</v>
      </c>
      <c r="J3" s="26"/>
      <c r="K3" s="123"/>
    </row>
    <row r="4" spans="2:11">
      <c r="C4" s="1">
        <f t="shared" ref="C4" ca="1" si="0">C5+1000</f>
        <v>1140</v>
      </c>
      <c r="D4" s="58"/>
      <c r="E4" s="19" t="s">
        <v>101</v>
      </c>
      <c r="F4" s="27" t="s">
        <v>169</v>
      </c>
      <c r="G4" s="27"/>
      <c r="H4" s="35" t="s">
        <v>98</v>
      </c>
      <c r="I4" s="35"/>
      <c r="J4" s="33" t="s">
        <v>146</v>
      </c>
      <c r="K4" s="123"/>
    </row>
    <row r="5" spans="2:11" ht="18.600000000000001" customHeight="1">
      <c r="B5">
        <f t="shared" ref="B5:B67" ca="1" si="1">RAND()</f>
        <v>0.28459585825058742</v>
      </c>
      <c r="C5" s="1">
        <f t="shared" ref="C5" ca="1" si="2">RANK(B5,$B$3:$B$519)</f>
        <v>140</v>
      </c>
      <c r="D5" s="57">
        <v>2</v>
      </c>
      <c r="E5" s="20" t="s">
        <v>18</v>
      </c>
      <c r="F5" s="25" t="s">
        <v>235</v>
      </c>
      <c r="G5" s="25" t="s">
        <v>16</v>
      </c>
      <c r="H5" s="25" t="s">
        <v>238</v>
      </c>
      <c r="I5" s="25" t="s">
        <v>240</v>
      </c>
      <c r="J5" s="26" t="s">
        <v>241</v>
      </c>
      <c r="K5" s="123"/>
    </row>
    <row r="6" spans="2:11">
      <c r="C6" s="1">
        <f t="shared" ref="C6" ca="1" si="3">C7+1000</f>
        <v>1203</v>
      </c>
      <c r="D6" s="58"/>
      <c r="E6" s="19"/>
      <c r="F6" s="27"/>
      <c r="G6" s="27" t="s">
        <v>25</v>
      </c>
      <c r="H6" s="35" t="s">
        <v>84</v>
      </c>
      <c r="I6" s="35"/>
      <c r="J6" s="33"/>
      <c r="K6" s="123"/>
    </row>
    <row r="7" spans="2:11" ht="18.600000000000001" customHeight="1">
      <c r="B7">
        <f t="shared" ca="1" si="1"/>
        <v>6.4163084188779584E-2</v>
      </c>
      <c r="C7" s="1">
        <f t="shared" ref="C7" ca="1" si="4">RANK(B7,$B$3:$B$519)</f>
        <v>203</v>
      </c>
      <c r="D7" s="57">
        <v>3</v>
      </c>
      <c r="E7" s="20" t="s">
        <v>243</v>
      </c>
      <c r="F7" s="25" t="s">
        <v>16</v>
      </c>
      <c r="G7" s="25" t="s">
        <v>103</v>
      </c>
      <c r="H7" s="25" t="s">
        <v>247</v>
      </c>
      <c r="I7" s="25" t="s">
        <v>124</v>
      </c>
      <c r="J7" s="26"/>
      <c r="K7" s="123"/>
    </row>
    <row r="8" spans="2:11">
      <c r="C8" s="1">
        <f t="shared" ref="C8" ca="1" si="5">C9+1000</f>
        <v>1153</v>
      </c>
      <c r="D8" s="58"/>
      <c r="E8" s="19" t="s">
        <v>249</v>
      </c>
      <c r="F8" s="27"/>
      <c r="G8" s="27" t="s">
        <v>252</v>
      </c>
      <c r="H8" s="35"/>
      <c r="I8" s="35"/>
      <c r="J8" s="33"/>
      <c r="K8" s="123"/>
    </row>
    <row r="9" spans="2:11" ht="18.600000000000001" customHeight="1">
      <c r="B9">
        <f t="shared" ca="1" si="1"/>
        <v>0.23217596769866744</v>
      </c>
      <c r="C9" s="1">
        <f t="shared" ref="C9" ca="1" si="6">RANK(B9,$B$3:$B$519)</f>
        <v>153</v>
      </c>
      <c r="D9" s="57">
        <v>4</v>
      </c>
      <c r="E9" s="20" t="s">
        <v>250</v>
      </c>
      <c r="F9" s="25" t="s">
        <v>10</v>
      </c>
      <c r="G9" s="25" t="s">
        <v>251</v>
      </c>
      <c r="H9" s="25" t="s">
        <v>134</v>
      </c>
      <c r="I9" s="25" t="s">
        <v>119</v>
      </c>
      <c r="J9" s="26"/>
      <c r="K9" s="123"/>
    </row>
    <row r="10" spans="2:11">
      <c r="C10" s="1">
        <f t="shared" ref="C10" ca="1" si="7">C11+1000</f>
        <v>1026</v>
      </c>
      <c r="D10" s="58"/>
      <c r="E10" s="19" t="s">
        <v>255</v>
      </c>
      <c r="F10" s="27" t="s">
        <v>22</v>
      </c>
      <c r="G10" s="27"/>
      <c r="H10" s="35" t="s">
        <v>125</v>
      </c>
      <c r="I10" s="35"/>
      <c r="J10" s="33"/>
      <c r="K10" s="123"/>
    </row>
    <row r="11" spans="2:11" ht="18.600000000000001" customHeight="1">
      <c r="B11">
        <f t="shared" ca="1" si="1"/>
        <v>0.88940551558188097</v>
      </c>
      <c r="C11" s="1">
        <f t="shared" ref="C11" ca="1" si="8">RANK(B11,$B$3:$B$519)</f>
        <v>26</v>
      </c>
      <c r="D11" s="57">
        <v>5</v>
      </c>
      <c r="E11" s="20" t="s">
        <v>152</v>
      </c>
      <c r="F11" s="25" t="s">
        <v>257</v>
      </c>
      <c r="G11" s="25" t="s">
        <v>86</v>
      </c>
      <c r="H11" s="25" t="s">
        <v>260</v>
      </c>
      <c r="I11" s="25" t="s">
        <v>262</v>
      </c>
      <c r="J11" s="26"/>
      <c r="K11" s="123"/>
    </row>
    <row r="12" spans="2:11">
      <c r="C12" s="1">
        <f t="shared" ref="C12" ca="1" si="9">C13+1000</f>
        <v>1167</v>
      </c>
      <c r="D12" s="84"/>
      <c r="E12" s="19" t="s">
        <v>140</v>
      </c>
      <c r="F12" s="27" t="s">
        <v>178</v>
      </c>
      <c r="G12" s="27"/>
      <c r="H12" s="27" t="s">
        <v>1905</v>
      </c>
      <c r="I12" s="27" t="s">
        <v>1906</v>
      </c>
      <c r="J12" s="33"/>
      <c r="K12" s="123"/>
    </row>
    <row r="13" spans="2:11" ht="18.600000000000001" customHeight="1">
      <c r="B13">
        <f t="shared" ca="1" si="1"/>
        <v>0.17127521900395415</v>
      </c>
      <c r="C13" s="1">
        <f t="shared" ref="C13" ca="1" si="10">RANK(B13,$B$3:$B$519)</f>
        <v>167</v>
      </c>
      <c r="D13" s="85">
        <v>6</v>
      </c>
      <c r="E13" s="86" t="s">
        <v>50</v>
      </c>
      <c r="F13" s="25" t="s">
        <v>251</v>
      </c>
      <c r="G13" s="25" t="s">
        <v>1903</v>
      </c>
      <c r="H13" s="25" t="s">
        <v>1904</v>
      </c>
      <c r="I13" s="25" t="s">
        <v>1907</v>
      </c>
      <c r="J13" s="26"/>
      <c r="K13" s="123"/>
    </row>
    <row r="14" spans="2:11">
      <c r="C14" s="1">
        <f t="shared" ref="C14" ca="1" si="11">C15+1000</f>
        <v>1063</v>
      </c>
      <c r="D14" s="58"/>
      <c r="E14" s="19" t="s">
        <v>88</v>
      </c>
      <c r="F14" s="27" t="s">
        <v>106</v>
      </c>
      <c r="G14" s="27"/>
      <c r="H14" s="35" t="s">
        <v>168</v>
      </c>
      <c r="I14" s="35"/>
      <c r="J14" s="33"/>
      <c r="K14" s="123"/>
    </row>
    <row r="15" spans="2:11" ht="18.600000000000001" customHeight="1">
      <c r="B15">
        <f t="shared" ca="1" si="1"/>
        <v>0.67143731492051439</v>
      </c>
      <c r="C15" s="1">
        <f t="shared" ref="C15" ca="1" si="12">RANK(B15,$B$3:$B$519)</f>
        <v>63</v>
      </c>
      <c r="D15" s="57">
        <v>7</v>
      </c>
      <c r="E15" s="20" t="s">
        <v>250</v>
      </c>
      <c r="F15" s="25" t="s">
        <v>264</v>
      </c>
      <c r="G15" s="25" t="s">
        <v>86</v>
      </c>
      <c r="H15" s="25" t="s">
        <v>266</v>
      </c>
      <c r="I15" s="25" t="s">
        <v>111</v>
      </c>
      <c r="J15" s="26"/>
      <c r="K15" s="123"/>
    </row>
    <row r="16" spans="2:11">
      <c r="C16" s="1">
        <f t="shared" ref="C16" ca="1" si="13">C17+1000</f>
        <v>1070</v>
      </c>
      <c r="D16" s="58"/>
      <c r="E16" s="19" t="s">
        <v>269</v>
      </c>
      <c r="F16" s="27" t="s">
        <v>81</v>
      </c>
      <c r="G16" s="27"/>
      <c r="H16" s="35" t="s">
        <v>13</v>
      </c>
      <c r="I16" s="35" t="s">
        <v>117</v>
      </c>
      <c r="J16" s="33"/>
      <c r="K16" s="123"/>
    </row>
    <row r="17" spans="2:11" ht="18.600000000000001" customHeight="1">
      <c r="B17">
        <f t="shared" ca="1" si="1"/>
        <v>0.6554394083289008</v>
      </c>
      <c r="C17" s="1">
        <f t="shared" ref="C17" ca="1" si="14">RANK(B17,$B$3:$B$519)</f>
        <v>70</v>
      </c>
      <c r="D17" s="57">
        <v>8</v>
      </c>
      <c r="E17" s="20" t="s">
        <v>270</v>
      </c>
      <c r="F17" s="25" t="s">
        <v>235</v>
      </c>
      <c r="G17" s="25" t="s">
        <v>16</v>
      </c>
      <c r="H17" s="25" t="s">
        <v>274</v>
      </c>
      <c r="I17" s="25" t="s">
        <v>277</v>
      </c>
      <c r="J17" s="26"/>
      <c r="K17" s="123"/>
    </row>
    <row r="18" spans="2:11">
      <c r="C18" s="1">
        <f t="shared" ref="C18" ca="1" si="15">C19+1000</f>
        <v>1190</v>
      </c>
      <c r="D18" s="58"/>
      <c r="E18" s="19" t="s">
        <v>104</v>
      </c>
      <c r="F18" s="27" t="s">
        <v>39</v>
      </c>
      <c r="G18" s="27"/>
      <c r="H18" s="35" t="s">
        <v>181</v>
      </c>
      <c r="I18" s="35" t="s">
        <v>112</v>
      </c>
      <c r="J18" s="33"/>
      <c r="K18" s="123"/>
    </row>
    <row r="19" spans="2:11" ht="18.600000000000001" customHeight="1">
      <c r="B19">
        <f t="shared" ca="1" si="1"/>
        <v>0.12037971784577794</v>
      </c>
      <c r="C19" s="1">
        <f t="shared" ref="C19" ca="1" si="16">RANK(B19,$B$3:$B$519)</f>
        <v>190</v>
      </c>
      <c r="D19" s="57">
        <v>9</v>
      </c>
      <c r="E19" s="20" t="s">
        <v>105</v>
      </c>
      <c r="F19" s="25" t="s">
        <v>5</v>
      </c>
      <c r="G19" s="25" t="s">
        <v>23</v>
      </c>
      <c r="H19" s="25" t="s">
        <v>218</v>
      </c>
      <c r="I19" s="25" t="s">
        <v>283</v>
      </c>
      <c r="J19" s="26" t="s">
        <v>9</v>
      </c>
      <c r="K19" s="123"/>
    </row>
    <row r="20" spans="2:11">
      <c r="C20" s="1">
        <f t="shared" ref="C20" ca="1" si="17">C21+1000</f>
        <v>1005</v>
      </c>
      <c r="D20" s="58"/>
      <c r="E20" s="19" t="s">
        <v>183</v>
      </c>
      <c r="F20" s="27" t="s">
        <v>39</v>
      </c>
      <c r="G20" s="27"/>
      <c r="H20" s="35" t="s">
        <v>220</v>
      </c>
      <c r="I20" s="35"/>
      <c r="J20" s="33"/>
      <c r="K20" s="123"/>
    </row>
    <row r="21" spans="2:11" ht="18.600000000000001" customHeight="1">
      <c r="B21">
        <f t="shared" ca="1" si="1"/>
        <v>0.9821791355258942</v>
      </c>
      <c r="C21" s="1">
        <f t="shared" ref="C21" ca="1" si="18">RANK(B21,$B$3:$B$519)</f>
        <v>5</v>
      </c>
      <c r="D21" s="57">
        <v>10</v>
      </c>
      <c r="E21" s="20" t="s">
        <v>36</v>
      </c>
      <c r="F21" s="25" t="s">
        <v>206</v>
      </c>
      <c r="G21" s="25" t="s">
        <v>19</v>
      </c>
      <c r="H21" s="25" t="s">
        <v>292</v>
      </c>
      <c r="I21" s="25" t="s">
        <v>87</v>
      </c>
      <c r="J21" s="26"/>
      <c r="K21" s="123"/>
    </row>
    <row r="22" spans="2:11">
      <c r="C22" s="1">
        <f t="shared" ref="C22" ca="1" si="19">C23+1000</f>
        <v>1087</v>
      </c>
      <c r="D22" s="58"/>
      <c r="E22" s="19" t="s">
        <v>295</v>
      </c>
      <c r="F22" s="27"/>
      <c r="G22" s="27" t="s">
        <v>90</v>
      </c>
      <c r="H22" s="35" t="s">
        <v>179</v>
      </c>
      <c r="I22" s="35"/>
      <c r="J22" s="33"/>
      <c r="K22" s="123"/>
    </row>
    <row r="23" spans="2:11" ht="18.600000000000001" customHeight="1">
      <c r="B23">
        <f t="shared" ca="1" si="1"/>
        <v>0.56930845584848933</v>
      </c>
      <c r="C23" s="1">
        <f t="shared" ref="C23" ca="1" si="20">RANK(B23,$B$3:$B$519)</f>
        <v>87</v>
      </c>
      <c r="D23" s="57">
        <v>11</v>
      </c>
      <c r="E23" s="20" t="s">
        <v>296</v>
      </c>
      <c r="F23" s="25" t="s">
        <v>89</v>
      </c>
      <c r="G23" s="25" t="s">
        <v>91</v>
      </c>
      <c r="H23" s="25" t="s">
        <v>301</v>
      </c>
      <c r="I23" s="25"/>
      <c r="J23" s="26"/>
      <c r="K23" s="123"/>
    </row>
    <row r="24" spans="2:11">
      <c r="C24" s="1">
        <f t="shared" ref="C24" ca="1" si="21">C25+1000</f>
        <v>1210</v>
      </c>
      <c r="D24" s="58"/>
      <c r="E24" s="19" t="s">
        <v>302</v>
      </c>
      <c r="F24" s="27"/>
      <c r="G24" s="27" t="s">
        <v>15</v>
      </c>
      <c r="H24" s="35"/>
      <c r="I24" s="35"/>
      <c r="J24" s="33"/>
      <c r="K24" s="123"/>
    </row>
    <row r="25" spans="2:11" ht="18.600000000000001" customHeight="1">
      <c r="B25">
        <f t="shared" ca="1" si="1"/>
        <v>3.5965243131769187E-2</v>
      </c>
      <c r="C25" s="1">
        <f t="shared" ref="C25" ca="1" si="22">RANK(B25,$B$3:$B$519)</f>
        <v>210</v>
      </c>
      <c r="D25" s="57">
        <v>12</v>
      </c>
      <c r="E25" s="20" t="s">
        <v>303</v>
      </c>
      <c r="F25" s="25" t="s">
        <v>10</v>
      </c>
      <c r="G25" s="25" t="s">
        <v>2</v>
      </c>
      <c r="H25" s="25" t="s">
        <v>307</v>
      </c>
      <c r="I25" s="25"/>
      <c r="J25" s="26"/>
      <c r="K25" s="123"/>
    </row>
    <row r="26" spans="2:11">
      <c r="C26" s="1">
        <f t="shared" ref="C26" ca="1" si="23">C27+1000</f>
        <v>1168</v>
      </c>
      <c r="D26" s="58"/>
      <c r="E26" s="19" t="s">
        <v>26</v>
      </c>
      <c r="F26" s="27" t="s">
        <v>177</v>
      </c>
      <c r="G26" s="27"/>
      <c r="H26" s="35" t="s">
        <v>1912</v>
      </c>
      <c r="I26" s="35"/>
      <c r="J26" s="33"/>
      <c r="K26" s="123"/>
    </row>
    <row r="27" spans="2:11" ht="18" customHeight="1">
      <c r="B27">
        <f t="shared" ca="1" si="1"/>
        <v>0.16787793634062542</v>
      </c>
      <c r="C27" s="1">
        <f t="shared" ref="C27" ca="1" si="24">RANK(B27,$B$3:$B$519)</f>
        <v>168</v>
      </c>
      <c r="D27" s="57">
        <v>13</v>
      </c>
      <c r="E27" s="20" t="s">
        <v>303</v>
      </c>
      <c r="F27" s="25" t="s">
        <v>159</v>
      </c>
      <c r="G27" s="25" t="s">
        <v>10</v>
      </c>
      <c r="H27" s="25" t="s">
        <v>1911</v>
      </c>
      <c r="I27" s="25" t="s">
        <v>1913</v>
      </c>
      <c r="J27" s="26"/>
      <c r="K27" s="123"/>
    </row>
    <row r="28" spans="2:11">
      <c r="C28" s="1">
        <f t="shared" ref="C28" ca="1" si="25">C29+1000</f>
        <v>1057</v>
      </c>
      <c r="D28" s="58"/>
      <c r="E28" s="19" t="s">
        <v>146</v>
      </c>
      <c r="F28" s="27" t="s">
        <v>83</v>
      </c>
      <c r="G28" s="27" t="s">
        <v>146</v>
      </c>
      <c r="H28" s="35" t="s">
        <v>154</v>
      </c>
      <c r="I28" s="35"/>
      <c r="J28" s="33"/>
      <c r="K28" s="123"/>
    </row>
    <row r="29" spans="2:11" ht="18" customHeight="1">
      <c r="B29">
        <f t="shared" ca="1" si="1"/>
        <v>0.71612537697269485</v>
      </c>
      <c r="C29" s="1">
        <f t="shared" ref="C29" ca="1" si="26">RANK(B29,$B$3:$B$519)</f>
        <v>57</v>
      </c>
      <c r="D29" s="57">
        <v>14</v>
      </c>
      <c r="E29" s="20" t="s">
        <v>312</v>
      </c>
      <c r="F29" s="25" t="s">
        <v>313</v>
      </c>
      <c r="G29" s="25" t="s">
        <v>312</v>
      </c>
      <c r="H29" s="25" t="s">
        <v>316</v>
      </c>
      <c r="I29" s="25"/>
      <c r="J29" s="26"/>
      <c r="K29" s="123"/>
    </row>
    <row r="30" spans="2:11">
      <c r="C30" s="1">
        <f t="shared" ref="C30" ca="1" si="27">C31+1000</f>
        <v>1172</v>
      </c>
      <c r="D30" s="58"/>
      <c r="E30" s="19" t="s">
        <v>194</v>
      </c>
      <c r="F30" s="27"/>
      <c r="G30" s="27" t="s">
        <v>322</v>
      </c>
      <c r="H30" s="35"/>
      <c r="I30" s="35"/>
      <c r="J30" s="33"/>
      <c r="K30" s="123"/>
    </row>
    <row r="31" spans="2:11" ht="18" customHeight="1">
      <c r="B31">
        <f t="shared" ca="1" si="1"/>
        <v>0.15710954413173683</v>
      </c>
      <c r="C31" s="1">
        <f t="shared" ref="C31" ca="1" si="28">RANK(B31,$B$3:$B$519)</f>
        <v>172</v>
      </c>
      <c r="D31" s="57">
        <v>15</v>
      </c>
      <c r="E31" s="20" t="s">
        <v>319</v>
      </c>
      <c r="F31" s="25" t="s">
        <v>86</v>
      </c>
      <c r="G31" s="25" t="s">
        <v>321</v>
      </c>
      <c r="H31" s="25" t="s">
        <v>11</v>
      </c>
      <c r="I31" s="25"/>
      <c r="J31" s="26"/>
      <c r="K31" s="123"/>
    </row>
    <row r="32" spans="2:11">
      <c r="C32" s="1">
        <f t="shared" ref="C32" ca="1" si="29">C33+1000</f>
        <v>1019</v>
      </c>
      <c r="D32" s="58"/>
      <c r="E32" s="19" t="s">
        <v>204</v>
      </c>
      <c r="F32" s="27" t="s">
        <v>148</v>
      </c>
      <c r="G32" s="27"/>
      <c r="H32" s="35" t="s">
        <v>128</v>
      </c>
      <c r="I32" s="35" t="s">
        <v>177</v>
      </c>
      <c r="J32" s="33"/>
      <c r="K32" s="123"/>
    </row>
    <row r="33" spans="2:11" ht="18" customHeight="1">
      <c r="B33">
        <f t="shared" ca="1" si="1"/>
        <v>0.94105614585092734</v>
      </c>
      <c r="C33" s="1">
        <f t="shared" ref="C33" ca="1" si="30">RANK(B33,$B$3:$B$519)</f>
        <v>19</v>
      </c>
      <c r="D33" s="57">
        <v>16</v>
      </c>
      <c r="E33" s="20" t="s">
        <v>325</v>
      </c>
      <c r="F33" s="25" t="s">
        <v>153</v>
      </c>
      <c r="G33" s="25" t="s">
        <v>16</v>
      </c>
      <c r="H33" s="25" t="s">
        <v>33</v>
      </c>
      <c r="I33" s="25" t="s">
        <v>163</v>
      </c>
      <c r="J33" s="26"/>
      <c r="K33" s="123"/>
    </row>
    <row r="34" spans="2:11">
      <c r="C34" s="1">
        <f t="shared" ref="C34" ca="1" si="31">C35+1000</f>
        <v>1035</v>
      </c>
      <c r="D34" s="58"/>
      <c r="E34" s="19" t="s">
        <v>26</v>
      </c>
      <c r="F34" s="27" t="s">
        <v>201</v>
      </c>
      <c r="G34" s="27" t="s">
        <v>27</v>
      </c>
      <c r="H34" s="35" t="s">
        <v>92</v>
      </c>
      <c r="I34" s="35"/>
      <c r="J34" s="33"/>
      <c r="K34" s="123"/>
    </row>
    <row r="35" spans="2:11" ht="18" customHeight="1" thickBot="1">
      <c r="B35">
        <f t="shared" ca="1" si="1"/>
        <v>0.83938572140821743</v>
      </c>
      <c r="C35" s="1">
        <f t="shared" ref="C35" ca="1" si="32">RANK(B35,$B$3:$B$519)</f>
        <v>35</v>
      </c>
      <c r="D35" s="70">
        <v>17</v>
      </c>
      <c r="E35" s="71" t="s">
        <v>334</v>
      </c>
      <c r="F35" s="72" t="s">
        <v>151</v>
      </c>
      <c r="G35" s="72" t="s">
        <v>165</v>
      </c>
      <c r="H35" s="72" t="s">
        <v>162</v>
      </c>
      <c r="I35" s="72" t="s">
        <v>86</v>
      </c>
      <c r="J35" s="73" t="s">
        <v>9</v>
      </c>
      <c r="K35" s="124"/>
    </row>
    <row r="36" spans="2:11">
      <c r="C36" s="1">
        <f t="shared" ref="C36" ca="1" si="33">C37+1000</f>
        <v>1061</v>
      </c>
      <c r="D36" s="59"/>
      <c r="E36" s="34" t="s">
        <v>343</v>
      </c>
      <c r="F36" s="35"/>
      <c r="G36" s="35"/>
      <c r="H36" s="35" t="s">
        <v>212</v>
      </c>
      <c r="I36" s="35"/>
      <c r="J36" s="33"/>
      <c r="K36" s="107" t="s">
        <v>462</v>
      </c>
    </row>
    <row r="37" spans="2:11" ht="18" customHeight="1">
      <c r="B37">
        <f t="shared" ca="1" si="1"/>
        <v>0.68705703084741376</v>
      </c>
      <c r="C37" s="1">
        <f t="shared" ref="C37" ca="1" si="34">RANK(B37,$B$3:$B$519)</f>
        <v>61</v>
      </c>
      <c r="D37" s="57">
        <v>18</v>
      </c>
      <c r="E37" s="20" t="s">
        <v>344</v>
      </c>
      <c r="F37" s="25" t="s">
        <v>345</v>
      </c>
      <c r="G37" s="25" t="s">
        <v>16</v>
      </c>
      <c r="H37" s="25" t="s">
        <v>30</v>
      </c>
      <c r="I37" s="25"/>
      <c r="J37" s="26"/>
      <c r="K37" s="108"/>
    </row>
    <row r="38" spans="2:11">
      <c r="C38" s="1">
        <f t="shared" ref="C38" ca="1" si="35">C39+1000</f>
        <v>1205</v>
      </c>
      <c r="D38" s="58"/>
      <c r="E38" s="19" t="s">
        <v>26</v>
      </c>
      <c r="F38" s="27" t="s">
        <v>175</v>
      </c>
      <c r="G38" s="27"/>
      <c r="H38" s="35" t="s">
        <v>170</v>
      </c>
      <c r="I38" s="35" t="s">
        <v>34</v>
      </c>
      <c r="J38" s="33"/>
      <c r="K38" s="108"/>
    </row>
    <row r="39" spans="2:11" ht="18" customHeight="1">
      <c r="B39">
        <f t="shared" ca="1" si="1"/>
        <v>5.3659963843704306E-2</v>
      </c>
      <c r="C39" s="1">
        <f t="shared" ref="C39" ca="1" si="36">RANK(B39,$B$3:$B$519)</f>
        <v>205</v>
      </c>
      <c r="D39" s="57">
        <v>19</v>
      </c>
      <c r="E39" s="20" t="s">
        <v>344</v>
      </c>
      <c r="F39" s="25" t="s">
        <v>203</v>
      </c>
      <c r="G39" s="25" t="s">
        <v>23</v>
      </c>
      <c r="H39" s="25" t="s">
        <v>213</v>
      </c>
      <c r="I39" s="25" t="s">
        <v>70</v>
      </c>
      <c r="J39" s="26" t="s">
        <v>9</v>
      </c>
      <c r="K39" s="108"/>
    </row>
    <row r="40" spans="2:11">
      <c r="C40" s="1">
        <f t="shared" ref="C40" ca="1" si="37">C41+1000</f>
        <v>1185</v>
      </c>
      <c r="D40" s="58"/>
      <c r="E40" s="19" t="s">
        <v>358</v>
      </c>
      <c r="F40" s="27" t="s">
        <v>79</v>
      </c>
      <c r="G40" s="27"/>
      <c r="H40" s="35" t="s">
        <v>47</v>
      </c>
      <c r="I40" s="35" t="s">
        <v>139</v>
      </c>
      <c r="J40" s="33"/>
      <c r="K40" s="108"/>
    </row>
    <row r="41" spans="2:11" ht="18" customHeight="1">
      <c r="B41">
        <f t="shared" ca="1" si="1"/>
        <v>0.13682050070830409</v>
      </c>
      <c r="C41" s="1">
        <f t="shared" ref="C41" ca="1" si="38">RANK(B41,$B$3:$B$519)</f>
        <v>185</v>
      </c>
      <c r="D41" s="57">
        <v>20</v>
      </c>
      <c r="E41" s="20" t="s">
        <v>359</v>
      </c>
      <c r="F41" s="25" t="s">
        <v>136</v>
      </c>
      <c r="G41" s="25" t="s">
        <v>41</v>
      </c>
      <c r="H41" s="25" t="s">
        <v>363</v>
      </c>
      <c r="I41" s="25" t="s">
        <v>366</v>
      </c>
      <c r="J41" s="26"/>
      <c r="K41" s="108"/>
    </row>
    <row r="42" spans="2:11">
      <c r="C42" s="1">
        <f t="shared" ref="C42" ca="1" si="39">C43+1000</f>
        <v>1170</v>
      </c>
      <c r="D42" s="58"/>
      <c r="E42" s="19" t="s">
        <v>180</v>
      </c>
      <c r="F42" s="27"/>
      <c r="G42" s="27" t="s">
        <v>370</v>
      </c>
      <c r="H42" s="35"/>
      <c r="I42" s="35"/>
      <c r="J42" s="33"/>
      <c r="K42" s="108"/>
    </row>
    <row r="43" spans="2:11" ht="18" customHeight="1">
      <c r="B43">
        <f t="shared" ca="1" si="1"/>
        <v>0.16568655273829824</v>
      </c>
      <c r="C43" s="1">
        <f t="shared" ref="C43" ca="1" si="40">RANK(B43,$B$3:$B$519)</f>
        <v>170</v>
      </c>
      <c r="D43" s="57">
        <v>21</v>
      </c>
      <c r="E43" s="20" t="s">
        <v>368</v>
      </c>
      <c r="F43" s="25" t="s">
        <v>16</v>
      </c>
      <c r="G43" s="25" t="s">
        <v>369</v>
      </c>
      <c r="H43" s="25" t="s">
        <v>214</v>
      </c>
      <c r="I43" s="25"/>
      <c r="J43" s="26"/>
      <c r="K43" s="108"/>
    </row>
    <row r="44" spans="2:11">
      <c r="C44" s="1">
        <f t="shared" ref="C44" ca="1" si="41">C45+1000</f>
        <v>1050</v>
      </c>
      <c r="D44" s="58"/>
      <c r="E44" s="19" t="s">
        <v>372</v>
      </c>
      <c r="F44" s="27"/>
      <c r="G44" s="27"/>
      <c r="H44" s="35" t="s">
        <v>13</v>
      </c>
      <c r="I44" s="35"/>
      <c r="J44" s="33"/>
      <c r="K44" s="108"/>
    </row>
    <row r="45" spans="2:11" ht="18" customHeight="1">
      <c r="B45">
        <f t="shared" ca="1" si="1"/>
        <v>0.75163820730544817</v>
      </c>
      <c r="C45" s="1">
        <f t="shared" ref="C45" ca="1" si="42">RANK(B45,$B$3:$B$519)</f>
        <v>50</v>
      </c>
      <c r="D45" s="57">
        <v>22</v>
      </c>
      <c r="E45" s="20" t="s">
        <v>373</v>
      </c>
      <c r="F45" s="25" t="s">
        <v>142</v>
      </c>
      <c r="G45" s="25" t="s">
        <v>86</v>
      </c>
      <c r="H45" s="25" t="s">
        <v>376</v>
      </c>
      <c r="I45" s="25" t="s">
        <v>138</v>
      </c>
      <c r="J45" s="26"/>
      <c r="K45" s="108"/>
    </row>
    <row r="46" spans="2:11">
      <c r="C46" s="1">
        <f t="shared" ref="C46" ca="1" si="43">C47+1000</f>
        <v>1180</v>
      </c>
      <c r="D46" s="58"/>
      <c r="E46" s="19" t="s">
        <v>113</v>
      </c>
      <c r="F46" s="27" t="s">
        <v>174</v>
      </c>
      <c r="G46" s="27"/>
      <c r="H46" s="35" t="s">
        <v>130</v>
      </c>
      <c r="I46" s="35"/>
      <c r="J46" s="33"/>
      <c r="K46" s="108"/>
    </row>
    <row r="47" spans="2:11" ht="18" customHeight="1">
      <c r="B47">
        <f t="shared" ca="1" si="1"/>
        <v>0.1449982180941134</v>
      </c>
      <c r="C47" s="1">
        <f t="shared" ref="C47" ca="1" si="44">RANK(B47,$B$3:$B$519)</f>
        <v>180</v>
      </c>
      <c r="D47" s="57">
        <v>23</v>
      </c>
      <c r="E47" s="20" t="s">
        <v>205</v>
      </c>
      <c r="F47" s="25" t="s">
        <v>208</v>
      </c>
      <c r="G47" s="25" t="s">
        <v>86</v>
      </c>
      <c r="H47" s="25" t="s">
        <v>383</v>
      </c>
      <c r="I47" s="25" t="s">
        <v>11</v>
      </c>
      <c r="J47" s="26"/>
      <c r="K47" s="108"/>
    </row>
    <row r="48" spans="2:11">
      <c r="C48" s="1">
        <f t="shared" ref="C48" ca="1" si="45">C49+1000</f>
        <v>1176</v>
      </c>
      <c r="D48" s="58"/>
      <c r="E48" s="19" t="s">
        <v>38</v>
      </c>
      <c r="F48" s="27" t="s">
        <v>127</v>
      </c>
      <c r="G48" s="27"/>
      <c r="H48" s="35" t="s">
        <v>391</v>
      </c>
      <c r="I48" s="35"/>
      <c r="J48" s="33"/>
      <c r="K48" s="108"/>
    </row>
    <row r="49" spans="2:11" ht="18" customHeight="1">
      <c r="B49">
        <f t="shared" ca="1" si="1"/>
        <v>0.14899525159071103</v>
      </c>
      <c r="C49" s="1">
        <f t="shared" ref="C49" ca="1" si="46">RANK(B49,$B$3:$B$519)</f>
        <v>176</v>
      </c>
      <c r="D49" s="57">
        <v>24</v>
      </c>
      <c r="E49" s="20" t="s">
        <v>387</v>
      </c>
      <c r="F49" s="25" t="s">
        <v>383</v>
      </c>
      <c r="G49" s="25" t="s">
        <v>10</v>
      </c>
      <c r="H49" s="25" t="s">
        <v>390</v>
      </c>
      <c r="I49" s="25" t="s">
        <v>45</v>
      </c>
      <c r="J49" s="26"/>
      <c r="K49" s="108"/>
    </row>
    <row r="50" spans="2:11">
      <c r="C50" s="1">
        <f t="shared" ref="C50" ca="1" si="47">C51+1000</f>
        <v>1131</v>
      </c>
      <c r="D50" s="58"/>
      <c r="E50" s="19" t="s">
        <v>166</v>
      </c>
      <c r="F50" s="27" t="s">
        <v>120</v>
      </c>
      <c r="G50" s="27"/>
      <c r="H50" s="35" t="s">
        <v>173</v>
      </c>
      <c r="I50" s="35" t="s">
        <v>122</v>
      </c>
      <c r="J50" s="33"/>
      <c r="K50" s="108"/>
    </row>
    <row r="51" spans="2:11" ht="18" customHeight="1">
      <c r="B51">
        <f t="shared" ca="1" si="1"/>
        <v>0.35218866107408497</v>
      </c>
      <c r="C51" s="1">
        <f t="shared" ref="C51" ca="1" si="48">RANK(B51,$B$3:$B$519)</f>
        <v>131</v>
      </c>
      <c r="D51" s="57">
        <v>25</v>
      </c>
      <c r="E51" s="20" t="s">
        <v>77</v>
      </c>
      <c r="F51" s="25" t="s">
        <v>395</v>
      </c>
      <c r="G51" s="25" t="s">
        <v>19</v>
      </c>
      <c r="H51" s="25" t="s">
        <v>398</v>
      </c>
      <c r="I51" s="25" t="s">
        <v>121</v>
      </c>
      <c r="J51" s="26" t="s">
        <v>9</v>
      </c>
      <c r="K51" s="108"/>
    </row>
    <row r="52" spans="2:11">
      <c r="C52" s="1">
        <f t="shared" ref="C52" ca="1" si="49">C53+1000</f>
        <v>1043</v>
      </c>
      <c r="D52" s="58"/>
      <c r="E52" s="19" t="s">
        <v>183</v>
      </c>
      <c r="F52" s="27" t="s">
        <v>26</v>
      </c>
      <c r="G52" s="27" t="s">
        <v>14</v>
      </c>
      <c r="H52" s="35" t="s">
        <v>115</v>
      </c>
      <c r="I52" s="35"/>
      <c r="J52" s="33"/>
      <c r="K52" s="108"/>
    </row>
    <row r="53" spans="2:11" ht="18" customHeight="1">
      <c r="B53">
        <f t="shared" ca="1" si="1"/>
        <v>0.76772365295067391</v>
      </c>
      <c r="C53" s="1">
        <f t="shared" ref="C53" ca="1" si="50">RANK(B53,$B$3:$B$519)</f>
        <v>43</v>
      </c>
      <c r="D53" s="57">
        <v>26</v>
      </c>
      <c r="E53" s="20" t="s">
        <v>403</v>
      </c>
      <c r="F53" s="25" t="s">
        <v>404</v>
      </c>
      <c r="G53" s="25" t="s">
        <v>141</v>
      </c>
      <c r="H53" s="25" t="s">
        <v>408</v>
      </c>
      <c r="I53" s="25"/>
      <c r="J53" s="26"/>
      <c r="K53" s="108"/>
    </row>
    <row r="54" spans="2:11">
      <c r="C54" s="1">
        <f t="shared" ref="C54" ca="1" si="51">C55+1000</f>
        <v>1068</v>
      </c>
      <c r="D54" s="58"/>
      <c r="E54" s="19" t="s">
        <v>409</v>
      </c>
      <c r="F54" s="27"/>
      <c r="G54" s="27" t="s">
        <v>411</v>
      </c>
      <c r="H54" s="35"/>
      <c r="I54" s="35"/>
      <c r="J54" s="33"/>
      <c r="K54" s="108"/>
    </row>
    <row r="55" spans="2:11" ht="18" customHeight="1">
      <c r="B55">
        <f t="shared" ca="1" si="1"/>
        <v>0.66364535656078782</v>
      </c>
      <c r="C55" s="1">
        <f t="shared" ref="C55" ca="1" si="52">RANK(B55,$B$3:$B$519)</f>
        <v>68</v>
      </c>
      <c r="D55" s="57">
        <v>27</v>
      </c>
      <c r="E55" s="20" t="s">
        <v>141</v>
      </c>
      <c r="F55" s="25" t="s">
        <v>86</v>
      </c>
      <c r="G55" s="25" t="s">
        <v>410</v>
      </c>
      <c r="H55" s="25" t="s">
        <v>12</v>
      </c>
      <c r="I55" s="25"/>
      <c r="J55" s="26"/>
      <c r="K55" s="108"/>
    </row>
    <row r="56" spans="2:11">
      <c r="C56" s="1">
        <f t="shared" ref="C56" ca="1" si="53">C57+1000</f>
        <v>1052</v>
      </c>
      <c r="D56" s="58"/>
      <c r="E56" s="19" t="s">
        <v>47</v>
      </c>
      <c r="F56" s="27" t="s">
        <v>415</v>
      </c>
      <c r="G56" s="27"/>
      <c r="H56" s="35" t="s">
        <v>120</v>
      </c>
      <c r="I56" s="35" t="s">
        <v>183</v>
      </c>
      <c r="J56" s="33"/>
      <c r="K56" s="108"/>
    </row>
    <row r="57" spans="2:11" ht="18" customHeight="1">
      <c r="B57">
        <f t="shared" ca="1" si="1"/>
        <v>0.74402930427737324</v>
      </c>
      <c r="C57" s="1">
        <f t="shared" ref="C57" ca="1" si="54">RANK(B57,$B$3:$B$519)</f>
        <v>52</v>
      </c>
      <c r="D57" s="57">
        <v>28</v>
      </c>
      <c r="E57" s="20" t="s">
        <v>155</v>
      </c>
      <c r="F57" s="25" t="s">
        <v>414</v>
      </c>
      <c r="G57" s="25" t="s">
        <v>16</v>
      </c>
      <c r="H57" s="25" t="s">
        <v>144</v>
      </c>
      <c r="I57" s="25" t="s">
        <v>36</v>
      </c>
      <c r="J57" s="26"/>
      <c r="K57" s="108"/>
    </row>
    <row r="58" spans="2:11">
      <c r="C58" s="1">
        <f t="shared" ref="C58" ca="1" si="55">C59+1000</f>
        <v>1111</v>
      </c>
      <c r="D58" s="58"/>
      <c r="E58" s="19" t="s">
        <v>417</v>
      </c>
      <c r="F58" s="27"/>
      <c r="G58" s="27" t="s">
        <v>421</v>
      </c>
      <c r="H58" s="35"/>
      <c r="I58" s="35"/>
      <c r="J58" s="33"/>
      <c r="K58" s="108"/>
    </row>
    <row r="59" spans="2:11" ht="18" customHeight="1">
      <c r="B59">
        <f t="shared" ca="1" si="1"/>
        <v>0.45592285640234287</v>
      </c>
      <c r="C59" s="1">
        <f t="shared" ref="C59" ca="1" si="56">RANK(B59,$B$3:$B$519)</f>
        <v>111</v>
      </c>
      <c r="D59" s="57">
        <v>29</v>
      </c>
      <c r="E59" s="20" t="s">
        <v>418</v>
      </c>
      <c r="F59" s="25" t="s">
        <v>51</v>
      </c>
      <c r="G59" s="25" t="s">
        <v>24</v>
      </c>
      <c r="H59" s="25"/>
      <c r="I59" s="25"/>
      <c r="J59" s="26"/>
      <c r="K59" s="108"/>
    </row>
    <row r="60" spans="2:11">
      <c r="C60" s="1">
        <f t="shared" ref="C60" ca="1" si="57">C61+1000</f>
        <v>1054</v>
      </c>
      <c r="D60" s="58"/>
      <c r="E60" s="19" t="s">
        <v>430</v>
      </c>
      <c r="F60" s="27"/>
      <c r="G60" s="27" t="s">
        <v>302</v>
      </c>
      <c r="H60" s="35"/>
      <c r="I60" s="35" t="s">
        <v>110</v>
      </c>
      <c r="J60" s="33"/>
      <c r="K60" s="108"/>
    </row>
    <row r="61" spans="2:11" ht="18" customHeight="1">
      <c r="B61">
        <f t="shared" ca="1" si="1"/>
        <v>0.72888758928402619</v>
      </c>
      <c r="C61" s="1">
        <f t="shared" ref="C61" ca="1" si="58">RANK(B61,$B$3:$B$519)</f>
        <v>54</v>
      </c>
      <c r="D61" s="57">
        <v>30</v>
      </c>
      <c r="E61" s="20" t="s">
        <v>195</v>
      </c>
      <c r="F61" s="25" t="s">
        <v>19</v>
      </c>
      <c r="G61" s="25" t="s">
        <v>303</v>
      </c>
      <c r="H61" s="25" t="s">
        <v>86</v>
      </c>
      <c r="I61" s="25" t="s">
        <v>433</v>
      </c>
      <c r="J61" s="26" t="s">
        <v>182</v>
      </c>
      <c r="K61" s="108"/>
    </row>
    <row r="62" spans="2:11">
      <c r="C62" s="1">
        <f t="shared" ref="C62" ca="1" si="59">C63+1000</f>
        <v>1193</v>
      </c>
      <c r="D62" s="58"/>
      <c r="E62" s="19" t="s">
        <v>422</v>
      </c>
      <c r="F62" s="27" t="s">
        <v>60</v>
      </c>
      <c r="G62" s="27"/>
      <c r="H62" s="35" t="s">
        <v>188</v>
      </c>
      <c r="I62" s="35" t="s">
        <v>93</v>
      </c>
      <c r="J62" s="33"/>
      <c r="K62" s="108"/>
    </row>
    <row r="63" spans="2:11" ht="18" customHeight="1">
      <c r="B63">
        <f t="shared" ca="1" si="1"/>
        <v>0.1019855442420583</v>
      </c>
      <c r="C63" s="1">
        <f t="shared" ref="C63" ca="1" si="60">RANK(B63,$B$3:$B$519)</f>
        <v>193</v>
      </c>
      <c r="D63" s="57">
        <v>31</v>
      </c>
      <c r="E63" s="20" t="s">
        <v>35</v>
      </c>
      <c r="F63" s="25" t="s">
        <v>61</v>
      </c>
      <c r="G63" s="25" t="s">
        <v>16</v>
      </c>
      <c r="H63" s="25" t="s">
        <v>426</v>
      </c>
      <c r="I63" s="25" t="s">
        <v>429</v>
      </c>
      <c r="J63" s="26"/>
      <c r="K63" s="108"/>
    </row>
    <row r="64" spans="2:11">
      <c r="C64" s="1">
        <f t="shared" ref="C64" ca="1" si="61">C65+1000</f>
        <v>1030</v>
      </c>
      <c r="D64" s="58"/>
      <c r="E64" s="19" t="s">
        <v>47</v>
      </c>
      <c r="F64" s="27" t="s">
        <v>204</v>
      </c>
      <c r="G64" s="27"/>
      <c r="H64" s="35" t="s">
        <v>20</v>
      </c>
      <c r="I64" s="35" t="s">
        <v>60</v>
      </c>
      <c r="J64" s="33"/>
      <c r="K64" s="108"/>
    </row>
    <row r="65" spans="2:11" ht="18" customHeight="1">
      <c r="B65">
        <f t="shared" ca="1" si="1"/>
        <v>0.8615879263718309</v>
      </c>
      <c r="C65" s="1">
        <f t="shared" ref="C65" ca="1" si="62">RANK(B65,$B$3:$B$519)</f>
        <v>30</v>
      </c>
      <c r="D65" s="57">
        <v>32</v>
      </c>
      <c r="E65" s="20" t="s">
        <v>436</v>
      </c>
      <c r="F65" s="25" t="s">
        <v>437</v>
      </c>
      <c r="G65" s="25" t="s">
        <v>41</v>
      </c>
      <c r="H65" s="25" t="s">
        <v>118</v>
      </c>
      <c r="I65" s="25" t="s">
        <v>61</v>
      </c>
      <c r="J65" s="26"/>
      <c r="K65" s="108"/>
    </row>
    <row r="66" spans="2:11">
      <c r="C66" s="1">
        <f t="shared" ref="C66" ca="1" si="63">C67+1000</f>
        <v>1021</v>
      </c>
      <c r="D66" s="58"/>
      <c r="E66" s="19" t="s">
        <v>441</v>
      </c>
      <c r="F66" s="27"/>
      <c r="G66" s="27" t="s">
        <v>125</v>
      </c>
      <c r="H66" s="35"/>
      <c r="I66" s="35"/>
      <c r="J66" s="33"/>
      <c r="K66" s="108"/>
    </row>
    <row r="67" spans="2:11" ht="18" customHeight="1">
      <c r="B67">
        <f t="shared" ca="1" si="1"/>
        <v>0.92662144443876648</v>
      </c>
      <c r="C67" s="1">
        <f t="shared" ref="C67" ca="1" si="64">RANK(B67,$B$3:$B$519)</f>
        <v>21</v>
      </c>
      <c r="D67" s="57">
        <v>33</v>
      </c>
      <c r="E67" s="20" t="s">
        <v>442</v>
      </c>
      <c r="F67" s="25" t="s">
        <v>86</v>
      </c>
      <c r="G67" s="25" t="s">
        <v>260</v>
      </c>
      <c r="H67" s="25" t="s">
        <v>262</v>
      </c>
      <c r="I67" s="25"/>
      <c r="J67" s="26"/>
      <c r="K67" s="108"/>
    </row>
    <row r="68" spans="2:11">
      <c r="C68" s="1">
        <f t="shared" ref="C68" ca="1" si="65">C69+1000</f>
        <v>1103</v>
      </c>
      <c r="D68" s="58"/>
      <c r="E68" s="19" t="s">
        <v>446</v>
      </c>
      <c r="F68" s="27"/>
      <c r="G68" s="27" t="s">
        <v>1908</v>
      </c>
      <c r="H68" s="35" t="s">
        <v>1909</v>
      </c>
      <c r="I68" s="35"/>
      <c r="J68" s="33"/>
      <c r="K68" s="108"/>
    </row>
    <row r="69" spans="2:11" ht="18" customHeight="1">
      <c r="B69">
        <f t="shared" ref="B69:B131" ca="1" si="66">RAND()</f>
        <v>0.48664036784724829</v>
      </c>
      <c r="C69" s="1">
        <f t="shared" ref="C69" ca="1" si="67">RANK(B69,$B$3:$B$519)</f>
        <v>103</v>
      </c>
      <c r="D69" s="57">
        <v>34</v>
      </c>
      <c r="E69" s="20" t="s">
        <v>447</v>
      </c>
      <c r="F69" s="25" t="s">
        <v>51</v>
      </c>
      <c r="G69" s="25" t="s">
        <v>73</v>
      </c>
      <c r="H69" s="25" t="s">
        <v>1910</v>
      </c>
      <c r="I69" s="25"/>
      <c r="J69" s="26"/>
      <c r="K69" s="108"/>
    </row>
    <row r="70" spans="2:11">
      <c r="C70" s="1">
        <f t="shared" ref="C70" ca="1" si="68">C71+1000</f>
        <v>1152</v>
      </c>
      <c r="D70" s="58"/>
      <c r="E70" s="19" t="s">
        <v>102</v>
      </c>
      <c r="F70" s="27" t="s">
        <v>20</v>
      </c>
      <c r="G70" s="27"/>
      <c r="H70" s="35" t="s">
        <v>52</v>
      </c>
      <c r="I70" s="35"/>
      <c r="J70" s="33"/>
      <c r="K70" s="108"/>
    </row>
    <row r="71" spans="2:11" ht="18" customHeight="1">
      <c r="B71">
        <f t="shared" ca="1" si="66"/>
        <v>0.24860919820150951</v>
      </c>
      <c r="C71" s="1">
        <f t="shared" ref="C71" ca="1" si="69">RANK(B71,$B$3:$B$519)</f>
        <v>152</v>
      </c>
      <c r="D71" s="57">
        <v>35</v>
      </c>
      <c r="E71" s="20" t="s">
        <v>450</v>
      </c>
      <c r="F71" s="25" t="s">
        <v>118</v>
      </c>
      <c r="G71" s="25" t="s">
        <v>86</v>
      </c>
      <c r="H71" s="25" t="s">
        <v>65</v>
      </c>
      <c r="I71" s="25" t="s">
        <v>134</v>
      </c>
      <c r="J71" s="26"/>
      <c r="K71" s="108"/>
    </row>
    <row r="72" spans="2:11">
      <c r="C72" s="1">
        <f t="shared" ref="C72" ca="1" si="70">C73+1000</f>
        <v>1110</v>
      </c>
      <c r="D72" s="58"/>
      <c r="E72" s="19" t="s">
        <v>72</v>
      </c>
      <c r="F72" s="27" t="s">
        <v>74</v>
      </c>
      <c r="G72" s="27"/>
      <c r="H72" s="35" t="s">
        <v>67</v>
      </c>
      <c r="I72" s="35" t="s">
        <v>460</v>
      </c>
      <c r="J72" s="33"/>
      <c r="K72" s="108"/>
    </row>
    <row r="73" spans="2:11" ht="18" customHeight="1" thickBot="1">
      <c r="B73">
        <f t="shared" ca="1" si="66"/>
        <v>0.45779997395099659</v>
      </c>
      <c r="C73" s="1">
        <f t="shared" ref="C73" ca="1" si="71">RANK(B73,$B$3:$B$519)</f>
        <v>110</v>
      </c>
      <c r="D73" s="70">
        <v>36</v>
      </c>
      <c r="E73" s="71" t="s">
        <v>73</v>
      </c>
      <c r="F73" s="72" t="s">
        <v>75</v>
      </c>
      <c r="G73" s="72" t="s">
        <v>16</v>
      </c>
      <c r="H73" s="72" t="s">
        <v>458</v>
      </c>
      <c r="I73" s="72" t="s">
        <v>196</v>
      </c>
      <c r="J73" s="73"/>
      <c r="K73" s="109"/>
    </row>
    <row r="74" spans="2:11">
      <c r="C74" s="1">
        <f t="shared" ref="C74" ca="1" si="72">C75+1000</f>
        <v>1158</v>
      </c>
      <c r="D74" s="59"/>
      <c r="E74" s="34" t="s">
        <v>170</v>
      </c>
      <c r="F74" s="35" t="s">
        <v>465</v>
      </c>
      <c r="G74" s="35" t="s">
        <v>183</v>
      </c>
      <c r="H74" s="35"/>
      <c r="I74" s="35" t="s">
        <v>467</v>
      </c>
      <c r="J74" s="33"/>
      <c r="K74" s="110" t="s">
        <v>569</v>
      </c>
    </row>
    <row r="75" spans="2:11" ht="18" customHeight="1">
      <c r="B75">
        <f t="shared" ca="1" si="66"/>
        <v>0.21022197936877096</v>
      </c>
      <c r="C75" s="1">
        <f t="shared" ref="C75" ca="1" si="73">RANK(B75,$B$3:$B$519)</f>
        <v>158</v>
      </c>
      <c r="D75" s="57">
        <v>37</v>
      </c>
      <c r="E75" s="20" t="s">
        <v>463</v>
      </c>
      <c r="F75" s="25" t="s">
        <v>464</v>
      </c>
      <c r="G75" s="25" t="s">
        <v>36</v>
      </c>
      <c r="H75" s="25" t="s">
        <v>86</v>
      </c>
      <c r="I75" s="25" t="s">
        <v>466</v>
      </c>
      <c r="J75" s="26" t="s">
        <v>134</v>
      </c>
      <c r="K75" s="111"/>
    </row>
    <row r="76" spans="2:11">
      <c r="C76" s="1">
        <f t="shared" ref="C76" ca="1" si="74">C77+1000</f>
        <v>1023</v>
      </c>
      <c r="D76" s="58"/>
      <c r="E76" s="19" t="s">
        <v>14</v>
      </c>
      <c r="F76" s="27" t="s">
        <v>81</v>
      </c>
      <c r="G76" s="27"/>
      <c r="H76" s="35" t="s">
        <v>55</v>
      </c>
      <c r="I76" s="35" t="s">
        <v>117</v>
      </c>
      <c r="J76" s="33"/>
      <c r="K76" s="111"/>
    </row>
    <row r="77" spans="2:11" ht="18" customHeight="1">
      <c r="B77">
        <f t="shared" ca="1" si="66"/>
        <v>0.92094325002107458</v>
      </c>
      <c r="C77" s="1">
        <f t="shared" ref="C77" ca="1" si="75">RANK(B77,$B$3:$B$519)</f>
        <v>23</v>
      </c>
      <c r="D77" s="57">
        <v>38</v>
      </c>
      <c r="E77" s="20" t="s">
        <v>149</v>
      </c>
      <c r="F77" s="25" t="s">
        <v>77</v>
      </c>
      <c r="G77" s="25" t="s">
        <v>86</v>
      </c>
      <c r="H77" s="25" t="s">
        <v>470</v>
      </c>
      <c r="I77" s="25" t="s">
        <v>277</v>
      </c>
      <c r="J77" s="26" t="s">
        <v>9</v>
      </c>
      <c r="K77" s="111"/>
    </row>
    <row r="78" spans="2:11">
      <c r="C78" s="1">
        <f t="shared" ref="C78" ca="1" si="76">C79+1000</f>
        <v>1006</v>
      </c>
      <c r="D78" s="58"/>
      <c r="E78" s="19" t="s">
        <v>183</v>
      </c>
      <c r="F78" s="27" t="s">
        <v>64</v>
      </c>
      <c r="G78" s="27" t="s">
        <v>135</v>
      </c>
      <c r="H78" s="35"/>
      <c r="I78" s="35" t="s">
        <v>43</v>
      </c>
      <c r="J78" s="33"/>
      <c r="K78" s="111"/>
    </row>
    <row r="79" spans="2:11" ht="18" customHeight="1">
      <c r="B79">
        <f t="shared" ca="1" si="66"/>
        <v>0.97876716526601093</v>
      </c>
      <c r="C79" s="1">
        <f t="shared" ref="C79" ca="1" si="77">RANK(B79,$B$3:$B$519)</f>
        <v>6</v>
      </c>
      <c r="D79" s="57">
        <v>39</v>
      </c>
      <c r="E79" s="20" t="s">
        <v>62</v>
      </c>
      <c r="F79" s="25" t="s">
        <v>63</v>
      </c>
      <c r="G79" s="25" t="s">
        <v>477</v>
      </c>
      <c r="H79" s="25" t="s">
        <v>86</v>
      </c>
      <c r="I79" s="25" t="s">
        <v>42</v>
      </c>
      <c r="J79" s="26" t="s">
        <v>29</v>
      </c>
      <c r="K79" s="111"/>
    </row>
    <row r="80" spans="2:11">
      <c r="C80" s="1">
        <f t="shared" ref="C80" ca="1" si="78">C81+1000</f>
        <v>1189</v>
      </c>
      <c r="D80" s="58"/>
      <c r="E80" s="19" t="s">
        <v>78</v>
      </c>
      <c r="F80" s="27" t="s">
        <v>79</v>
      </c>
      <c r="G80" s="27"/>
      <c r="H80" s="35" t="s">
        <v>176</v>
      </c>
      <c r="I80" s="35" t="s">
        <v>486</v>
      </c>
      <c r="J80" s="33"/>
      <c r="K80" s="111"/>
    </row>
    <row r="81" spans="2:11" ht="18" customHeight="1">
      <c r="B81">
        <f t="shared" ca="1" si="66"/>
        <v>0.12159446697101128</v>
      </c>
      <c r="C81" s="1">
        <f t="shared" ref="C81" ca="1" si="79">RANK(B81,$B$3:$B$519)</f>
        <v>189</v>
      </c>
      <c r="D81" s="57">
        <v>40</v>
      </c>
      <c r="E81" s="20" t="s">
        <v>4</v>
      </c>
      <c r="F81" s="25" t="s">
        <v>483</v>
      </c>
      <c r="G81" s="25" t="s">
        <v>41</v>
      </c>
      <c r="H81" s="25" t="s">
        <v>219</v>
      </c>
      <c r="I81" s="25" t="s">
        <v>487</v>
      </c>
      <c r="J81" s="26"/>
      <c r="K81" s="111"/>
    </row>
    <row r="82" spans="2:11">
      <c r="C82" s="1">
        <f t="shared" ref="C82" ca="1" si="80">C83+1000</f>
        <v>1195</v>
      </c>
      <c r="D82" s="58"/>
      <c r="E82" s="19" t="s">
        <v>106</v>
      </c>
      <c r="F82" s="27" t="s">
        <v>269</v>
      </c>
      <c r="G82" s="27" t="s">
        <v>157</v>
      </c>
      <c r="H82" s="35"/>
      <c r="I82" s="35" t="s">
        <v>78</v>
      </c>
      <c r="J82" s="33" t="s">
        <v>31</v>
      </c>
      <c r="K82" s="111"/>
    </row>
    <row r="83" spans="2:11" ht="18" customHeight="1">
      <c r="B83">
        <f t="shared" ca="1" si="66"/>
        <v>9.5375723515942146E-2</v>
      </c>
      <c r="C83" s="1">
        <f t="shared" ref="C83" ca="1" si="81">RANK(B83,$B$3:$B$519)</f>
        <v>195</v>
      </c>
      <c r="D83" s="57">
        <v>41</v>
      </c>
      <c r="E83" s="20" t="s">
        <v>76</v>
      </c>
      <c r="F83" s="25" t="s">
        <v>490</v>
      </c>
      <c r="G83" s="25" t="s">
        <v>493</v>
      </c>
      <c r="H83" s="25" t="s">
        <v>41</v>
      </c>
      <c r="I83" s="25" t="s">
        <v>156</v>
      </c>
      <c r="J83" s="26" t="s">
        <v>131</v>
      </c>
      <c r="K83" s="111"/>
    </row>
    <row r="84" spans="2:11">
      <c r="C84" s="1">
        <f t="shared" ref="C84" ca="1" si="82">C85+1000</f>
        <v>1095</v>
      </c>
      <c r="D84" s="58"/>
      <c r="E84" s="19"/>
      <c r="F84" s="27"/>
      <c r="G84" s="27" t="s">
        <v>52</v>
      </c>
      <c r="H84" s="35"/>
      <c r="I84" s="35" t="s">
        <v>123</v>
      </c>
      <c r="J84" s="33"/>
      <c r="K84" s="111"/>
    </row>
    <row r="85" spans="2:11" ht="18" customHeight="1">
      <c r="B85">
        <f t="shared" ca="1" si="66"/>
        <v>0.52205697032454712</v>
      </c>
      <c r="C85" s="1">
        <f t="shared" ref="C85" ca="1" si="83">RANK(B85,$B$3:$B$519)</f>
        <v>95</v>
      </c>
      <c r="D85" s="57">
        <v>42</v>
      </c>
      <c r="E85" s="20" t="s">
        <v>497</v>
      </c>
      <c r="F85" s="25" t="s">
        <v>86</v>
      </c>
      <c r="G85" s="25" t="s">
        <v>498</v>
      </c>
      <c r="H85" s="25" t="s">
        <v>1915</v>
      </c>
      <c r="I85" s="25" t="s">
        <v>499</v>
      </c>
      <c r="J85" s="26" t="s">
        <v>134</v>
      </c>
      <c r="K85" s="111"/>
    </row>
    <row r="86" spans="2:11">
      <c r="C86" s="1">
        <f t="shared" ref="C86" ca="1" si="84">C87+1000</f>
        <v>1040</v>
      </c>
      <c r="D86" s="58"/>
      <c r="E86" s="19" t="s">
        <v>68</v>
      </c>
      <c r="F86" s="27" t="s">
        <v>79</v>
      </c>
      <c r="G86" s="27" t="s">
        <v>39</v>
      </c>
      <c r="H86" s="35"/>
      <c r="I86" s="35" t="s">
        <v>509</v>
      </c>
      <c r="J86" s="33"/>
      <c r="K86" s="111"/>
    </row>
    <row r="87" spans="2:11" ht="18" customHeight="1">
      <c r="B87">
        <f t="shared" ca="1" si="66"/>
        <v>0.78884281105156628</v>
      </c>
      <c r="C87" s="1">
        <f t="shared" ref="C87" ca="1" si="85">RANK(B87,$B$3:$B$519)</f>
        <v>40</v>
      </c>
      <c r="D87" s="57">
        <v>43</v>
      </c>
      <c r="E87" s="20" t="s">
        <v>502</v>
      </c>
      <c r="F87" s="25" t="s">
        <v>503</v>
      </c>
      <c r="G87" s="25" t="s">
        <v>5</v>
      </c>
      <c r="H87" s="25" t="s">
        <v>10</v>
      </c>
      <c r="I87" s="25" t="s">
        <v>508</v>
      </c>
      <c r="J87" s="26" t="s">
        <v>111</v>
      </c>
      <c r="K87" s="111"/>
    </row>
    <row r="88" spans="2:11">
      <c r="C88" s="1">
        <f t="shared" ref="C88" ca="1" si="86">C89+1000</f>
        <v>1056</v>
      </c>
      <c r="D88" s="58"/>
      <c r="E88" s="19" t="s">
        <v>68</v>
      </c>
      <c r="F88" s="27" t="s">
        <v>177</v>
      </c>
      <c r="G88" s="27" t="s">
        <v>128</v>
      </c>
      <c r="H88" s="35" t="s">
        <v>32</v>
      </c>
      <c r="I88" s="35" t="s">
        <v>39</v>
      </c>
      <c r="J88" s="33" t="s">
        <v>56</v>
      </c>
      <c r="K88" s="111"/>
    </row>
    <row r="89" spans="2:11" ht="18" customHeight="1">
      <c r="B89">
        <f t="shared" ca="1" si="66"/>
        <v>0.71636188923266486</v>
      </c>
      <c r="C89" s="1">
        <f t="shared" ref="C89" ca="1" si="87">RANK(B89,$B$3:$B$519)</f>
        <v>56</v>
      </c>
      <c r="D89" s="57">
        <v>44</v>
      </c>
      <c r="E89" s="20" t="s">
        <v>1</v>
      </c>
      <c r="F89" s="25" t="s">
        <v>66</v>
      </c>
      <c r="G89" s="25" t="s">
        <v>516</v>
      </c>
      <c r="H89" s="25" t="s">
        <v>100</v>
      </c>
      <c r="I89" s="25" t="s">
        <v>5</v>
      </c>
      <c r="J89" s="26" t="s">
        <v>221</v>
      </c>
      <c r="K89" s="111"/>
    </row>
    <row r="90" spans="2:11">
      <c r="C90" s="1">
        <f t="shared" ref="C90" ca="1" si="88">C91+1000</f>
        <v>1182</v>
      </c>
      <c r="D90" s="58"/>
      <c r="E90" s="19" t="s">
        <v>960</v>
      </c>
      <c r="F90" s="27" t="s">
        <v>961</v>
      </c>
      <c r="G90" s="27"/>
      <c r="H90" s="27" t="s">
        <v>130</v>
      </c>
      <c r="I90" s="35"/>
      <c r="J90" s="33"/>
      <c r="K90" s="111"/>
    </row>
    <row r="91" spans="2:11" ht="18" customHeight="1">
      <c r="B91">
        <f t="shared" ca="1" si="66"/>
        <v>0.14317349444987493</v>
      </c>
      <c r="C91" s="1">
        <f t="shared" ref="C91" ca="1" si="89">RANK(B91,$B$3:$B$519)</f>
        <v>182</v>
      </c>
      <c r="D91" s="57">
        <v>45</v>
      </c>
      <c r="E91" s="20" t="s">
        <v>202</v>
      </c>
      <c r="F91" s="25" t="s">
        <v>257</v>
      </c>
      <c r="G91" s="25" t="s">
        <v>959</v>
      </c>
      <c r="H91" s="25" t="s">
        <v>522</v>
      </c>
      <c r="I91" s="25" t="s">
        <v>958</v>
      </c>
      <c r="J91" s="26"/>
      <c r="K91" s="111"/>
    </row>
    <row r="92" spans="2:11">
      <c r="C92" s="1">
        <f t="shared" ref="C92" ca="1" si="90">C93+1000</f>
        <v>1105</v>
      </c>
      <c r="D92" s="58"/>
      <c r="E92" s="19" t="s">
        <v>26</v>
      </c>
      <c r="F92" s="27" t="s">
        <v>39</v>
      </c>
      <c r="G92" s="27" t="s">
        <v>46</v>
      </c>
      <c r="H92" s="35" t="s">
        <v>192</v>
      </c>
      <c r="I92" s="35"/>
      <c r="J92" s="33"/>
      <c r="K92" s="111"/>
    </row>
    <row r="93" spans="2:11" ht="18" customHeight="1">
      <c r="B93">
        <f t="shared" ca="1" si="66"/>
        <v>0.48500676030383405</v>
      </c>
      <c r="C93" s="1">
        <f t="shared" ref="C93" ca="1" si="91">RANK(B93,$B$3:$B$519)</f>
        <v>105</v>
      </c>
      <c r="D93" s="57">
        <v>46</v>
      </c>
      <c r="E93" s="20" t="s">
        <v>524</v>
      </c>
      <c r="F93" s="25" t="s">
        <v>522</v>
      </c>
      <c r="G93" s="25" t="s">
        <v>0</v>
      </c>
      <c r="H93" s="25" t="s">
        <v>527</v>
      </c>
      <c r="I93" s="25" t="s">
        <v>9</v>
      </c>
      <c r="J93" s="26"/>
      <c r="K93" s="111"/>
    </row>
    <row r="94" spans="2:11">
      <c r="C94" s="1">
        <f t="shared" ref="C94" ca="1" si="92">C95+1000</f>
        <v>1055</v>
      </c>
      <c r="D94" s="58"/>
      <c r="E94" s="19" t="s">
        <v>146</v>
      </c>
      <c r="F94" s="27" t="s">
        <v>48</v>
      </c>
      <c r="G94" s="27"/>
      <c r="H94" s="35" t="s">
        <v>536</v>
      </c>
      <c r="I94" s="35"/>
      <c r="J94" s="33"/>
      <c r="K94" s="111"/>
    </row>
    <row r="95" spans="2:11" ht="18" customHeight="1">
      <c r="B95">
        <f t="shared" ca="1" si="66"/>
        <v>0.71988674401540043</v>
      </c>
      <c r="C95" s="1">
        <f t="shared" ref="C95" ca="1" si="93">RANK(B95,$B$3:$B$519)</f>
        <v>55</v>
      </c>
      <c r="D95" s="57">
        <v>47</v>
      </c>
      <c r="E95" s="20" t="s">
        <v>531</v>
      </c>
      <c r="F95" s="25" t="s">
        <v>49</v>
      </c>
      <c r="G95" s="25" t="s">
        <v>86</v>
      </c>
      <c r="H95" s="25" t="s">
        <v>535</v>
      </c>
      <c r="I95" s="25" t="s">
        <v>138</v>
      </c>
      <c r="J95" s="26"/>
      <c r="K95" s="111"/>
    </row>
    <row r="96" spans="2:11">
      <c r="C96" s="1">
        <f t="shared" ref="C96" ca="1" si="94">C97+1000</f>
        <v>1120</v>
      </c>
      <c r="D96" s="58"/>
      <c r="E96" s="19" t="s">
        <v>538</v>
      </c>
      <c r="F96" s="27" t="s">
        <v>109</v>
      </c>
      <c r="G96" s="27"/>
      <c r="H96" s="35" t="s">
        <v>22</v>
      </c>
      <c r="I96" s="35"/>
      <c r="J96" s="33"/>
      <c r="K96" s="111"/>
    </row>
    <row r="97" spans="2:14" ht="18" customHeight="1">
      <c r="B97">
        <f t="shared" ca="1" si="66"/>
        <v>0.42242800524776036</v>
      </c>
      <c r="C97" s="1">
        <f t="shared" ref="C97" ca="1" si="95">RANK(B97,$B$3:$B$519)</f>
        <v>120</v>
      </c>
      <c r="D97" s="57">
        <v>48</v>
      </c>
      <c r="E97" s="20" t="s">
        <v>539</v>
      </c>
      <c r="F97" s="25" t="s">
        <v>108</v>
      </c>
      <c r="G97" s="25" t="s">
        <v>86</v>
      </c>
      <c r="H97" s="25" t="s">
        <v>97</v>
      </c>
      <c r="I97" s="25" t="s">
        <v>87</v>
      </c>
      <c r="J97" s="26"/>
      <c r="K97" s="111"/>
    </row>
    <row r="98" spans="2:14">
      <c r="C98" s="1">
        <f t="shared" ref="C98" ca="1" si="96">C99+1000</f>
        <v>1149</v>
      </c>
      <c r="D98" s="58"/>
      <c r="E98" s="19" t="s">
        <v>26</v>
      </c>
      <c r="F98" s="27" t="s">
        <v>127</v>
      </c>
      <c r="G98" s="27"/>
      <c r="H98" s="35" t="s">
        <v>95</v>
      </c>
      <c r="I98" s="35"/>
      <c r="J98" s="33"/>
      <c r="K98" s="111"/>
    </row>
    <row r="99" spans="2:14" ht="18" customHeight="1">
      <c r="B99">
        <f t="shared" ca="1" si="66"/>
        <v>0.26542914650753147</v>
      </c>
      <c r="C99" s="1">
        <f t="shared" ref="C99" ca="1" si="97">RANK(B99,$B$3:$B$519)</f>
        <v>149</v>
      </c>
      <c r="D99" s="57">
        <v>49</v>
      </c>
      <c r="E99" s="20" t="s">
        <v>546</v>
      </c>
      <c r="F99" s="25" t="s">
        <v>547</v>
      </c>
      <c r="G99" s="25" t="s">
        <v>16</v>
      </c>
      <c r="H99" s="25" t="s">
        <v>550</v>
      </c>
      <c r="I99" s="25" t="s">
        <v>460</v>
      </c>
      <c r="J99" s="26"/>
      <c r="K99" s="111"/>
    </row>
    <row r="100" spans="2:14">
      <c r="C100" s="1">
        <f t="shared" ref="C100" ca="1" si="98">C101+1000</f>
        <v>1018</v>
      </c>
      <c r="D100" s="58"/>
      <c r="E100" s="19" t="s">
        <v>553</v>
      </c>
      <c r="F100" s="27" t="s">
        <v>157</v>
      </c>
      <c r="G100" s="27" t="s">
        <v>217</v>
      </c>
      <c r="H100" s="35"/>
      <c r="I100" s="35" t="s">
        <v>252</v>
      </c>
      <c r="J100" s="33"/>
      <c r="K100" s="111"/>
    </row>
    <row r="101" spans="2:14" ht="18" customHeight="1">
      <c r="B101">
        <f t="shared" ca="1" si="66"/>
        <v>0.94113956683171562</v>
      </c>
      <c r="C101" s="1">
        <f t="shared" ref="C101" ca="1" si="99">RANK(B101,$B$3:$B$519)</f>
        <v>18</v>
      </c>
      <c r="D101" s="57">
        <v>50</v>
      </c>
      <c r="E101" s="20" t="s">
        <v>554</v>
      </c>
      <c r="F101" s="25" t="s">
        <v>493</v>
      </c>
      <c r="G101" s="25" t="s">
        <v>216</v>
      </c>
      <c r="H101" s="25" t="s">
        <v>19</v>
      </c>
      <c r="I101" s="25" t="s">
        <v>560</v>
      </c>
      <c r="J101" s="26" t="s">
        <v>111</v>
      </c>
      <c r="K101" s="111"/>
    </row>
    <row r="102" spans="2:14">
      <c r="C102" s="1">
        <f t="shared" ref="C102" ca="1" si="100">C103+1000</f>
        <v>1130</v>
      </c>
      <c r="D102" s="58"/>
      <c r="E102" s="19"/>
      <c r="F102" s="27"/>
      <c r="G102" s="27" t="s">
        <v>71</v>
      </c>
      <c r="H102" s="35" t="s">
        <v>48</v>
      </c>
      <c r="I102" s="35"/>
      <c r="J102" s="33"/>
      <c r="K102" s="111"/>
    </row>
    <row r="103" spans="2:14" ht="18" customHeight="1" thickBot="1">
      <c r="B103">
        <f t="shared" ca="1" si="66"/>
        <v>0.35483409925708143</v>
      </c>
      <c r="C103" s="1">
        <f t="shared" ref="C103" ca="1" si="101">RANK(B103,$B$3:$B$519)</f>
        <v>130</v>
      </c>
      <c r="D103" s="70">
        <v>51</v>
      </c>
      <c r="E103" s="71" t="s">
        <v>563</v>
      </c>
      <c r="F103" s="72" t="s">
        <v>51</v>
      </c>
      <c r="G103" s="72" t="s">
        <v>6</v>
      </c>
      <c r="H103" s="72" t="s">
        <v>143</v>
      </c>
      <c r="I103" s="72"/>
      <c r="J103" s="73"/>
      <c r="K103" s="112"/>
    </row>
    <row r="104" spans="2:14">
      <c r="C104" s="1">
        <f t="shared" ref="C104" ca="1" si="102">C105+1000</f>
        <v>1194</v>
      </c>
      <c r="D104" s="59"/>
      <c r="E104" s="34" t="s">
        <v>570</v>
      </c>
      <c r="F104" s="35" t="s">
        <v>570</v>
      </c>
      <c r="G104" s="35"/>
      <c r="H104" s="35" t="s">
        <v>553</v>
      </c>
      <c r="I104" s="35" t="s">
        <v>157</v>
      </c>
      <c r="J104" s="33"/>
      <c r="K104" s="122" t="s">
        <v>711</v>
      </c>
    </row>
    <row r="105" spans="2:14" ht="18" customHeight="1">
      <c r="B105">
        <f t="shared" ca="1" si="66"/>
        <v>9.8734009685002566E-2</v>
      </c>
      <c r="C105" s="1">
        <f t="shared" ref="C105" ca="1" si="103">RANK(B105,$B$3:$B$519)</f>
        <v>194</v>
      </c>
      <c r="D105" s="57">
        <v>52</v>
      </c>
      <c r="E105" s="20" t="s">
        <v>571</v>
      </c>
      <c r="F105" s="25" t="s">
        <v>158</v>
      </c>
      <c r="G105" s="25" t="s">
        <v>16</v>
      </c>
      <c r="H105" s="25" t="s">
        <v>319</v>
      </c>
      <c r="I105" s="25" t="s">
        <v>493</v>
      </c>
      <c r="J105" s="26"/>
      <c r="K105" s="123"/>
    </row>
    <row r="106" spans="2:14">
      <c r="C106" s="1">
        <f t="shared" ref="C106" ca="1" si="104">C107+1000</f>
        <v>1102</v>
      </c>
      <c r="D106" s="58"/>
      <c r="E106" s="19"/>
      <c r="F106" s="27" t="s">
        <v>126</v>
      </c>
      <c r="G106" s="27" t="s">
        <v>127</v>
      </c>
      <c r="H106" s="35"/>
      <c r="I106" s="35" t="s">
        <v>183</v>
      </c>
      <c r="J106" s="33" t="s">
        <v>584</v>
      </c>
      <c r="K106" s="123"/>
    </row>
    <row r="107" spans="2:14" ht="18" customHeight="1">
      <c r="B107">
        <f t="shared" ca="1" si="66"/>
        <v>0.49013198765116872</v>
      </c>
      <c r="C107" s="1">
        <f t="shared" ref="C107" ca="1" si="105">RANK(B107,$B$3:$B$519)</f>
        <v>102</v>
      </c>
      <c r="D107" s="57">
        <v>53</v>
      </c>
      <c r="E107" s="20" t="s">
        <v>577</v>
      </c>
      <c r="F107" s="25" t="s">
        <v>578</v>
      </c>
      <c r="G107" s="25" t="s">
        <v>581</v>
      </c>
      <c r="H107" s="25" t="s">
        <v>16</v>
      </c>
      <c r="I107" s="25" t="s">
        <v>403</v>
      </c>
      <c r="J107" s="26" t="s">
        <v>585</v>
      </c>
      <c r="K107" s="123"/>
    </row>
    <row r="108" spans="2:14">
      <c r="C108" s="1">
        <f t="shared" ref="C108" ca="1" si="106">C109+1000</f>
        <v>1014</v>
      </c>
      <c r="D108" s="58"/>
      <c r="E108" s="19" t="s">
        <v>586</v>
      </c>
      <c r="F108" s="27" t="s">
        <v>193</v>
      </c>
      <c r="G108" s="27"/>
      <c r="H108" s="35" t="s">
        <v>177</v>
      </c>
      <c r="I108" s="35" t="s">
        <v>85</v>
      </c>
      <c r="J108" s="33"/>
      <c r="K108" s="123"/>
      <c r="L108" s="9"/>
      <c r="M108" s="9"/>
      <c r="N108" s="9"/>
    </row>
    <row r="109" spans="2:14" ht="18" customHeight="1">
      <c r="B109">
        <f t="shared" ca="1" si="66"/>
        <v>0.95101453040119166</v>
      </c>
      <c r="C109" s="1">
        <f t="shared" ref="C109" ca="1" si="107">RANK(B109,$B$3:$B$519)</f>
        <v>14</v>
      </c>
      <c r="D109" s="57">
        <v>54</v>
      </c>
      <c r="E109" s="20" t="s">
        <v>585</v>
      </c>
      <c r="F109" s="25" t="s">
        <v>587</v>
      </c>
      <c r="G109" s="25" t="s">
        <v>16</v>
      </c>
      <c r="H109" s="25" t="s">
        <v>150</v>
      </c>
      <c r="I109" s="25" t="s">
        <v>94</v>
      </c>
      <c r="J109" s="26"/>
      <c r="K109" s="123"/>
      <c r="L109" s="11"/>
      <c r="M109" s="11"/>
      <c r="N109" s="11"/>
    </row>
    <row r="110" spans="2:14" ht="16.2">
      <c r="C110" s="1">
        <f t="shared" ref="C110" ca="1" si="108">C111+1000</f>
        <v>1186</v>
      </c>
      <c r="D110" s="59"/>
      <c r="E110" s="19" t="s">
        <v>139</v>
      </c>
      <c r="F110" s="27" t="s">
        <v>597</v>
      </c>
      <c r="G110" s="27"/>
      <c r="H110" s="35" t="s">
        <v>164</v>
      </c>
      <c r="I110" s="35" t="s">
        <v>90</v>
      </c>
      <c r="J110" s="33"/>
      <c r="K110" s="123"/>
      <c r="L110" s="9"/>
      <c r="M110" s="9"/>
      <c r="N110" s="11"/>
    </row>
    <row r="111" spans="2:14" ht="18" customHeight="1">
      <c r="B111">
        <f t="shared" ca="1" si="66"/>
        <v>0.13376170073533011</v>
      </c>
      <c r="C111" s="1">
        <f t="shared" ref="C111" ca="1" si="109">RANK(B111,$B$3:$B$519)</f>
        <v>186</v>
      </c>
      <c r="D111" s="57">
        <v>55</v>
      </c>
      <c r="E111" s="20" t="s">
        <v>595</v>
      </c>
      <c r="F111" s="25" t="s">
        <v>596</v>
      </c>
      <c r="G111" s="25" t="s">
        <v>10</v>
      </c>
      <c r="H111" s="25" t="s">
        <v>218</v>
      </c>
      <c r="I111" s="25" t="s">
        <v>107</v>
      </c>
      <c r="J111" s="26" t="s">
        <v>9</v>
      </c>
      <c r="K111" s="123"/>
      <c r="L111" s="11"/>
      <c r="M111" s="11"/>
      <c r="N111" s="11"/>
    </row>
    <row r="112" spans="2:14" ht="16.2">
      <c r="C112" s="1">
        <f t="shared" ref="C112" ca="1" si="110">C113+1000</f>
        <v>1029</v>
      </c>
      <c r="D112" s="59"/>
      <c r="E112" s="34" t="s">
        <v>27</v>
      </c>
      <c r="F112" s="35" t="s">
        <v>48</v>
      </c>
      <c r="G112" s="35"/>
      <c r="H112" s="35" t="s">
        <v>17</v>
      </c>
      <c r="I112" s="35" t="s">
        <v>160</v>
      </c>
      <c r="J112" s="33"/>
      <c r="K112" s="123"/>
      <c r="L112" s="9"/>
      <c r="M112" s="9"/>
      <c r="N112" s="11"/>
    </row>
    <row r="113" spans="2:14" ht="16.2">
      <c r="B113">
        <f t="shared" ca="1" si="66"/>
        <v>0.87325103219682176</v>
      </c>
      <c r="C113" s="1">
        <f t="shared" ref="C113" ca="1" si="111">RANK(B113,$B$3:$B$519)</f>
        <v>29</v>
      </c>
      <c r="D113" s="57">
        <v>56</v>
      </c>
      <c r="E113" s="20" t="s">
        <v>200</v>
      </c>
      <c r="F113" s="25" t="s">
        <v>606</v>
      </c>
      <c r="G113" s="25" t="s">
        <v>19</v>
      </c>
      <c r="H113" s="25" t="s">
        <v>609</v>
      </c>
      <c r="I113" s="25" t="s">
        <v>161</v>
      </c>
      <c r="J113" s="26" t="s">
        <v>9</v>
      </c>
      <c r="K113" s="123"/>
      <c r="L113" s="11"/>
      <c r="M113" s="11"/>
      <c r="N113" s="11"/>
    </row>
    <row r="114" spans="2:14" ht="16.2">
      <c r="C114" s="1">
        <f t="shared" ref="C114" ca="1" si="112">C115+1000</f>
        <v>1081</v>
      </c>
      <c r="D114" s="59"/>
      <c r="E114" s="34" t="s">
        <v>191</v>
      </c>
      <c r="F114" s="35"/>
      <c r="G114" s="35" t="s">
        <v>44</v>
      </c>
      <c r="H114" s="35" t="s">
        <v>145</v>
      </c>
      <c r="I114" s="35"/>
      <c r="J114" s="33"/>
      <c r="K114" s="123"/>
      <c r="L114" s="9"/>
      <c r="M114" s="9"/>
      <c r="N114" s="11"/>
    </row>
    <row r="115" spans="2:14" ht="16.2">
      <c r="B115">
        <f t="shared" ca="1" si="66"/>
        <v>0.60185018959539693</v>
      </c>
      <c r="C115" s="1">
        <f t="shared" ref="C115" ca="1" si="113">RANK(B115,$B$3:$B$519)</f>
        <v>81</v>
      </c>
      <c r="D115" s="57">
        <v>57</v>
      </c>
      <c r="E115" s="20" t="s">
        <v>3</v>
      </c>
      <c r="F115" s="25" t="s">
        <v>10</v>
      </c>
      <c r="G115" s="25" t="s">
        <v>616</v>
      </c>
      <c r="H115" s="25" t="s">
        <v>197</v>
      </c>
      <c r="I115" s="25" t="s">
        <v>9</v>
      </c>
      <c r="J115" s="26"/>
      <c r="K115" s="123"/>
      <c r="L115" s="11"/>
      <c r="M115" s="11"/>
      <c r="N115" s="11"/>
    </row>
    <row r="116" spans="2:14" ht="16.2">
      <c r="C116" s="1">
        <f t="shared" ref="C116" ca="1" si="114">C117+1000</f>
        <v>1024</v>
      </c>
      <c r="D116" s="59"/>
      <c r="E116" s="34" t="s">
        <v>128</v>
      </c>
      <c r="F116" s="35" t="s">
        <v>58</v>
      </c>
      <c r="G116" s="35" t="s">
        <v>68</v>
      </c>
      <c r="H116" s="35"/>
      <c r="I116" s="35" t="s">
        <v>430</v>
      </c>
      <c r="J116" s="33"/>
      <c r="K116" s="123"/>
      <c r="L116" s="9"/>
      <c r="M116" s="9"/>
      <c r="N116" s="11"/>
    </row>
    <row r="117" spans="2:14" ht="16.2">
      <c r="B117">
        <f t="shared" ca="1" si="66"/>
        <v>0.90078343870617694</v>
      </c>
      <c r="C117" s="1">
        <f t="shared" ref="C117" ca="1" si="115">RANK(B117,$B$3:$B$519)</f>
        <v>24</v>
      </c>
      <c r="D117" s="57">
        <v>58</v>
      </c>
      <c r="E117" s="20" t="s">
        <v>621</v>
      </c>
      <c r="F117" s="25" t="s">
        <v>57</v>
      </c>
      <c r="G117" s="25" t="s">
        <v>171</v>
      </c>
      <c r="H117" s="25" t="s">
        <v>16</v>
      </c>
      <c r="I117" s="25" t="s">
        <v>195</v>
      </c>
      <c r="J117" s="26"/>
      <c r="K117" s="123"/>
      <c r="L117" s="11"/>
      <c r="M117" s="11"/>
      <c r="N117" s="11"/>
    </row>
    <row r="118" spans="2:14" ht="16.2">
      <c r="C118" s="1">
        <f t="shared" ref="C118" ca="1" si="116">C119+1000</f>
        <v>1106</v>
      </c>
      <c r="D118" s="59"/>
      <c r="E118" s="34" t="s">
        <v>255</v>
      </c>
      <c r="F118" s="35" t="s">
        <v>22</v>
      </c>
      <c r="G118" s="35"/>
      <c r="H118" s="35" t="s">
        <v>633</v>
      </c>
      <c r="I118" s="35"/>
      <c r="J118" s="33"/>
      <c r="K118" s="123"/>
      <c r="L118" s="9"/>
      <c r="M118" s="9"/>
      <c r="N118" s="11"/>
    </row>
    <row r="119" spans="2:14" ht="16.2">
      <c r="B119">
        <f t="shared" ca="1" si="66"/>
        <v>0.48322318231726735</v>
      </c>
      <c r="C119" s="1">
        <f t="shared" ref="C119" ca="1" si="117">RANK(B119,$B$3:$B$519)</f>
        <v>106</v>
      </c>
      <c r="D119" s="57">
        <v>59</v>
      </c>
      <c r="E119" s="20" t="s">
        <v>152</v>
      </c>
      <c r="F119" s="25" t="s">
        <v>257</v>
      </c>
      <c r="G119" s="25" t="s">
        <v>86</v>
      </c>
      <c r="H119" s="25" t="s">
        <v>621</v>
      </c>
      <c r="I119" s="25" t="s">
        <v>11</v>
      </c>
      <c r="J119" s="26"/>
      <c r="K119" s="123"/>
      <c r="L119" s="11"/>
      <c r="M119" s="11"/>
      <c r="N119" s="11"/>
    </row>
    <row r="120" spans="2:14" ht="16.2">
      <c r="C120" s="1">
        <f t="shared" ref="C120" ca="1" si="118">C121+1000</f>
        <v>1012</v>
      </c>
      <c r="D120" s="59"/>
      <c r="E120" s="34"/>
      <c r="F120" s="35" t="s">
        <v>53</v>
      </c>
      <c r="G120" s="35" t="s">
        <v>80</v>
      </c>
      <c r="H120" s="35" t="s">
        <v>44</v>
      </c>
      <c r="I120" s="35"/>
      <c r="J120" s="33"/>
      <c r="K120" s="123"/>
      <c r="L120" s="9"/>
      <c r="M120" s="9"/>
      <c r="N120" s="11"/>
    </row>
    <row r="121" spans="2:14" ht="16.2">
      <c r="B121">
        <f t="shared" ca="1" si="66"/>
        <v>0.95720177863369116</v>
      </c>
      <c r="C121" s="1">
        <f t="shared" ref="C121" ca="1" si="119">RANK(B121,$B$3:$B$519)</f>
        <v>12</v>
      </c>
      <c r="D121" s="57">
        <v>60</v>
      </c>
      <c r="E121" s="20" t="s">
        <v>497</v>
      </c>
      <c r="F121" s="25" t="s">
        <v>636</v>
      </c>
      <c r="G121" s="25" t="s">
        <v>82</v>
      </c>
      <c r="H121" s="25" t="s">
        <v>640</v>
      </c>
      <c r="I121" s="25"/>
      <c r="J121" s="26"/>
      <c r="K121" s="123"/>
      <c r="L121" s="11"/>
      <c r="M121" s="11"/>
      <c r="N121" s="11"/>
    </row>
    <row r="122" spans="2:14" ht="16.2">
      <c r="C122" s="1">
        <f t="shared" ref="C122" ca="1" si="120">C123+1000</f>
        <v>1128</v>
      </c>
      <c r="D122" s="59"/>
      <c r="E122" s="34" t="s">
        <v>641</v>
      </c>
      <c r="F122" s="35"/>
      <c r="G122" s="35" t="s">
        <v>175</v>
      </c>
      <c r="H122" s="35"/>
      <c r="I122" s="35" t="s">
        <v>132</v>
      </c>
      <c r="J122" s="33"/>
      <c r="K122" s="123"/>
      <c r="L122" s="9"/>
      <c r="M122" s="9"/>
      <c r="N122" s="11"/>
    </row>
    <row r="123" spans="2:14" ht="16.2">
      <c r="B123">
        <f t="shared" ca="1" si="66"/>
        <v>0.36394112484343077</v>
      </c>
      <c r="C123" s="1">
        <f t="shared" ref="C123" ca="1" si="121">RANK(B123,$B$3:$B$519)</f>
        <v>128</v>
      </c>
      <c r="D123" s="57">
        <v>61</v>
      </c>
      <c r="E123" s="20" t="s">
        <v>114</v>
      </c>
      <c r="F123" s="25" t="s">
        <v>19</v>
      </c>
      <c r="G123" s="25" t="s">
        <v>203</v>
      </c>
      <c r="H123" s="25" t="s">
        <v>86</v>
      </c>
      <c r="I123" s="25" t="s">
        <v>645</v>
      </c>
      <c r="J123" s="26" t="s">
        <v>182</v>
      </c>
      <c r="K123" s="123"/>
      <c r="L123" s="11"/>
      <c r="M123" s="11"/>
      <c r="N123" s="11"/>
    </row>
    <row r="124" spans="2:14" ht="16.2">
      <c r="C124" s="1">
        <f t="shared" ref="C124" ca="1" si="122">C125+1000</f>
        <v>1031</v>
      </c>
      <c r="D124" s="59"/>
      <c r="E124" s="34" t="s">
        <v>47</v>
      </c>
      <c r="F124" s="35"/>
      <c r="G124" s="35"/>
      <c r="H124" s="35" t="s">
        <v>190</v>
      </c>
      <c r="I124" s="35"/>
      <c r="J124" s="33"/>
      <c r="K124" s="123"/>
      <c r="L124" s="9"/>
      <c r="M124" s="9"/>
      <c r="N124" s="11"/>
    </row>
    <row r="125" spans="2:14" ht="16.2">
      <c r="B125">
        <f t="shared" ca="1" si="66"/>
        <v>0.86057989392064138</v>
      </c>
      <c r="C125" s="1">
        <f t="shared" ref="C125" ca="1" si="123">RANK(B125,$B$3:$B$519)</f>
        <v>31</v>
      </c>
      <c r="D125" s="57">
        <v>62</v>
      </c>
      <c r="E125" s="20" t="s">
        <v>645</v>
      </c>
      <c r="F125" s="25" t="s">
        <v>649</v>
      </c>
      <c r="G125" s="25" t="s">
        <v>10</v>
      </c>
      <c r="H125" s="25" t="s">
        <v>189</v>
      </c>
      <c r="I125" s="25" t="s">
        <v>134</v>
      </c>
      <c r="J125" s="26"/>
      <c r="K125" s="123"/>
      <c r="L125" s="11"/>
      <c r="M125" s="11"/>
      <c r="N125" s="11"/>
    </row>
    <row r="126" spans="2:14" ht="16.2">
      <c r="C126" s="1">
        <f t="shared" ref="C126" ca="1" si="124">C127+1000</f>
        <v>1159</v>
      </c>
      <c r="D126" s="59"/>
      <c r="E126" s="34" t="s">
        <v>654</v>
      </c>
      <c r="F126" s="35" t="s">
        <v>192</v>
      </c>
      <c r="G126" s="35"/>
      <c r="H126" s="35" t="s">
        <v>21</v>
      </c>
      <c r="I126" s="35"/>
      <c r="J126" s="33"/>
      <c r="K126" s="123"/>
      <c r="L126" s="9"/>
      <c r="M126" s="9"/>
      <c r="N126" s="11"/>
    </row>
    <row r="127" spans="2:14" ht="16.2">
      <c r="B127">
        <f t="shared" ca="1" si="66"/>
        <v>0.20795544078297135</v>
      </c>
      <c r="C127" s="1">
        <f t="shared" ref="C127" ca="1" si="125">RANK(B127,$B$3:$B$519)</f>
        <v>159</v>
      </c>
      <c r="D127" s="57">
        <v>63</v>
      </c>
      <c r="E127" s="20" t="s">
        <v>185</v>
      </c>
      <c r="F127" s="25" t="s">
        <v>656</v>
      </c>
      <c r="G127" s="25" t="s">
        <v>86</v>
      </c>
      <c r="H127" s="25" t="s">
        <v>658</v>
      </c>
      <c r="I127" s="25" t="s">
        <v>12</v>
      </c>
      <c r="J127" s="26"/>
      <c r="K127" s="123"/>
      <c r="L127" s="11"/>
      <c r="M127" s="11"/>
      <c r="N127" s="11"/>
    </row>
    <row r="128" spans="2:14" ht="16.2">
      <c r="C128" s="1">
        <f t="shared" ref="C128" ca="1" si="126">C129+1000</f>
        <v>1162</v>
      </c>
      <c r="D128" s="59"/>
      <c r="E128" s="34" t="s">
        <v>184</v>
      </c>
      <c r="F128" s="35"/>
      <c r="G128" s="35" t="s">
        <v>663</v>
      </c>
      <c r="H128" s="35"/>
      <c r="I128" s="35"/>
      <c r="J128" s="33"/>
      <c r="K128" s="123"/>
      <c r="L128" s="9"/>
      <c r="M128" s="9"/>
      <c r="N128" s="11"/>
    </row>
    <row r="129" spans="2:14" ht="16.2">
      <c r="B129">
        <f t="shared" ca="1" si="66"/>
        <v>0.19835474156037181</v>
      </c>
      <c r="C129" s="1">
        <f t="shared" ref="C129" ca="1" si="127">RANK(B129,$B$3:$B$519)</f>
        <v>162</v>
      </c>
      <c r="D129" s="57">
        <v>64</v>
      </c>
      <c r="E129" s="20" t="s">
        <v>185</v>
      </c>
      <c r="F129" s="25" t="s">
        <v>16</v>
      </c>
      <c r="G129" s="25" t="s">
        <v>662</v>
      </c>
      <c r="H129" s="25" t="s">
        <v>86</v>
      </c>
      <c r="I129" s="25" t="s">
        <v>664</v>
      </c>
      <c r="J129" s="26"/>
      <c r="K129" s="123"/>
      <c r="L129" s="11"/>
      <c r="M129" s="11"/>
      <c r="N129" s="11"/>
    </row>
    <row r="130" spans="2:14" ht="16.2">
      <c r="C130" s="1">
        <f t="shared" ref="C130" ca="1" si="128">C131+1000</f>
        <v>1091</v>
      </c>
      <c r="D130" s="59"/>
      <c r="E130" s="34" t="s">
        <v>44</v>
      </c>
      <c r="F130" s="35" t="s">
        <v>172</v>
      </c>
      <c r="G130" s="35" t="s">
        <v>199</v>
      </c>
      <c r="H130" s="35"/>
      <c r="I130" s="35" t="s">
        <v>130</v>
      </c>
      <c r="J130" s="33"/>
      <c r="K130" s="123"/>
      <c r="L130" s="9"/>
      <c r="M130" s="9"/>
      <c r="N130" s="11"/>
    </row>
    <row r="131" spans="2:14" ht="16.2">
      <c r="B131">
        <f t="shared" ca="1" si="66"/>
        <v>0.52953551845923275</v>
      </c>
      <c r="C131" s="1">
        <f t="shared" ref="C131" ca="1" si="129">RANK(B131,$B$3:$B$519)</f>
        <v>91</v>
      </c>
      <c r="D131" s="57">
        <v>65</v>
      </c>
      <c r="E131" s="20" t="s">
        <v>207</v>
      </c>
      <c r="F131" s="25" t="s">
        <v>666</v>
      </c>
      <c r="G131" s="25" t="s">
        <v>198</v>
      </c>
      <c r="H131" s="25" t="s">
        <v>19</v>
      </c>
      <c r="I131" s="25" t="s">
        <v>129</v>
      </c>
      <c r="J131" s="26" t="s">
        <v>12</v>
      </c>
      <c r="K131" s="123"/>
      <c r="L131" s="11"/>
      <c r="M131" s="11"/>
      <c r="N131" s="11"/>
    </row>
    <row r="132" spans="2:14">
      <c r="C132" s="1">
        <f t="shared" ref="C132" ca="1" si="130">C133+1000</f>
        <v>1092</v>
      </c>
      <c r="D132" s="59"/>
      <c r="E132" s="34"/>
      <c r="F132" s="35" t="s">
        <v>186</v>
      </c>
      <c r="G132" s="35"/>
      <c r="H132" s="35" t="s">
        <v>27</v>
      </c>
      <c r="I132" s="35" t="s">
        <v>137</v>
      </c>
      <c r="J132" s="33"/>
      <c r="K132" s="123"/>
    </row>
    <row r="133" spans="2:14" ht="16.2">
      <c r="B133">
        <f t="shared" ref="B133:B195" ca="1" si="131">RAND()</f>
        <v>0.52932116850333055</v>
      </c>
      <c r="C133" s="1">
        <f t="shared" ref="C133" ca="1" si="132">RANK(B133,$B$3:$B$519)</f>
        <v>92</v>
      </c>
      <c r="D133" s="57">
        <v>66</v>
      </c>
      <c r="E133" s="20" t="s">
        <v>215</v>
      </c>
      <c r="F133" s="25" t="s">
        <v>207</v>
      </c>
      <c r="G133" s="25" t="s">
        <v>16</v>
      </c>
      <c r="H133" s="25" t="s">
        <v>2</v>
      </c>
      <c r="I133" s="25" t="s">
        <v>69</v>
      </c>
      <c r="J133" s="26"/>
      <c r="K133" s="123"/>
    </row>
    <row r="134" spans="2:14">
      <c r="C134" s="1">
        <f t="shared" ref="C134" ca="1" si="133">C135+1000</f>
        <v>1073</v>
      </c>
      <c r="D134" s="59"/>
      <c r="E134" s="34" t="s">
        <v>28</v>
      </c>
      <c r="F134" s="35" t="s">
        <v>187</v>
      </c>
      <c r="G134" s="35"/>
      <c r="H134" s="35" t="s">
        <v>682</v>
      </c>
      <c r="I134" s="35"/>
      <c r="J134" s="33"/>
      <c r="K134" s="123"/>
    </row>
    <row r="135" spans="2:14" ht="16.2">
      <c r="B135">
        <f t="shared" ca="1" si="131"/>
        <v>0.64316192332821287</v>
      </c>
      <c r="C135" s="1">
        <f t="shared" ref="C135" ca="1" si="134">RANK(B135,$B$3:$B$519)</f>
        <v>73</v>
      </c>
      <c r="D135" s="57">
        <v>67</v>
      </c>
      <c r="E135" s="20" t="s">
        <v>210</v>
      </c>
      <c r="F135" s="25" t="s">
        <v>679</v>
      </c>
      <c r="G135" s="25" t="s">
        <v>19</v>
      </c>
      <c r="H135" s="25" t="s">
        <v>681</v>
      </c>
      <c r="I135" s="25" t="s">
        <v>11</v>
      </c>
      <c r="J135" s="26"/>
      <c r="K135" s="123"/>
    </row>
    <row r="136" spans="2:14">
      <c r="C136" s="1">
        <f t="shared" ref="C136" ca="1" si="135">C137+1000</f>
        <v>1062</v>
      </c>
      <c r="D136" s="59"/>
      <c r="E136" s="34" t="s">
        <v>147</v>
      </c>
      <c r="F136" s="35" t="s">
        <v>96</v>
      </c>
      <c r="G136" s="35"/>
      <c r="H136" s="35" t="s">
        <v>78</v>
      </c>
      <c r="I136" s="35" t="s">
        <v>31</v>
      </c>
      <c r="J136" s="33"/>
      <c r="K136" s="123"/>
    </row>
    <row r="137" spans="2:14" ht="16.2">
      <c r="B137">
        <f t="shared" ca="1" si="131"/>
        <v>0.68594556448483512</v>
      </c>
      <c r="C137" s="1">
        <f t="shared" ref="C137" ca="1" si="136">RANK(B137,$B$3:$B$519)</f>
        <v>62</v>
      </c>
      <c r="D137" s="57">
        <v>68</v>
      </c>
      <c r="E137" s="20" t="s">
        <v>684</v>
      </c>
      <c r="F137" s="25" t="s">
        <v>167</v>
      </c>
      <c r="G137" s="25" t="s">
        <v>41</v>
      </c>
      <c r="H137" s="25" t="s">
        <v>156</v>
      </c>
      <c r="I137" s="25" t="s">
        <v>131</v>
      </c>
      <c r="J137" s="26"/>
      <c r="K137" s="123"/>
    </row>
    <row r="138" spans="2:14">
      <c r="C138" s="1">
        <f t="shared" ref="C138" ca="1" si="137">C139+1000</f>
        <v>1107</v>
      </c>
      <c r="D138" s="59"/>
      <c r="E138" s="34" t="s">
        <v>120</v>
      </c>
      <c r="F138" s="35" t="s">
        <v>98</v>
      </c>
      <c r="G138" s="35"/>
      <c r="H138" s="35" t="s">
        <v>697</v>
      </c>
      <c r="I138" s="35"/>
      <c r="J138" s="33"/>
      <c r="K138" s="123"/>
    </row>
    <row r="139" spans="2:14" ht="16.2">
      <c r="B139">
        <f t="shared" ca="1" si="131"/>
        <v>0.48201763487696103</v>
      </c>
      <c r="C139" s="1">
        <f t="shared" ref="C139" ca="1" si="138">RANK(B139,$B$3:$B$519)</f>
        <v>107</v>
      </c>
      <c r="D139" s="57">
        <v>69</v>
      </c>
      <c r="E139" s="20" t="s">
        <v>693</v>
      </c>
      <c r="F139" s="25" t="s">
        <v>99</v>
      </c>
      <c r="G139" s="25" t="s">
        <v>10</v>
      </c>
      <c r="H139" s="25" t="s">
        <v>404</v>
      </c>
      <c r="I139" s="25" t="s">
        <v>45</v>
      </c>
      <c r="J139" s="26"/>
      <c r="K139" s="123"/>
    </row>
    <row r="140" spans="2:14">
      <c r="C140" s="1">
        <f t="shared" ref="C140" ca="1" si="139">C141+1000</f>
        <v>1204</v>
      </c>
      <c r="D140" s="59"/>
      <c r="E140" s="34" t="s">
        <v>83</v>
      </c>
      <c r="F140" s="35" t="s">
        <v>59</v>
      </c>
      <c r="G140" s="35"/>
      <c r="H140" s="35" t="s">
        <v>27</v>
      </c>
      <c r="I140" s="35" t="s">
        <v>92</v>
      </c>
      <c r="J140" s="33"/>
      <c r="K140" s="123"/>
    </row>
    <row r="141" spans="2:14" ht="16.2">
      <c r="B141">
        <f t="shared" ca="1" si="131"/>
        <v>5.5053598120000657E-2</v>
      </c>
      <c r="C141" s="1">
        <f t="shared" ref="C141" ca="1" si="140">RANK(B141,$B$3:$B$519)</f>
        <v>204</v>
      </c>
      <c r="D141" s="57">
        <v>70</v>
      </c>
      <c r="E141" s="20" t="s">
        <v>700</v>
      </c>
      <c r="F141" s="25" t="s">
        <v>701</v>
      </c>
      <c r="G141" s="25" t="s">
        <v>16</v>
      </c>
      <c r="H141" s="25" t="s">
        <v>165</v>
      </c>
      <c r="I141" s="25" t="s">
        <v>162</v>
      </c>
      <c r="J141" s="26"/>
      <c r="K141" s="123"/>
    </row>
    <row r="142" spans="2:14">
      <c r="C142" s="1">
        <f t="shared" ref="C142" ca="1" si="141">C143+1000</f>
        <v>1094</v>
      </c>
      <c r="D142" s="59"/>
      <c r="E142" s="34" t="s">
        <v>27</v>
      </c>
      <c r="F142" s="35" t="s">
        <v>34</v>
      </c>
      <c r="G142" s="35"/>
      <c r="H142" s="35" t="s">
        <v>710</v>
      </c>
      <c r="I142" s="35"/>
      <c r="J142" s="33"/>
      <c r="K142" s="123"/>
    </row>
    <row r="143" spans="2:14" ht="16.8" thickBot="1">
      <c r="B143">
        <f t="shared" ca="1" si="131"/>
        <v>0.52257865807311155</v>
      </c>
      <c r="C143" s="1">
        <f t="shared" ref="C143" ca="1" si="142">RANK(B143,$B$3:$B$519)</f>
        <v>94</v>
      </c>
      <c r="D143" s="70">
        <v>71</v>
      </c>
      <c r="E143" s="71" t="s">
        <v>133</v>
      </c>
      <c r="F143" s="72" t="s">
        <v>707</v>
      </c>
      <c r="G143" s="72" t="s">
        <v>41</v>
      </c>
      <c r="H143" s="72" t="s">
        <v>709</v>
      </c>
      <c r="I143" s="72"/>
      <c r="J143" s="73"/>
      <c r="K143" s="124"/>
    </row>
    <row r="144" spans="2:14">
      <c r="C144" s="1">
        <f t="shared" ref="C144" ca="1" si="143">C145+1000</f>
        <v>1201</v>
      </c>
      <c r="D144" s="59"/>
      <c r="E144" s="34" t="s">
        <v>712</v>
      </c>
      <c r="F144" s="35" t="s">
        <v>715</v>
      </c>
      <c r="G144" s="35"/>
      <c r="H144" s="35" t="s">
        <v>718</v>
      </c>
      <c r="I144" s="35" t="s">
        <v>719</v>
      </c>
      <c r="J144" s="33"/>
      <c r="K144" s="107" t="s">
        <v>865</v>
      </c>
    </row>
    <row r="145" spans="2:11" ht="16.2">
      <c r="B145">
        <f t="shared" ca="1" si="131"/>
        <v>6.4893498533273419E-2</v>
      </c>
      <c r="C145" s="1">
        <f t="shared" ref="C145" ca="1" si="144">RANK(B145,$B$3:$B$519)</f>
        <v>201</v>
      </c>
      <c r="D145" s="57">
        <v>72</v>
      </c>
      <c r="E145" s="20" t="s">
        <v>713</v>
      </c>
      <c r="F145" s="25" t="s">
        <v>714</v>
      </c>
      <c r="G145" s="25" t="s">
        <v>716</v>
      </c>
      <c r="H145" s="25" t="s">
        <v>717</v>
      </c>
      <c r="I145" s="25" t="s">
        <v>720</v>
      </c>
      <c r="J145" s="26"/>
      <c r="K145" s="108"/>
    </row>
    <row r="146" spans="2:11">
      <c r="C146" s="1">
        <f t="shared" ref="C146" ca="1" si="145">C147+1000</f>
        <v>1049</v>
      </c>
      <c r="D146" s="59"/>
      <c r="E146" s="34" t="s">
        <v>721</v>
      </c>
      <c r="F146" s="35" t="s">
        <v>724</v>
      </c>
      <c r="G146" s="35"/>
      <c r="H146" s="35" t="s">
        <v>726</v>
      </c>
      <c r="I146" s="35" t="s">
        <v>727</v>
      </c>
      <c r="J146" s="33"/>
      <c r="K146" s="108"/>
    </row>
    <row r="147" spans="2:11" ht="16.2">
      <c r="B147">
        <f t="shared" ca="1" si="131"/>
        <v>0.75185578202943537</v>
      </c>
      <c r="C147" s="1">
        <f t="shared" ref="C147" ca="1" si="146">RANK(B147,$B$3:$B$519)</f>
        <v>49</v>
      </c>
      <c r="D147" s="57">
        <v>73</v>
      </c>
      <c r="E147" s="20" t="s">
        <v>722</v>
      </c>
      <c r="F147" s="25" t="s">
        <v>723</v>
      </c>
      <c r="G147" s="25" t="s">
        <v>716</v>
      </c>
      <c r="H147" s="25" t="s">
        <v>725</v>
      </c>
      <c r="I147" s="25" t="s">
        <v>728</v>
      </c>
      <c r="J147" s="26"/>
      <c r="K147" s="108"/>
    </row>
    <row r="148" spans="2:11">
      <c r="C148" s="1">
        <f t="shared" ref="C148" ca="1" si="147">C149+1000</f>
        <v>1200</v>
      </c>
      <c r="D148" s="59"/>
      <c r="E148" s="34" t="s">
        <v>729</v>
      </c>
      <c r="F148" s="35"/>
      <c r="G148" s="35" t="s">
        <v>733</v>
      </c>
      <c r="H148" s="35"/>
      <c r="I148" s="35"/>
      <c r="J148" s="33"/>
      <c r="K148" s="108"/>
    </row>
    <row r="149" spans="2:11" ht="16.2">
      <c r="B149">
        <f t="shared" ca="1" si="131"/>
        <v>7.110323032806587E-2</v>
      </c>
      <c r="C149" s="1">
        <f t="shared" ref="C149" ca="1" si="148">RANK(B149,$B$3:$B$519)</f>
        <v>200</v>
      </c>
      <c r="D149" s="57">
        <v>74</v>
      </c>
      <c r="E149" s="20" t="s">
        <v>730</v>
      </c>
      <c r="F149" s="25" t="s">
        <v>731</v>
      </c>
      <c r="G149" s="25" t="s">
        <v>732</v>
      </c>
      <c r="H149" s="25" t="s">
        <v>734</v>
      </c>
      <c r="I149" s="25"/>
      <c r="J149" s="26"/>
      <c r="K149" s="108"/>
    </row>
    <row r="150" spans="2:11">
      <c r="C150" s="1">
        <f t="shared" ref="C150" ca="1" si="149">C151+1000</f>
        <v>1164</v>
      </c>
      <c r="D150" s="59"/>
      <c r="E150" s="34" t="s">
        <v>735</v>
      </c>
      <c r="F150" s="35" t="s">
        <v>738</v>
      </c>
      <c r="G150" s="35"/>
      <c r="H150" s="35" t="s">
        <v>741</v>
      </c>
      <c r="I150" s="35" t="s">
        <v>742</v>
      </c>
      <c r="J150" s="33"/>
      <c r="K150" s="108"/>
    </row>
    <row r="151" spans="2:11" ht="16.2">
      <c r="B151">
        <f t="shared" ca="1" si="131"/>
        <v>0.18858060341523142</v>
      </c>
      <c r="C151" s="1">
        <f t="shared" ref="C151" ca="1" si="150">RANK(B151,$B$3:$B$519)</f>
        <v>164</v>
      </c>
      <c r="D151" s="57">
        <v>75</v>
      </c>
      <c r="E151" s="20" t="s">
        <v>736</v>
      </c>
      <c r="F151" s="25" t="s">
        <v>737</v>
      </c>
      <c r="G151" s="25" t="s">
        <v>739</v>
      </c>
      <c r="H151" s="25" t="s">
        <v>740</v>
      </c>
      <c r="I151" s="25" t="s">
        <v>730</v>
      </c>
      <c r="J151" s="26"/>
      <c r="K151" s="108"/>
    </row>
    <row r="152" spans="2:11">
      <c r="C152" s="1">
        <f t="shared" ref="C152" ca="1" si="151">C153+1000</f>
        <v>1112</v>
      </c>
      <c r="D152" s="59"/>
      <c r="E152" s="34" t="s">
        <v>743</v>
      </c>
      <c r="F152" s="35"/>
      <c r="G152" s="35"/>
      <c r="H152" s="35"/>
      <c r="I152" s="35"/>
      <c r="J152" s="33"/>
      <c r="K152" s="108"/>
    </row>
    <row r="153" spans="2:11" ht="16.2">
      <c r="B153">
        <f t="shared" ca="1" si="131"/>
        <v>0.45525958612341566</v>
      </c>
      <c r="C153" s="1">
        <f t="shared" ref="C153" ca="1" si="152">RANK(B153,$B$3:$B$519)</f>
        <v>112</v>
      </c>
      <c r="D153" s="57">
        <v>76</v>
      </c>
      <c r="E153" s="20" t="s">
        <v>744</v>
      </c>
      <c r="F153" s="25" t="s">
        <v>745</v>
      </c>
      <c r="G153" s="25" t="s">
        <v>739</v>
      </c>
      <c r="H153" s="25" t="s">
        <v>746</v>
      </c>
      <c r="I153" s="25" t="s">
        <v>747</v>
      </c>
      <c r="J153" s="26"/>
      <c r="K153" s="108"/>
    </row>
    <row r="154" spans="2:11">
      <c r="C154" s="1">
        <f t="shared" ref="C154" ca="1" si="153">C155+1000</f>
        <v>1028</v>
      </c>
      <c r="D154" s="59"/>
      <c r="E154" s="34" t="s">
        <v>748</v>
      </c>
      <c r="F154" s="35" t="s">
        <v>750</v>
      </c>
      <c r="G154" s="35"/>
      <c r="H154" s="35" t="s">
        <v>753</v>
      </c>
      <c r="I154" s="35"/>
      <c r="J154" s="33"/>
      <c r="K154" s="108"/>
    </row>
    <row r="155" spans="2:11" ht="16.2">
      <c r="B155">
        <f t="shared" ca="1" si="131"/>
        <v>0.87606447035516521</v>
      </c>
      <c r="C155" s="1">
        <f t="shared" ref="C155" ca="1" si="154">RANK(B155,$B$3:$B$519)</f>
        <v>28</v>
      </c>
      <c r="D155" s="57">
        <v>77</v>
      </c>
      <c r="E155" s="20" t="s">
        <v>744</v>
      </c>
      <c r="F155" s="25" t="s">
        <v>749</v>
      </c>
      <c r="G155" s="25" t="s">
        <v>751</v>
      </c>
      <c r="H155" s="25" t="s">
        <v>752</v>
      </c>
      <c r="I155" s="25" t="s">
        <v>754</v>
      </c>
      <c r="J155" s="26"/>
      <c r="K155" s="108"/>
    </row>
    <row r="156" spans="2:11">
      <c r="C156" s="1">
        <f t="shared" ref="C156" ca="1" si="155">C157+1000</f>
        <v>1009</v>
      </c>
      <c r="D156" s="59"/>
      <c r="E156" s="34" t="s">
        <v>755</v>
      </c>
      <c r="F156" s="35" t="s">
        <v>758</v>
      </c>
      <c r="G156" s="35"/>
      <c r="H156" s="35" t="s">
        <v>761</v>
      </c>
      <c r="I156" s="35"/>
      <c r="J156" s="33"/>
      <c r="K156" s="108"/>
    </row>
    <row r="157" spans="2:11" ht="16.2">
      <c r="B157">
        <f t="shared" ca="1" si="131"/>
        <v>0.96795720783267647</v>
      </c>
      <c r="C157" s="1">
        <f t="shared" ref="C157" ca="1" si="156">RANK(B157,$B$3:$B$519)</f>
        <v>9</v>
      </c>
      <c r="D157" s="57">
        <v>78</v>
      </c>
      <c r="E157" s="20" t="s">
        <v>756</v>
      </c>
      <c r="F157" s="25" t="s">
        <v>757</v>
      </c>
      <c r="G157" s="25" t="s">
        <v>759</v>
      </c>
      <c r="H157" s="25" t="s">
        <v>760</v>
      </c>
      <c r="I157" s="25" t="s">
        <v>762</v>
      </c>
      <c r="J157" s="26"/>
      <c r="K157" s="108"/>
    </row>
    <row r="158" spans="2:11">
      <c r="C158" s="1">
        <f t="shared" ref="C158" ca="1" si="157">C159+1000</f>
        <v>1146</v>
      </c>
      <c r="D158" s="59"/>
      <c r="E158" s="34" t="s">
        <v>763</v>
      </c>
      <c r="F158" s="35"/>
      <c r="G158" s="35" t="s">
        <v>767</v>
      </c>
      <c r="H158" s="35"/>
      <c r="I158" s="35" t="s">
        <v>770</v>
      </c>
      <c r="J158" s="33"/>
      <c r="K158" s="108"/>
    </row>
    <row r="159" spans="2:11" ht="16.2">
      <c r="B159">
        <f t="shared" ca="1" si="131"/>
        <v>0.26998838270324166</v>
      </c>
      <c r="C159" s="1">
        <f t="shared" ref="C159" ca="1" si="158">RANK(B159,$B$3:$B$519)</f>
        <v>146</v>
      </c>
      <c r="D159" s="57">
        <v>79</v>
      </c>
      <c r="E159" s="20" t="s">
        <v>764</v>
      </c>
      <c r="F159" s="25" t="s">
        <v>765</v>
      </c>
      <c r="G159" s="25" t="s">
        <v>766</v>
      </c>
      <c r="H159" s="25" t="s">
        <v>768</v>
      </c>
      <c r="I159" s="25" t="s">
        <v>769</v>
      </c>
      <c r="J159" s="26" t="s">
        <v>771</v>
      </c>
      <c r="K159" s="108"/>
    </row>
    <row r="160" spans="2:11">
      <c r="C160" s="1">
        <f t="shared" ref="C160" ca="1" si="159">C161+1000</f>
        <v>1122</v>
      </c>
      <c r="D160" s="59"/>
      <c r="E160" s="34" t="s">
        <v>772</v>
      </c>
      <c r="F160" s="35" t="s">
        <v>775</v>
      </c>
      <c r="G160" s="35" t="s">
        <v>776</v>
      </c>
      <c r="H160" s="35" t="s">
        <v>779</v>
      </c>
      <c r="I160" s="35"/>
      <c r="J160" s="33"/>
      <c r="K160" s="108"/>
    </row>
    <row r="161" spans="2:11" ht="16.2">
      <c r="B161">
        <f t="shared" ca="1" si="131"/>
        <v>0.41588472318191139</v>
      </c>
      <c r="C161" s="1">
        <f t="shared" ref="C161" ca="1" si="160">RANK(B161,$B$3:$B$519)</f>
        <v>122</v>
      </c>
      <c r="D161" s="57">
        <v>80</v>
      </c>
      <c r="E161" s="20" t="s">
        <v>773</v>
      </c>
      <c r="F161" s="25" t="s">
        <v>774</v>
      </c>
      <c r="G161" s="25" t="s">
        <v>777</v>
      </c>
      <c r="H161" s="25" t="s">
        <v>778</v>
      </c>
      <c r="I161" s="25"/>
      <c r="J161" s="26"/>
      <c r="K161" s="108"/>
    </row>
    <row r="162" spans="2:11">
      <c r="C162" s="1">
        <f t="shared" ref="C162" ca="1" si="161">C163+1000</f>
        <v>1136</v>
      </c>
      <c r="D162" s="59"/>
      <c r="E162" s="34" t="s">
        <v>780</v>
      </c>
      <c r="F162" s="35"/>
      <c r="G162" s="35" t="s">
        <v>784</v>
      </c>
      <c r="H162" s="35" t="s">
        <v>786</v>
      </c>
      <c r="I162" s="35"/>
      <c r="J162" s="33"/>
      <c r="K162" s="108"/>
    </row>
    <row r="163" spans="2:11" ht="16.2">
      <c r="B163">
        <f t="shared" ca="1" si="131"/>
        <v>0.32695784830946106</v>
      </c>
      <c r="C163" s="1">
        <f t="shared" ref="C163" ca="1" si="162">RANK(B163,$B$3:$B$519)</f>
        <v>136</v>
      </c>
      <c r="D163" s="57">
        <v>81</v>
      </c>
      <c r="E163" s="20" t="s">
        <v>781</v>
      </c>
      <c r="F163" s="25" t="s">
        <v>782</v>
      </c>
      <c r="G163" s="25" t="s">
        <v>783</v>
      </c>
      <c r="H163" s="25" t="s">
        <v>785</v>
      </c>
      <c r="I163" s="25" t="s">
        <v>787</v>
      </c>
      <c r="J163" s="26"/>
      <c r="K163" s="108"/>
    </row>
    <row r="164" spans="2:11">
      <c r="C164" s="1">
        <f t="shared" ref="C164" ca="1" si="163">C165+1000</f>
        <v>1034</v>
      </c>
      <c r="D164" s="59"/>
      <c r="E164" s="34" t="s">
        <v>788</v>
      </c>
      <c r="F164" s="35"/>
      <c r="G164" s="35" t="s">
        <v>791</v>
      </c>
      <c r="H164" s="35"/>
      <c r="I164" s="35"/>
      <c r="J164" s="33"/>
      <c r="K164" s="108"/>
    </row>
    <row r="165" spans="2:11" ht="16.2">
      <c r="B165">
        <f t="shared" ca="1" si="131"/>
        <v>0.84479248592251732</v>
      </c>
      <c r="C165" s="1">
        <f t="shared" ref="C165" ca="1" si="164">RANK(B165,$B$3:$B$519)</f>
        <v>34</v>
      </c>
      <c r="D165" s="57">
        <v>82</v>
      </c>
      <c r="E165" s="20" t="s">
        <v>789</v>
      </c>
      <c r="F165" s="25" t="s">
        <v>759</v>
      </c>
      <c r="G165" s="25" t="s">
        <v>790</v>
      </c>
      <c r="H165" s="25" t="s">
        <v>792</v>
      </c>
      <c r="I165" s="25"/>
      <c r="J165" s="26"/>
      <c r="K165" s="108"/>
    </row>
    <row r="166" spans="2:11">
      <c r="C166" s="1">
        <f t="shared" ref="C166" ca="1" si="165">C167+1000</f>
        <v>1207</v>
      </c>
      <c r="D166" s="59"/>
      <c r="E166" s="34" t="s">
        <v>793</v>
      </c>
      <c r="F166" s="35" t="s">
        <v>796</v>
      </c>
      <c r="G166" s="35" t="s">
        <v>797</v>
      </c>
      <c r="H166" s="35"/>
      <c r="I166" s="35" t="s">
        <v>800</v>
      </c>
      <c r="J166" s="33"/>
      <c r="K166" s="108"/>
    </row>
    <row r="167" spans="2:11" ht="16.2">
      <c r="B167">
        <f t="shared" ca="1" si="131"/>
        <v>4.3563634628652648E-2</v>
      </c>
      <c r="C167" s="1">
        <f t="shared" ref="C167" ca="1" si="166">RANK(B167,$B$3:$B$519)</f>
        <v>207</v>
      </c>
      <c r="D167" s="57">
        <v>83</v>
      </c>
      <c r="E167" s="20" t="s">
        <v>794</v>
      </c>
      <c r="F167" s="25" t="s">
        <v>795</v>
      </c>
      <c r="G167" s="25" t="s">
        <v>798</v>
      </c>
      <c r="H167" s="25" t="s">
        <v>759</v>
      </c>
      <c r="I167" s="25" t="s">
        <v>799</v>
      </c>
      <c r="J167" s="26" t="s">
        <v>801</v>
      </c>
      <c r="K167" s="108"/>
    </row>
    <row r="168" spans="2:11">
      <c r="C168" s="1">
        <f t="shared" ref="C168" ca="1" si="167">C169+1000</f>
        <v>1155</v>
      </c>
      <c r="D168" s="59"/>
      <c r="E168" s="34" t="s">
        <v>802</v>
      </c>
      <c r="F168" s="35"/>
      <c r="G168" s="35" t="s">
        <v>806</v>
      </c>
      <c r="H168" s="35"/>
      <c r="I168" s="35"/>
      <c r="J168" s="33"/>
      <c r="K168" s="108"/>
    </row>
    <row r="169" spans="2:11" ht="16.2">
      <c r="B169">
        <f t="shared" ca="1" si="131"/>
        <v>0.23019567897273485</v>
      </c>
      <c r="C169" s="1">
        <f t="shared" ref="C169" ca="1" si="168">RANK(B169,$B$3:$B$519)</f>
        <v>155</v>
      </c>
      <c r="D169" s="57">
        <v>84</v>
      </c>
      <c r="E169" s="20" t="s">
        <v>803</v>
      </c>
      <c r="F169" s="25" t="s">
        <v>804</v>
      </c>
      <c r="G169" s="25" t="s">
        <v>805</v>
      </c>
      <c r="H169" s="25" t="s">
        <v>807</v>
      </c>
      <c r="I169" s="25" t="s">
        <v>808</v>
      </c>
      <c r="J169" s="26"/>
      <c r="K169" s="108"/>
    </row>
    <row r="170" spans="2:11">
      <c r="C170" s="1">
        <f t="shared" ref="C170" ca="1" si="169">C171+1000</f>
        <v>1042</v>
      </c>
      <c r="D170" s="59"/>
      <c r="E170" s="34" t="s">
        <v>809</v>
      </c>
      <c r="F170" s="35" t="s">
        <v>812</v>
      </c>
      <c r="G170" s="35"/>
      <c r="H170" s="35" t="s">
        <v>814</v>
      </c>
      <c r="I170" s="35"/>
      <c r="J170" s="33"/>
      <c r="K170" s="108"/>
    </row>
    <row r="171" spans="2:11" ht="16.2">
      <c r="B171">
        <f t="shared" ca="1" si="131"/>
        <v>0.77464243025699053</v>
      </c>
      <c r="C171" s="1">
        <f t="shared" ref="C171" ca="1" si="170">RANK(B171,$B$3:$B$519)</f>
        <v>42</v>
      </c>
      <c r="D171" s="57">
        <v>85</v>
      </c>
      <c r="E171" s="20" t="s">
        <v>810</v>
      </c>
      <c r="F171" s="25" t="s">
        <v>811</v>
      </c>
      <c r="G171" s="25" t="s">
        <v>782</v>
      </c>
      <c r="H171" s="25" t="s">
        <v>813</v>
      </c>
      <c r="I171" s="25"/>
      <c r="J171" s="26"/>
      <c r="K171" s="108"/>
    </row>
    <row r="172" spans="2:11">
      <c r="C172" s="1">
        <f t="shared" ref="C172" ca="1" si="171">C173+1000</f>
        <v>1065</v>
      </c>
      <c r="D172" s="59"/>
      <c r="E172" s="34" t="s">
        <v>815</v>
      </c>
      <c r="F172" s="35"/>
      <c r="G172" s="35" t="s">
        <v>817</v>
      </c>
      <c r="H172" s="35" t="s">
        <v>818</v>
      </c>
      <c r="I172" s="35"/>
      <c r="J172" s="33"/>
      <c r="K172" s="108"/>
    </row>
    <row r="173" spans="2:11" ht="16.2">
      <c r="B173">
        <f t="shared" ca="1" si="131"/>
        <v>0.66687940985753369</v>
      </c>
      <c r="C173" s="1">
        <f t="shared" ref="C173" ca="1" si="172">RANK(B173,$B$3:$B$519)</f>
        <v>65</v>
      </c>
      <c r="D173" s="57">
        <v>86</v>
      </c>
      <c r="E173" s="20" t="s">
        <v>816</v>
      </c>
      <c r="F173" s="25" t="s">
        <v>759</v>
      </c>
      <c r="G173" s="25" t="s">
        <v>813</v>
      </c>
      <c r="H173" s="25" t="s">
        <v>819</v>
      </c>
      <c r="I173" s="25" t="s">
        <v>820</v>
      </c>
      <c r="J173" s="26"/>
      <c r="K173" s="108"/>
    </row>
    <row r="174" spans="2:11">
      <c r="C174" s="1">
        <f t="shared" ref="C174" ca="1" si="173">C175+1000</f>
        <v>1071</v>
      </c>
      <c r="D174" s="59"/>
      <c r="E174" s="34" t="s">
        <v>821</v>
      </c>
      <c r="F174" s="35"/>
      <c r="G174" s="35" t="s">
        <v>825</v>
      </c>
      <c r="H174" s="35"/>
      <c r="I174" s="35"/>
      <c r="J174" s="33"/>
      <c r="K174" s="108"/>
    </row>
    <row r="175" spans="2:11" ht="16.2">
      <c r="B175">
        <f t="shared" ca="1" si="131"/>
        <v>0.65167477464943879</v>
      </c>
      <c r="C175" s="1">
        <f t="shared" ref="C175" ca="1" si="174">RANK(B175,$B$3:$B$519)</f>
        <v>71</v>
      </c>
      <c r="D175" s="57">
        <v>87</v>
      </c>
      <c r="E175" s="20" t="s">
        <v>822</v>
      </c>
      <c r="F175" s="25" t="s">
        <v>823</v>
      </c>
      <c r="G175" s="25" t="s">
        <v>824</v>
      </c>
      <c r="H175" s="25" t="s">
        <v>826</v>
      </c>
      <c r="I175" s="25"/>
      <c r="J175" s="26"/>
      <c r="K175" s="108"/>
    </row>
    <row r="176" spans="2:11">
      <c r="C176" s="1">
        <f t="shared" ref="C176" ca="1" si="175">C177+1000</f>
        <v>1121</v>
      </c>
      <c r="D176" s="59"/>
      <c r="E176" s="34" t="s">
        <v>827</v>
      </c>
      <c r="F176" s="35" t="s">
        <v>830</v>
      </c>
      <c r="G176" s="35" t="s">
        <v>832</v>
      </c>
      <c r="H176" s="35" t="s">
        <v>833</v>
      </c>
      <c r="I176" s="35"/>
      <c r="J176" s="33"/>
      <c r="K176" s="108"/>
    </row>
    <row r="177" spans="2:11" ht="16.2">
      <c r="B177">
        <f t="shared" ca="1" si="131"/>
        <v>0.42071807246979587</v>
      </c>
      <c r="C177" s="1">
        <f t="shared" ref="C177" ca="1" si="176">RANK(B177,$B$3:$B$519)</f>
        <v>121</v>
      </c>
      <c r="D177" s="57">
        <v>88</v>
      </c>
      <c r="E177" s="20" t="s">
        <v>828</v>
      </c>
      <c r="F177" s="25" t="s">
        <v>829</v>
      </c>
      <c r="G177" s="25" t="s">
        <v>831</v>
      </c>
      <c r="H177" s="25" t="s">
        <v>834</v>
      </c>
      <c r="I177" s="25"/>
      <c r="J177" s="26"/>
      <c r="K177" s="108"/>
    </row>
    <row r="178" spans="2:11">
      <c r="C178" s="1">
        <f t="shared" ref="C178" ca="1" si="177">C179+1000</f>
        <v>1053</v>
      </c>
      <c r="D178" s="59"/>
      <c r="E178" s="34" t="s">
        <v>835</v>
      </c>
      <c r="F178" s="35" t="s">
        <v>838</v>
      </c>
      <c r="G178" s="35"/>
      <c r="H178" s="35" t="s">
        <v>841</v>
      </c>
      <c r="I178" s="35"/>
      <c r="J178" s="33"/>
      <c r="K178" s="108"/>
    </row>
    <row r="179" spans="2:11" ht="16.2">
      <c r="B179">
        <f t="shared" ca="1" si="131"/>
        <v>0.73125774412369382</v>
      </c>
      <c r="C179" s="1">
        <f t="shared" ref="C179" ca="1" si="178">RANK(B179,$B$3:$B$519)</f>
        <v>53</v>
      </c>
      <c r="D179" s="57">
        <v>89</v>
      </c>
      <c r="E179" s="20" t="s">
        <v>836</v>
      </c>
      <c r="F179" s="25" t="s">
        <v>837</v>
      </c>
      <c r="G179" s="25" t="s">
        <v>839</v>
      </c>
      <c r="H179" s="25" t="s">
        <v>840</v>
      </c>
      <c r="I179" s="25" t="s">
        <v>842</v>
      </c>
      <c r="J179" s="26"/>
      <c r="K179" s="108"/>
    </row>
    <row r="180" spans="2:11">
      <c r="C180" s="1">
        <f t="shared" ref="C180" ca="1" si="179">C181+1000</f>
        <v>1197</v>
      </c>
      <c r="D180" s="59"/>
      <c r="E180" s="34" t="s">
        <v>843</v>
      </c>
      <c r="F180" s="35" t="s">
        <v>846</v>
      </c>
      <c r="G180" s="35"/>
      <c r="H180" s="35" t="s">
        <v>848</v>
      </c>
      <c r="I180" s="35" t="s">
        <v>849</v>
      </c>
      <c r="J180" s="33"/>
      <c r="K180" s="108"/>
    </row>
    <row r="181" spans="2:11" ht="16.2">
      <c r="B181">
        <f t="shared" ca="1" si="131"/>
        <v>7.4388044440574674E-2</v>
      </c>
      <c r="C181" s="1">
        <f t="shared" ref="C181" ca="1" si="180">RANK(B181,$B$3:$B$519)</f>
        <v>197</v>
      </c>
      <c r="D181" s="57">
        <v>90</v>
      </c>
      <c r="E181" s="20" t="s">
        <v>844</v>
      </c>
      <c r="F181" s="25" t="s">
        <v>845</v>
      </c>
      <c r="G181" s="25" t="s">
        <v>847</v>
      </c>
      <c r="H181" s="25" t="s">
        <v>836</v>
      </c>
      <c r="I181" s="25" t="s">
        <v>850</v>
      </c>
      <c r="J181" s="26"/>
      <c r="K181" s="108"/>
    </row>
    <row r="182" spans="2:11">
      <c r="C182" s="1">
        <f t="shared" ref="C182" ca="1" si="181">C183+1000</f>
        <v>1084</v>
      </c>
      <c r="D182" s="59"/>
      <c r="E182" s="34"/>
      <c r="F182" s="35"/>
      <c r="G182" s="35" t="s">
        <v>854</v>
      </c>
      <c r="H182" s="35" t="s">
        <v>855</v>
      </c>
      <c r="I182" s="35"/>
      <c r="J182" s="33"/>
      <c r="K182" s="108"/>
    </row>
    <row r="183" spans="2:11" ht="16.2">
      <c r="B183">
        <f t="shared" ca="1" si="131"/>
        <v>0.58675577051902184</v>
      </c>
      <c r="C183" s="1">
        <f t="shared" ref="C183" ca="1" si="182">RANK(B183,$B$3:$B$519)</f>
        <v>84</v>
      </c>
      <c r="D183" s="57">
        <v>91</v>
      </c>
      <c r="E183" s="20" t="s">
        <v>851</v>
      </c>
      <c r="F183" s="25" t="s">
        <v>852</v>
      </c>
      <c r="G183" s="25" t="s">
        <v>853</v>
      </c>
      <c r="H183" s="25" t="s">
        <v>856</v>
      </c>
      <c r="I183" s="25" t="s">
        <v>857</v>
      </c>
      <c r="J183" s="26"/>
      <c r="K183" s="108"/>
    </row>
    <row r="184" spans="2:11">
      <c r="C184" s="1">
        <f t="shared" ref="C184" ca="1" si="183">C185+1000</f>
        <v>1151</v>
      </c>
      <c r="D184" s="59"/>
      <c r="E184" s="34" t="s">
        <v>858</v>
      </c>
      <c r="F184" s="35" t="s">
        <v>861</v>
      </c>
      <c r="G184" s="35"/>
      <c r="H184" s="35" t="s">
        <v>863</v>
      </c>
      <c r="I184" s="35" t="s">
        <v>727</v>
      </c>
      <c r="J184" s="33"/>
      <c r="K184" s="108"/>
    </row>
    <row r="185" spans="2:11" ht="16.8" thickBot="1">
      <c r="B185">
        <f t="shared" ca="1" si="131"/>
        <v>0.24907043108482951</v>
      </c>
      <c r="C185" s="1">
        <f t="shared" ref="C185" ca="1" si="184">RANK(B185,$B$3:$B$519)</f>
        <v>151</v>
      </c>
      <c r="D185" s="70">
        <v>92</v>
      </c>
      <c r="E185" s="71" t="s">
        <v>859</v>
      </c>
      <c r="F185" s="72" t="s">
        <v>860</v>
      </c>
      <c r="G185" s="72" t="s">
        <v>807</v>
      </c>
      <c r="H185" s="72" t="s">
        <v>862</v>
      </c>
      <c r="I185" s="72" t="s">
        <v>864</v>
      </c>
      <c r="J185" s="73" t="s">
        <v>857</v>
      </c>
      <c r="K185" s="109"/>
    </row>
    <row r="186" spans="2:11">
      <c r="C186" s="1">
        <f t="shared" ref="C186" ca="1" si="185">C187+1000</f>
        <v>1037</v>
      </c>
      <c r="D186" s="59"/>
      <c r="E186" s="34" t="s">
        <v>867</v>
      </c>
      <c r="F186" s="35" t="s">
        <v>870</v>
      </c>
      <c r="G186" s="35" t="s">
        <v>871</v>
      </c>
      <c r="H186" s="35" t="s">
        <v>874</v>
      </c>
      <c r="I186" s="35"/>
      <c r="J186" s="33"/>
      <c r="K186" s="110" t="s">
        <v>957</v>
      </c>
    </row>
    <row r="187" spans="2:11" ht="16.2">
      <c r="B187">
        <f t="shared" ca="1" si="131"/>
        <v>0.82978098459768979</v>
      </c>
      <c r="C187" s="1">
        <f t="shared" ref="C187" ca="1" si="186">RANK(B187,$B$3:$B$519)</f>
        <v>37</v>
      </c>
      <c r="D187" s="57">
        <v>93</v>
      </c>
      <c r="E187" s="20" t="s">
        <v>868</v>
      </c>
      <c r="F187" s="25" t="s">
        <v>869</v>
      </c>
      <c r="G187" s="25" t="s">
        <v>872</v>
      </c>
      <c r="H187" s="25" t="s">
        <v>873</v>
      </c>
      <c r="I187" s="25"/>
      <c r="J187" s="26"/>
      <c r="K187" s="111"/>
    </row>
    <row r="188" spans="2:11">
      <c r="C188" s="1">
        <f t="shared" ref="C188" ca="1" si="187">C189+1000</f>
        <v>1025</v>
      </c>
      <c r="D188" s="59"/>
      <c r="E188" s="34" t="s">
        <v>875</v>
      </c>
      <c r="F188" s="35" t="s">
        <v>878</v>
      </c>
      <c r="G188" s="35"/>
      <c r="H188" s="35" t="s">
        <v>881</v>
      </c>
      <c r="I188" s="35"/>
      <c r="J188" s="33"/>
      <c r="K188" s="111"/>
    </row>
    <row r="189" spans="2:11" ht="16.2">
      <c r="B189">
        <f t="shared" ca="1" si="131"/>
        <v>0.89377905374600142</v>
      </c>
      <c r="C189" s="1">
        <f t="shared" ref="C189" ca="1" si="188">RANK(B189,$B$3:$B$519)</f>
        <v>25</v>
      </c>
      <c r="D189" s="57">
        <v>94</v>
      </c>
      <c r="E189" s="20" t="s">
        <v>876</v>
      </c>
      <c r="F189" s="25" t="s">
        <v>877</v>
      </c>
      <c r="G189" s="25" t="s">
        <v>879</v>
      </c>
      <c r="H189" s="25" t="s">
        <v>880</v>
      </c>
      <c r="I189" s="25" t="s">
        <v>882</v>
      </c>
      <c r="J189" s="26"/>
      <c r="K189" s="111"/>
    </row>
    <row r="190" spans="2:11">
      <c r="C190" s="1">
        <f t="shared" ref="C190" ca="1" si="189">C191+1000</f>
        <v>1108</v>
      </c>
      <c r="D190" s="59"/>
      <c r="E190" s="34" t="s">
        <v>883</v>
      </c>
      <c r="F190" s="35" t="s">
        <v>885</v>
      </c>
      <c r="G190" s="35"/>
      <c r="H190" s="35" t="s">
        <v>887</v>
      </c>
      <c r="I190" s="35" t="s">
        <v>888</v>
      </c>
      <c r="J190" s="33"/>
      <c r="K190" s="111"/>
    </row>
    <row r="191" spans="2:11" ht="16.2">
      <c r="B191">
        <f t="shared" ca="1" si="131"/>
        <v>0.47131042028330206</v>
      </c>
      <c r="C191" s="1">
        <f t="shared" ref="C191" ca="1" si="190">RANK(B191,$B$3:$B$519)</f>
        <v>108</v>
      </c>
      <c r="D191" s="57">
        <v>95</v>
      </c>
      <c r="E191" s="20" t="s">
        <v>884</v>
      </c>
      <c r="F191" s="25" t="s">
        <v>877</v>
      </c>
      <c r="G191" s="25" t="s">
        <v>879</v>
      </c>
      <c r="H191" s="25" t="s">
        <v>886</v>
      </c>
      <c r="I191" s="25" t="s">
        <v>889</v>
      </c>
      <c r="J191" s="26" t="s">
        <v>890</v>
      </c>
      <c r="K191" s="111"/>
    </row>
    <row r="192" spans="2:11">
      <c r="C192" s="1">
        <f t="shared" ref="C192" ca="1" si="191">C193+1000</f>
        <v>1209</v>
      </c>
      <c r="D192" s="59"/>
      <c r="E192" s="34" t="s">
        <v>896</v>
      </c>
      <c r="F192" s="35" t="s">
        <v>899</v>
      </c>
      <c r="G192" s="35"/>
      <c r="H192" s="35" t="s">
        <v>875</v>
      </c>
      <c r="I192" s="35" t="s">
        <v>893</v>
      </c>
      <c r="J192" s="33"/>
      <c r="K192" s="111"/>
    </row>
    <row r="193" spans="2:11" ht="16.2">
      <c r="B193">
        <f t="shared" ca="1" si="131"/>
        <v>3.7523723241231655E-2</v>
      </c>
      <c r="C193" s="1">
        <f t="shared" ref="C193" ca="1" si="192">RANK(B193,$B$3:$B$519)</f>
        <v>209</v>
      </c>
      <c r="D193" s="57">
        <v>96</v>
      </c>
      <c r="E193" s="20" t="s">
        <v>897</v>
      </c>
      <c r="F193" s="25" t="s">
        <v>898</v>
      </c>
      <c r="G193" s="25" t="s">
        <v>900</v>
      </c>
      <c r="H193" s="25" t="s">
        <v>892</v>
      </c>
      <c r="I193" s="25" t="s">
        <v>894</v>
      </c>
      <c r="J193" s="26" t="s">
        <v>895</v>
      </c>
      <c r="K193" s="111"/>
    </row>
    <row r="194" spans="2:11">
      <c r="C194" s="1">
        <f t="shared" ref="C194" ca="1" si="193">C195+1000</f>
        <v>1202</v>
      </c>
      <c r="D194" s="59"/>
      <c r="E194" s="34" t="s">
        <v>901</v>
      </c>
      <c r="F194" s="35"/>
      <c r="G194" s="35" t="s">
        <v>904</v>
      </c>
      <c r="H194" s="35" t="s">
        <v>905</v>
      </c>
      <c r="I194" s="35" t="s">
        <v>907</v>
      </c>
      <c r="J194" s="33"/>
      <c r="K194" s="111"/>
    </row>
    <row r="195" spans="2:11" ht="16.2">
      <c r="B195">
        <f t="shared" ca="1" si="131"/>
        <v>6.4500681617780775E-2</v>
      </c>
      <c r="C195" s="1">
        <f t="shared" ref="C195" ca="1" si="194">RANK(B195,$B$3:$B$519)</f>
        <v>202</v>
      </c>
      <c r="D195" s="57">
        <v>97</v>
      </c>
      <c r="E195" s="20" t="s">
        <v>902</v>
      </c>
      <c r="F195" s="25" t="s">
        <v>903</v>
      </c>
      <c r="G195" s="25" t="s">
        <v>862</v>
      </c>
      <c r="H195" s="25" t="s">
        <v>906</v>
      </c>
      <c r="I195" s="25" t="s">
        <v>891</v>
      </c>
      <c r="J195" s="26"/>
      <c r="K195" s="111"/>
    </row>
    <row r="196" spans="2:11">
      <c r="C196" s="1">
        <f t="shared" ref="C196" ca="1" si="195">C197+1000</f>
        <v>1113</v>
      </c>
      <c r="D196" s="59"/>
      <c r="E196" s="34" t="s">
        <v>908</v>
      </c>
      <c r="F196" s="35" t="s">
        <v>911</v>
      </c>
      <c r="G196" s="35"/>
      <c r="H196" s="35" t="s">
        <v>914</v>
      </c>
      <c r="I196" s="35"/>
      <c r="J196" s="33"/>
      <c r="K196" s="111"/>
    </row>
    <row r="197" spans="2:11" ht="16.2">
      <c r="B197">
        <f t="shared" ref="B197:B245" ca="1" si="196">RAND()</f>
        <v>0.45243416763040423</v>
      </c>
      <c r="C197" s="1">
        <f t="shared" ref="C197" ca="1" si="197">RANK(B197,$B$3:$B$519)</f>
        <v>113</v>
      </c>
      <c r="D197" s="57">
        <v>98</v>
      </c>
      <c r="E197" s="20" t="s">
        <v>909</v>
      </c>
      <c r="F197" s="25" t="s">
        <v>910</v>
      </c>
      <c r="G197" s="25" t="s">
        <v>912</v>
      </c>
      <c r="H197" s="25" t="s">
        <v>913</v>
      </c>
      <c r="I197" s="25" t="s">
        <v>915</v>
      </c>
      <c r="J197" s="26"/>
      <c r="K197" s="111"/>
    </row>
    <row r="198" spans="2:11">
      <c r="C198" s="1">
        <f t="shared" ref="C198" ca="1" si="198">C199+1000</f>
        <v>1133</v>
      </c>
      <c r="D198" s="59"/>
      <c r="E198" s="34" t="s">
        <v>916</v>
      </c>
      <c r="F198" s="35" t="s">
        <v>919</v>
      </c>
      <c r="G198" s="35"/>
      <c r="H198" s="35" t="s">
        <v>922</v>
      </c>
      <c r="I198" s="35"/>
      <c r="J198" s="33"/>
      <c r="K198" s="111"/>
    </row>
    <row r="199" spans="2:11" ht="16.2">
      <c r="B199">
        <f t="shared" ca="1" si="196"/>
        <v>0.3314782815202032</v>
      </c>
      <c r="C199" s="1">
        <f t="shared" ref="C199" ca="1" si="199">RANK(B199,$B$3:$B$519)</f>
        <v>133</v>
      </c>
      <c r="D199" s="57">
        <v>99</v>
      </c>
      <c r="E199" s="20" t="s">
        <v>917</v>
      </c>
      <c r="F199" s="25" t="s">
        <v>918</v>
      </c>
      <c r="G199" s="25" t="s">
        <v>920</v>
      </c>
      <c r="H199" s="25" t="s">
        <v>921</v>
      </c>
      <c r="I199" s="25" t="s">
        <v>923</v>
      </c>
      <c r="J199" s="26"/>
      <c r="K199" s="111"/>
    </row>
    <row r="200" spans="2:11">
      <c r="C200" s="1">
        <f t="shared" ref="C200" ca="1" si="200">C201+1000</f>
        <v>1080</v>
      </c>
      <c r="D200" s="59"/>
      <c r="E200" s="34" t="s">
        <v>924</v>
      </c>
      <c r="F200" s="35"/>
      <c r="G200" s="35" t="s">
        <v>928</v>
      </c>
      <c r="H200" s="35"/>
      <c r="I200" s="35"/>
      <c r="J200" s="33"/>
      <c r="K200" s="111"/>
    </row>
    <row r="201" spans="2:11" ht="16.2">
      <c r="B201">
        <f t="shared" ca="1" si="196"/>
        <v>0.61388283207139904</v>
      </c>
      <c r="C201" s="1">
        <f t="shared" ref="C201" ca="1" si="201">RANK(B201,$B$3:$B$519)</f>
        <v>80</v>
      </c>
      <c r="D201" s="57">
        <v>100</v>
      </c>
      <c r="E201" s="20" t="s">
        <v>925</v>
      </c>
      <c r="F201" s="25" t="s">
        <v>926</v>
      </c>
      <c r="G201" s="25" t="s">
        <v>927</v>
      </c>
      <c r="H201" s="25" t="s">
        <v>929</v>
      </c>
      <c r="I201" s="25"/>
      <c r="J201" s="26"/>
      <c r="K201" s="111"/>
    </row>
    <row r="202" spans="2:11">
      <c r="C202" s="1">
        <f t="shared" ref="C202" ca="1" si="202">C203+1000</f>
        <v>1175</v>
      </c>
      <c r="D202" s="59"/>
      <c r="E202" s="34" t="s">
        <v>930</v>
      </c>
      <c r="F202" s="35" t="s">
        <v>933</v>
      </c>
      <c r="G202" s="35" t="s">
        <v>934</v>
      </c>
      <c r="H202" s="35" t="s">
        <v>937</v>
      </c>
      <c r="I202" s="35" t="s">
        <v>938</v>
      </c>
      <c r="J202" s="33"/>
      <c r="K202" s="111"/>
    </row>
    <row r="203" spans="2:11" ht="16.2">
      <c r="B203">
        <f t="shared" ca="1" si="196"/>
        <v>0.15039845448389222</v>
      </c>
      <c r="C203" s="1">
        <f t="shared" ref="C203" ca="1" si="203">RANK(B203,$B$3:$B$519)</f>
        <v>175</v>
      </c>
      <c r="D203" s="57">
        <v>101</v>
      </c>
      <c r="E203" s="20" t="s">
        <v>931</v>
      </c>
      <c r="F203" s="25" t="s">
        <v>932</v>
      </c>
      <c r="G203" s="25" t="s">
        <v>935</v>
      </c>
      <c r="H203" s="25" t="s">
        <v>936</v>
      </c>
      <c r="I203" s="25" t="s">
        <v>939</v>
      </c>
      <c r="J203" s="26"/>
      <c r="K203" s="111"/>
    </row>
    <row r="204" spans="2:11">
      <c r="C204" s="1">
        <f t="shared" ref="C204" ca="1" si="204">C205+1000</f>
        <v>1036</v>
      </c>
      <c r="D204" s="59"/>
      <c r="E204" s="34" t="s">
        <v>940</v>
      </c>
      <c r="F204" s="35" t="s">
        <v>943</v>
      </c>
      <c r="G204" s="35" t="s">
        <v>944</v>
      </c>
      <c r="H204" s="35"/>
      <c r="I204" s="35" t="s">
        <v>867</v>
      </c>
      <c r="J204" s="33" t="s">
        <v>947</v>
      </c>
      <c r="K204" s="111"/>
    </row>
    <row r="205" spans="2:11" ht="16.2">
      <c r="B205">
        <f t="shared" ca="1" si="196"/>
        <v>0.83891465256370412</v>
      </c>
      <c r="C205" s="1">
        <f t="shared" ref="C205" ca="1" si="205">RANK(B205,$B$3:$B$519)</f>
        <v>36</v>
      </c>
      <c r="D205" s="57">
        <v>102</v>
      </c>
      <c r="E205" s="20" t="s">
        <v>941</v>
      </c>
      <c r="F205" s="25" t="s">
        <v>942</v>
      </c>
      <c r="G205" s="25" t="s">
        <v>945</v>
      </c>
      <c r="H205" s="25" t="s">
        <v>946</v>
      </c>
      <c r="I205" s="25" t="s">
        <v>845</v>
      </c>
      <c r="J205" s="26" t="s">
        <v>948</v>
      </c>
      <c r="K205" s="111"/>
    </row>
    <row r="206" spans="2:11">
      <c r="C206" s="1">
        <f t="shared" ref="C206" ca="1" si="206">C207+1000</f>
        <v>1078</v>
      </c>
      <c r="D206" s="59"/>
      <c r="E206" s="34" t="s">
        <v>949</v>
      </c>
      <c r="F206" s="35" t="s">
        <v>951</v>
      </c>
      <c r="G206" s="35" t="s">
        <v>952</v>
      </c>
      <c r="H206" s="35"/>
      <c r="I206" s="35" t="s">
        <v>954</v>
      </c>
      <c r="J206" s="33" t="s">
        <v>955</v>
      </c>
      <c r="K206" s="111"/>
    </row>
    <row r="207" spans="2:11" ht="16.8" thickBot="1">
      <c r="B207">
        <f t="shared" ca="1" si="196"/>
        <v>0.62530270929585696</v>
      </c>
      <c r="C207" s="1">
        <f t="shared" ref="C207" ca="1" si="207">RANK(B207,$B$3:$B$519)</f>
        <v>78</v>
      </c>
      <c r="D207" s="70">
        <v>103</v>
      </c>
      <c r="E207" s="71" t="s">
        <v>950</v>
      </c>
      <c r="F207" s="72" t="s">
        <v>725</v>
      </c>
      <c r="G207" s="72" t="s">
        <v>953</v>
      </c>
      <c r="H207" s="72" t="s">
        <v>946</v>
      </c>
      <c r="I207" s="72" t="s">
        <v>948</v>
      </c>
      <c r="J207" s="73" t="s">
        <v>956</v>
      </c>
      <c r="K207" s="112"/>
    </row>
    <row r="208" spans="2:11">
      <c r="C208" s="1">
        <f t="shared" ref="C208" ca="1" si="208">C209+1000</f>
        <v>1134</v>
      </c>
      <c r="D208" s="43"/>
      <c r="E208" s="18" t="s">
        <v>13</v>
      </c>
      <c r="F208" s="23" t="s">
        <v>14</v>
      </c>
      <c r="G208" s="23" t="s">
        <v>964</v>
      </c>
      <c r="H208" s="23" t="s">
        <v>46</v>
      </c>
      <c r="I208" s="23"/>
      <c r="J208" s="24"/>
      <c r="K208" s="122" t="s">
        <v>1138</v>
      </c>
    </row>
    <row r="209" spans="2:11" ht="16.2">
      <c r="B209">
        <f t="shared" ca="1" si="196"/>
        <v>0.3297047205088367</v>
      </c>
      <c r="C209" s="1">
        <f t="shared" ref="C209" ca="1" si="209">RANK(B209,$B$3:$B$519)</f>
        <v>134</v>
      </c>
      <c r="D209" s="44">
        <v>1</v>
      </c>
      <c r="E209" s="20" t="s">
        <v>524</v>
      </c>
      <c r="F209" s="25" t="s">
        <v>918</v>
      </c>
      <c r="G209" s="25" t="s">
        <v>965</v>
      </c>
      <c r="H209" s="25" t="s">
        <v>966</v>
      </c>
      <c r="I209" s="25"/>
      <c r="J209" s="26"/>
      <c r="K209" s="123"/>
    </row>
    <row r="210" spans="2:11">
      <c r="C210" s="1">
        <f t="shared" ref="C210" ca="1" si="210">C211+1000</f>
        <v>1145</v>
      </c>
      <c r="D210" s="45"/>
      <c r="E210" s="19" t="s">
        <v>72</v>
      </c>
      <c r="F210" s="27" t="s">
        <v>172</v>
      </c>
      <c r="G210" s="27"/>
      <c r="H210" s="35" t="s">
        <v>972</v>
      </c>
      <c r="I210" s="35" t="s">
        <v>59</v>
      </c>
      <c r="J210" s="33"/>
      <c r="K210" s="123"/>
    </row>
    <row r="211" spans="2:11" ht="16.2">
      <c r="B211">
        <f t="shared" ca="1" si="196"/>
        <v>0.27060423678415169</v>
      </c>
      <c r="C211" s="1">
        <f t="shared" ref="C211" ca="1" si="211">RANK(B211,$B$3:$B$519)</f>
        <v>145</v>
      </c>
      <c r="D211" s="44">
        <v>2</v>
      </c>
      <c r="E211" s="20" t="s">
        <v>73</v>
      </c>
      <c r="F211" s="25" t="s">
        <v>969</v>
      </c>
      <c r="G211" s="25" t="s">
        <v>16</v>
      </c>
      <c r="H211" s="25" t="s">
        <v>971</v>
      </c>
      <c r="I211" s="25" t="s">
        <v>974</v>
      </c>
      <c r="J211" s="26"/>
      <c r="K211" s="123"/>
    </row>
    <row r="212" spans="2:11">
      <c r="C212" s="1">
        <f t="shared" ref="C212" ca="1" si="212">C213+1000</f>
        <v>1139</v>
      </c>
      <c r="D212" s="45"/>
      <c r="E212" s="19" t="s">
        <v>975</v>
      </c>
      <c r="F212" s="27"/>
      <c r="G212" s="27" t="s">
        <v>978</v>
      </c>
      <c r="H212" s="35"/>
      <c r="I212" s="35" t="s">
        <v>980</v>
      </c>
      <c r="J212" s="33"/>
      <c r="K212" s="123"/>
    </row>
    <row r="213" spans="2:11" ht="16.2">
      <c r="B213">
        <f t="shared" ca="1" si="196"/>
        <v>0.30887584531336287</v>
      </c>
      <c r="C213" s="1">
        <f t="shared" ref="C213" ca="1" si="213">RANK(B213,$B$3:$B$519)</f>
        <v>139</v>
      </c>
      <c r="D213" s="44">
        <v>3</v>
      </c>
      <c r="E213" s="20" t="s">
        <v>976</v>
      </c>
      <c r="F213" s="25" t="s">
        <v>51</v>
      </c>
      <c r="G213" s="25" t="s">
        <v>116</v>
      </c>
      <c r="H213" s="25" t="s">
        <v>86</v>
      </c>
      <c r="I213" s="25" t="s">
        <v>979</v>
      </c>
      <c r="J213" s="26" t="s">
        <v>111</v>
      </c>
      <c r="K213" s="123"/>
    </row>
    <row r="214" spans="2:11">
      <c r="C214" s="1">
        <f t="shared" ref="C214" ca="1" si="214">C215+1000</f>
        <v>1198</v>
      </c>
      <c r="D214" s="45"/>
      <c r="E214" s="19" t="s">
        <v>982</v>
      </c>
      <c r="F214" s="27" t="s">
        <v>170</v>
      </c>
      <c r="G214" s="27"/>
      <c r="H214" s="35" t="s">
        <v>147</v>
      </c>
      <c r="I214" s="35" t="s">
        <v>67</v>
      </c>
      <c r="J214" s="33"/>
      <c r="K214" s="123"/>
    </row>
    <row r="215" spans="2:11" ht="16.2">
      <c r="B215">
        <f t="shared" ca="1" si="196"/>
        <v>7.3129471738281437E-2</v>
      </c>
      <c r="C215" s="1">
        <f t="shared" ref="C215" ca="1" si="215">RANK(B215,$B$3:$B$519)</f>
        <v>198</v>
      </c>
      <c r="D215" s="44">
        <v>4</v>
      </c>
      <c r="E215" s="20" t="s">
        <v>983</v>
      </c>
      <c r="F215" s="25" t="s">
        <v>984</v>
      </c>
      <c r="G215" s="25" t="s">
        <v>86</v>
      </c>
      <c r="H215" s="25" t="s">
        <v>986</v>
      </c>
      <c r="I215" s="25" t="s">
        <v>989</v>
      </c>
      <c r="J215" s="26" t="s">
        <v>9</v>
      </c>
      <c r="K215" s="123"/>
    </row>
    <row r="216" spans="2:11">
      <c r="C216" s="1">
        <f t="shared" ref="C216" ca="1" si="216">C217+1000</f>
        <v>1196</v>
      </c>
      <c r="D216" s="45"/>
      <c r="E216" s="19" t="s">
        <v>990</v>
      </c>
      <c r="F216" s="27"/>
      <c r="G216" s="27" t="s">
        <v>993</v>
      </c>
      <c r="H216" s="35"/>
      <c r="I216" s="35" t="s">
        <v>996</v>
      </c>
      <c r="J216" s="33"/>
      <c r="K216" s="123"/>
    </row>
    <row r="217" spans="2:11" ht="16.2">
      <c r="B217">
        <f t="shared" ca="1" si="196"/>
        <v>7.4918465605058548E-2</v>
      </c>
      <c r="C217" s="1">
        <f t="shared" ref="C217" ca="1" si="217">RANK(B217,$B$3:$B$519)</f>
        <v>196</v>
      </c>
      <c r="D217" s="44">
        <v>5</v>
      </c>
      <c r="E217" s="20" t="s">
        <v>986</v>
      </c>
      <c r="F217" s="25" t="s">
        <v>991</v>
      </c>
      <c r="G217" s="25" t="s">
        <v>992</v>
      </c>
      <c r="H217" s="25" t="s">
        <v>16</v>
      </c>
      <c r="I217" s="25" t="s">
        <v>995</v>
      </c>
      <c r="J217" s="26"/>
      <c r="K217" s="123"/>
    </row>
    <row r="218" spans="2:11">
      <c r="C218" s="1">
        <f t="shared" ref="C218" ca="1" si="218">C219+1000</f>
        <v>1138</v>
      </c>
      <c r="D218" s="45"/>
      <c r="E218" s="19" t="s">
        <v>48</v>
      </c>
      <c r="F218" s="27" t="s">
        <v>44</v>
      </c>
      <c r="G218" s="27"/>
      <c r="H218" s="35" t="s">
        <v>194</v>
      </c>
      <c r="I218" s="35" t="s">
        <v>538</v>
      </c>
      <c r="J218" s="33"/>
      <c r="K218" s="123"/>
    </row>
    <row r="219" spans="2:11" ht="16.2">
      <c r="B219">
        <f t="shared" ca="1" si="196"/>
        <v>0.32566887881277773</v>
      </c>
      <c r="C219" s="1">
        <f t="shared" ref="C219" ca="1" si="219">RANK(B219,$B$3:$B$519)</f>
        <v>138</v>
      </c>
      <c r="D219" s="44">
        <v>6</v>
      </c>
      <c r="E219" s="20" t="s">
        <v>998</v>
      </c>
      <c r="F219" s="25" t="s">
        <v>999</v>
      </c>
      <c r="G219" s="25" t="s">
        <v>86</v>
      </c>
      <c r="H219" s="25" t="s">
        <v>319</v>
      </c>
      <c r="I219" s="25" t="s">
        <v>1004</v>
      </c>
      <c r="J219" s="26" t="s">
        <v>182</v>
      </c>
      <c r="K219" s="123"/>
    </row>
    <row r="220" spans="2:11">
      <c r="C220" s="1">
        <f t="shared" ref="C220" ca="1" si="220">C221+1000</f>
        <v>1089</v>
      </c>
      <c r="D220" s="45"/>
      <c r="E220" s="19" t="s">
        <v>1006</v>
      </c>
      <c r="F220" s="27"/>
      <c r="G220" s="27" t="s">
        <v>1008</v>
      </c>
      <c r="H220" s="35"/>
      <c r="I220" s="35"/>
      <c r="J220" s="33"/>
      <c r="K220" s="123"/>
    </row>
    <row r="221" spans="2:11" ht="16.2">
      <c r="B221">
        <f t="shared" ca="1" si="196"/>
        <v>0.53820633147465546</v>
      </c>
      <c r="C221" s="1">
        <f t="shared" ref="C221" ca="1" si="221">RANK(B221,$B$3:$B$519)</f>
        <v>89</v>
      </c>
      <c r="D221" s="44">
        <v>7</v>
      </c>
      <c r="E221" s="20" t="s">
        <v>1007</v>
      </c>
      <c r="F221" s="25" t="s">
        <v>16</v>
      </c>
      <c r="G221" s="25" t="s">
        <v>998</v>
      </c>
      <c r="H221" s="25" t="s">
        <v>86</v>
      </c>
      <c r="I221" s="25" t="s">
        <v>1009</v>
      </c>
      <c r="J221" s="26" t="s">
        <v>87</v>
      </c>
      <c r="K221" s="123"/>
    </row>
    <row r="222" spans="2:11">
      <c r="C222" s="1">
        <f t="shared" ref="C222" ca="1" si="222">C223+1000</f>
        <v>1191</v>
      </c>
      <c r="D222" s="45"/>
      <c r="E222" s="19" t="s">
        <v>1011</v>
      </c>
      <c r="F222" s="27" t="s">
        <v>81</v>
      </c>
      <c r="G222" s="27"/>
      <c r="H222" s="35" t="s">
        <v>223</v>
      </c>
      <c r="I222" s="35" t="s">
        <v>172</v>
      </c>
      <c r="J222" s="33"/>
      <c r="K222" s="123"/>
    </row>
    <row r="223" spans="2:11" ht="16.2">
      <c r="B223">
        <f t="shared" ca="1" si="196"/>
        <v>0.11107957980400962</v>
      </c>
      <c r="C223" s="1">
        <f t="shared" ref="C223" ca="1" si="223">RANK(B223,$B$3:$B$519)</f>
        <v>191</v>
      </c>
      <c r="D223" s="44">
        <v>8</v>
      </c>
      <c r="E223" s="20" t="s">
        <v>1012</v>
      </c>
      <c r="F223" s="25" t="s">
        <v>77</v>
      </c>
      <c r="G223" s="25" t="s">
        <v>41</v>
      </c>
      <c r="H223" s="25" t="s">
        <v>1016</v>
      </c>
      <c r="I223" s="25" t="s">
        <v>666</v>
      </c>
      <c r="J223" s="26"/>
      <c r="K223" s="123"/>
    </row>
    <row r="224" spans="2:11">
      <c r="C224" s="1">
        <f t="shared" ref="C224" ca="1" si="224">C225+1000</f>
        <v>1083</v>
      </c>
      <c r="D224" s="45"/>
      <c r="E224" s="19" t="s">
        <v>177</v>
      </c>
      <c r="F224" s="27" t="s">
        <v>81</v>
      </c>
      <c r="G224" s="27"/>
      <c r="H224" s="35" t="s">
        <v>78</v>
      </c>
      <c r="I224" s="35" t="s">
        <v>31</v>
      </c>
      <c r="J224" s="33"/>
      <c r="K224" s="123"/>
    </row>
    <row r="225" spans="2:11" ht="16.2">
      <c r="B225">
        <f t="shared" ca="1" si="196"/>
        <v>0.58752085904393347</v>
      </c>
      <c r="C225" s="1">
        <f t="shared" ref="C225" ca="1" si="225">RANK(B225,$B$3:$B$519)</f>
        <v>83</v>
      </c>
      <c r="D225" s="44">
        <v>9</v>
      </c>
      <c r="E225" s="20" t="s">
        <v>1020</v>
      </c>
      <c r="F225" s="25" t="s">
        <v>77</v>
      </c>
      <c r="G225" s="25" t="s">
        <v>41</v>
      </c>
      <c r="H225" s="25" t="s">
        <v>156</v>
      </c>
      <c r="I225" s="25" t="s">
        <v>131</v>
      </c>
      <c r="J225" s="26"/>
      <c r="K225" s="123"/>
    </row>
    <row r="226" spans="2:11">
      <c r="C226" s="1">
        <f t="shared" ref="C226" ca="1" si="226">C227+1000</f>
        <v>1069</v>
      </c>
      <c r="D226" s="45"/>
      <c r="E226" s="19" t="s">
        <v>1028</v>
      </c>
      <c r="F226" s="27"/>
      <c r="G226" s="27" t="s">
        <v>172</v>
      </c>
      <c r="H226" s="35"/>
      <c r="I226" s="35"/>
      <c r="J226" s="33"/>
      <c r="K226" s="123"/>
    </row>
    <row r="227" spans="2:11" ht="16.2">
      <c r="B227">
        <f t="shared" ca="1" si="196"/>
        <v>0.6635066517762932</v>
      </c>
      <c r="C227" s="1">
        <f t="shared" ref="C227" ca="1" si="227">RANK(B227,$B$3:$B$519)</f>
        <v>69</v>
      </c>
      <c r="D227" s="44">
        <v>10</v>
      </c>
      <c r="E227" s="20" t="s">
        <v>1029</v>
      </c>
      <c r="F227" s="25" t="s">
        <v>86</v>
      </c>
      <c r="G227" s="25" t="s">
        <v>1031</v>
      </c>
      <c r="H227" s="25" t="s">
        <v>11</v>
      </c>
      <c r="I227" s="25"/>
      <c r="J227" s="26"/>
      <c r="K227" s="123"/>
    </row>
    <row r="228" spans="2:11">
      <c r="C228" s="1">
        <f t="shared" ref="C228" ca="1" si="228">C229+1000</f>
        <v>1013</v>
      </c>
      <c r="D228" s="45"/>
      <c r="E228" s="19" t="s">
        <v>32</v>
      </c>
      <c r="F228" s="27" t="s">
        <v>113</v>
      </c>
      <c r="G228" s="27" t="s">
        <v>726</v>
      </c>
      <c r="H228" s="35"/>
      <c r="I228" s="35" t="s">
        <v>1040</v>
      </c>
      <c r="J228" s="33"/>
      <c r="K228" s="123"/>
    </row>
    <row r="229" spans="2:11" ht="16.2">
      <c r="B229">
        <f t="shared" ca="1" si="196"/>
        <v>0.95348583415516852</v>
      </c>
      <c r="C229" s="1">
        <f t="shared" ref="C229" ca="1" si="229">RANK(B229,$B$3:$B$519)</f>
        <v>13</v>
      </c>
      <c r="D229" s="44">
        <v>11</v>
      </c>
      <c r="E229" s="20" t="s">
        <v>1035</v>
      </c>
      <c r="F229" s="25" t="s">
        <v>1029</v>
      </c>
      <c r="G229" s="25" t="s">
        <v>778</v>
      </c>
      <c r="H229" s="25" t="s">
        <v>86</v>
      </c>
      <c r="I229" s="25" t="s">
        <v>1039</v>
      </c>
      <c r="J229" s="26" t="s">
        <v>12</v>
      </c>
      <c r="K229" s="123"/>
    </row>
    <row r="230" spans="2:11">
      <c r="C230" s="1">
        <f t="shared" ref="C230" ca="1" si="230">C231+1000</f>
        <v>1079</v>
      </c>
      <c r="D230" s="45"/>
      <c r="E230" s="19" t="s">
        <v>878</v>
      </c>
      <c r="F230" s="27" t="s">
        <v>1045</v>
      </c>
      <c r="G230" s="27"/>
      <c r="H230" s="35" t="s">
        <v>1048</v>
      </c>
      <c r="I230" s="35"/>
      <c r="J230" s="33"/>
      <c r="K230" s="123"/>
    </row>
    <row r="231" spans="2:11" ht="16.2">
      <c r="B231">
        <f t="shared" ca="1" si="196"/>
        <v>0.61612467919621117</v>
      </c>
      <c r="C231" s="1">
        <f t="shared" ref="C231" ca="1" si="231">RANK(B231,$B$3:$B$519)</f>
        <v>79</v>
      </c>
      <c r="D231" s="44">
        <v>12</v>
      </c>
      <c r="E231" s="20" t="s">
        <v>1043</v>
      </c>
      <c r="F231" s="25" t="s">
        <v>1044</v>
      </c>
      <c r="G231" s="25" t="s">
        <v>16</v>
      </c>
      <c r="H231" s="25" t="s">
        <v>700</v>
      </c>
      <c r="I231" s="25"/>
      <c r="J231" s="26"/>
      <c r="K231" s="123"/>
    </row>
    <row r="232" spans="2:11">
      <c r="C232" s="1">
        <f t="shared" ref="C232" ca="1" si="232">C233+1000</f>
        <v>1157</v>
      </c>
      <c r="D232" s="45"/>
      <c r="E232" s="19" t="s">
        <v>222</v>
      </c>
      <c r="F232" s="27" t="s">
        <v>128</v>
      </c>
      <c r="G232" s="27" t="s">
        <v>1053</v>
      </c>
      <c r="H232" s="35" t="s">
        <v>34</v>
      </c>
      <c r="I232" s="35"/>
      <c r="J232" s="33"/>
      <c r="K232" s="123"/>
    </row>
    <row r="233" spans="2:11" ht="16.2">
      <c r="B233">
        <f t="shared" ca="1" si="196"/>
        <v>0.21090387973804448</v>
      </c>
      <c r="C233" s="1">
        <f t="shared" ref="C233" ca="1" si="233">RANK(B233,$B$3:$B$519)</f>
        <v>157</v>
      </c>
      <c r="D233" s="44">
        <v>13</v>
      </c>
      <c r="E233" s="20" t="s">
        <v>1050</v>
      </c>
      <c r="F233" s="25" t="s">
        <v>1051</v>
      </c>
      <c r="G233" s="25" t="s">
        <v>1054</v>
      </c>
      <c r="H233" s="25" t="s">
        <v>1055</v>
      </c>
      <c r="I233" s="25"/>
      <c r="J233" s="26"/>
      <c r="K233" s="123"/>
    </row>
    <row r="234" spans="2:11">
      <c r="C234" s="1">
        <f t="shared" ref="C234" ca="1" si="234">C235+1000</f>
        <v>1142</v>
      </c>
      <c r="D234" s="45"/>
      <c r="E234" s="19" t="s">
        <v>1057</v>
      </c>
      <c r="F234" s="27"/>
      <c r="G234" s="27" t="s">
        <v>191</v>
      </c>
      <c r="H234" s="35"/>
      <c r="I234" s="35"/>
      <c r="J234" s="33"/>
      <c r="K234" s="123"/>
    </row>
    <row r="235" spans="2:11" ht="16.2">
      <c r="B235">
        <f t="shared" ca="1" si="196"/>
        <v>0.275869465539063</v>
      </c>
      <c r="C235" s="1">
        <f t="shared" ref="C235" ca="1" si="235">RANK(B235,$B$3:$B$519)</f>
        <v>142</v>
      </c>
      <c r="D235" s="44">
        <v>14</v>
      </c>
      <c r="E235" s="20" t="s">
        <v>1051</v>
      </c>
      <c r="F235" s="25" t="s">
        <v>1058</v>
      </c>
      <c r="G235" s="25" t="s">
        <v>3</v>
      </c>
      <c r="H235" s="25" t="s">
        <v>10</v>
      </c>
      <c r="I235" s="25" t="s">
        <v>1062</v>
      </c>
      <c r="J235" s="26"/>
      <c r="K235" s="123"/>
    </row>
    <row r="236" spans="2:11">
      <c r="C236" s="1">
        <f t="shared" ref="C236" ca="1" si="236">C237+1000</f>
        <v>1039</v>
      </c>
      <c r="D236" s="45"/>
      <c r="E236" s="19" t="s">
        <v>1063</v>
      </c>
      <c r="F236" s="27" t="s">
        <v>1066</v>
      </c>
      <c r="G236" s="27" t="s">
        <v>1067</v>
      </c>
      <c r="H236" s="35"/>
      <c r="I236" s="35" t="s">
        <v>1071</v>
      </c>
      <c r="J236" s="33" t="s">
        <v>1072</v>
      </c>
      <c r="K236" s="123"/>
    </row>
    <row r="237" spans="2:11" ht="16.2">
      <c r="B237">
        <f t="shared" ca="1" si="196"/>
        <v>0.79921816253170952</v>
      </c>
      <c r="C237" s="1">
        <f t="shared" ref="C237" ca="1" si="237">RANK(B237,$B$3:$B$519)</f>
        <v>39</v>
      </c>
      <c r="D237" s="44">
        <v>15</v>
      </c>
      <c r="E237" s="20" t="s">
        <v>1064</v>
      </c>
      <c r="F237" s="25" t="s">
        <v>1065</v>
      </c>
      <c r="G237" s="25" t="s">
        <v>1068</v>
      </c>
      <c r="H237" s="25" t="s">
        <v>1069</v>
      </c>
      <c r="I237" s="25" t="s">
        <v>1070</v>
      </c>
      <c r="J237" s="26" t="s">
        <v>1073</v>
      </c>
      <c r="K237" s="123"/>
    </row>
    <row r="238" spans="2:11">
      <c r="C238" s="1">
        <f t="shared" ref="C238" ca="1" si="238">C239+1000</f>
        <v>1082</v>
      </c>
      <c r="D238" s="45"/>
      <c r="E238" s="19" t="s">
        <v>1074</v>
      </c>
      <c r="F238" s="27" t="s">
        <v>1077</v>
      </c>
      <c r="G238" s="27" t="s">
        <v>1078</v>
      </c>
      <c r="H238" s="35"/>
      <c r="I238" s="35" t="s">
        <v>1082</v>
      </c>
      <c r="J238" s="33"/>
      <c r="K238" s="123"/>
    </row>
    <row r="239" spans="2:11" ht="16.2">
      <c r="B239">
        <f t="shared" ca="1" si="196"/>
        <v>0.58863541544380238</v>
      </c>
      <c r="C239" s="1">
        <f t="shared" ref="C239" ca="1" si="239">RANK(B239,$B$3:$B$519)</f>
        <v>82</v>
      </c>
      <c r="D239" s="44">
        <v>16</v>
      </c>
      <c r="E239" s="20" t="s">
        <v>1075</v>
      </c>
      <c r="F239" s="25" t="s">
        <v>1076</v>
      </c>
      <c r="G239" s="25" t="s">
        <v>1079</v>
      </c>
      <c r="H239" s="25" t="s">
        <v>1080</v>
      </c>
      <c r="I239" s="25" t="s">
        <v>1081</v>
      </c>
      <c r="J239" s="26" t="s">
        <v>1083</v>
      </c>
      <c r="K239" s="123"/>
    </row>
    <row r="240" spans="2:11">
      <c r="C240" s="1">
        <f t="shared" ref="C240" ca="1" si="240">C241+1000</f>
        <v>1199</v>
      </c>
      <c r="D240" s="45"/>
      <c r="E240" s="19" t="s">
        <v>1084</v>
      </c>
      <c r="F240" s="27" t="s">
        <v>1087</v>
      </c>
      <c r="G240" s="27" t="s">
        <v>1088</v>
      </c>
      <c r="H240" s="35" t="s">
        <v>1091</v>
      </c>
      <c r="I240" s="35" t="s">
        <v>1092</v>
      </c>
      <c r="J240" s="33" t="s">
        <v>1095</v>
      </c>
      <c r="K240" s="123"/>
    </row>
    <row r="241" spans="2:11" ht="16.2">
      <c r="B241">
        <f t="shared" ca="1" si="196"/>
        <v>7.2571406641664615E-2</v>
      </c>
      <c r="C241" s="1">
        <f t="shared" ref="C241" ca="1" si="241">RANK(B241,$B$3:$B$519)</f>
        <v>199</v>
      </c>
      <c r="D241" s="44">
        <v>17</v>
      </c>
      <c r="E241" s="20" t="s">
        <v>1085</v>
      </c>
      <c r="F241" s="25" t="s">
        <v>1086</v>
      </c>
      <c r="G241" s="25" t="s">
        <v>1089</v>
      </c>
      <c r="H241" s="25" t="s">
        <v>1090</v>
      </c>
      <c r="I241" s="25" t="s">
        <v>1093</v>
      </c>
      <c r="J241" s="26" t="s">
        <v>1094</v>
      </c>
      <c r="K241" s="123"/>
    </row>
    <row r="242" spans="2:11">
      <c r="C242" s="1">
        <f t="shared" ref="C242" ca="1" si="242">C243+1000</f>
        <v>1059</v>
      </c>
      <c r="D242" s="45"/>
      <c r="E242" s="19" t="s">
        <v>1096</v>
      </c>
      <c r="F242" s="27" t="s">
        <v>1099</v>
      </c>
      <c r="G242" s="27" t="s">
        <v>1100</v>
      </c>
      <c r="H242" s="35" t="s">
        <v>1103</v>
      </c>
      <c r="I242" s="35"/>
      <c r="J242" s="33"/>
      <c r="K242" s="123"/>
    </row>
    <row r="243" spans="2:11" ht="16.2">
      <c r="B243">
        <f t="shared" ca="1" si="196"/>
        <v>0.70735463868200832</v>
      </c>
      <c r="C243" s="1">
        <f t="shared" ref="C243" ca="1" si="243">RANK(B243,$B$3:$B$519)</f>
        <v>59</v>
      </c>
      <c r="D243" s="44">
        <v>18</v>
      </c>
      <c r="E243" s="20" t="s">
        <v>1097</v>
      </c>
      <c r="F243" s="25" t="s">
        <v>1098</v>
      </c>
      <c r="G243" s="25" t="s">
        <v>1101</v>
      </c>
      <c r="H243" s="25" t="s">
        <v>1102</v>
      </c>
      <c r="I243" s="25"/>
      <c r="J243" s="26"/>
      <c r="K243" s="123"/>
    </row>
    <row r="244" spans="2:11">
      <c r="C244" s="1">
        <f t="shared" ref="C244" ca="1" si="244">C245+1000</f>
        <v>1016</v>
      </c>
      <c r="D244" s="45"/>
      <c r="E244" s="19" t="s">
        <v>1104</v>
      </c>
      <c r="F244" s="27" t="s">
        <v>1107</v>
      </c>
      <c r="G244" s="27"/>
      <c r="H244" s="35" t="s">
        <v>1110</v>
      </c>
      <c r="I244" s="35"/>
      <c r="J244" s="33"/>
      <c r="K244" s="123"/>
    </row>
    <row r="245" spans="2:11" ht="16.2">
      <c r="B245">
        <f t="shared" ca="1" si="196"/>
        <v>0.95042687452720775</v>
      </c>
      <c r="C245" s="1">
        <f t="shared" ref="C245" ca="1" si="245">RANK(B245,$B$3:$B$519)</f>
        <v>16</v>
      </c>
      <c r="D245" s="44">
        <v>19</v>
      </c>
      <c r="E245" s="20" t="s">
        <v>1105</v>
      </c>
      <c r="F245" s="25" t="s">
        <v>1106</v>
      </c>
      <c r="G245" s="25" t="s">
        <v>1108</v>
      </c>
      <c r="H245" s="25" t="s">
        <v>1109</v>
      </c>
      <c r="I245" s="25" t="s">
        <v>1111</v>
      </c>
      <c r="J245" s="26"/>
      <c r="K245" s="123"/>
    </row>
    <row r="246" spans="2:11">
      <c r="C246" s="1">
        <f t="shared" ref="C246" ca="1" si="246">C247+1000</f>
        <v>1183</v>
      </c>
      <c r="D246" s="45"/>
      <c r="E246" s="19" t="s">
        <v>1112</v>
      </c>
      <c r="F246" s="27"/>
      <c r="G246" s="27" t="s">
        <v>1116</v>
      </c>
      <c r="H246" s="35" t="s">
        <v>1117</v>
      </c>
      <c r="I246" s="35"/>
      <c r="J246" s="33"/>
      <c r="K246" s="123"/>
    </row>
    <row r="247" spans="2:11" ht="18.600000000000001" customHeight="1">
      <c r="B247">
        <f ca="1">RAND()</f>
        <v>0.14153792806826582</v>
      </c>
      <c r="C247" s="1">
        <f t="shared" ref="C247" ca="1" si="247">RANK(B247,$B$3:$B$519)</f>
        <v>183</v>
      </c>
      <c r="D247" s="44">
        <v>20</v>
      </c>
      <c r="E247" s="20" t="s">
        <v>1113</v>
      </c>
      <c r="F247" s="25" t="s">
        <v>1114</v>
      </c>
      <c r="G247" s="25" t="s">
        <v>1115</v>
      </c>
      <c r="H247" s="25" t="s">
        <v>1118</v>
      </c>
      <c r="I247" s="25"/>
      <c r="J247" s="26"/>
      <c r="K247" s="123"/>
    </row>
    <row r="248" spans="2:11">
      <c r="C248" s="1">
        <f t="shared" ref="C248" ca="1" si="248">C249+1000</f>
        <v>1208</v>
      </c>
      <c r="D248" s="45"/>
      <c r="E248" s="19" t="s">
        <v>1119</v>
      </c>
      <c r="F248" s="27" t="s">
        <v>1122</v>
      </c>
      <c r="G248" s="27" t="s">
        <v>1123</v>
      </c>
      <c r="H248" s="35" t="s">
        <v>1126</v>
      </c>
      <c r="I248" s="35"/>
      <c r="J248" s="33"/>
      <c r="K248" s="123"/>
    </row>
    <row r="249" spans="2:11" ht="18.600000000000001" customHeight="1">
      <c r="B249">
        <f t="shared" ref="B249:B311" ca="1" si="249">RAND()</f>
        <v>4.2733638090802106E-2</v>
      </c>
      <c r="C249" s="1">
        <f t="shared" ref="C249" ca="1" si="250">RANK(B249,$B$3:$B$519)</f>
        <v>208</v>
      </c>
      <c r="D249" s="44">
        <v>21</v>
      </c>
      <c r="E249" s="20" t="s">
        <v>1120</v>
      </c>
      <c r="F249" s="25" t="s">
        <v>1121</v>
      </c>
      <c r="G249" s="25" t="s">
        <v>1124</v>
      </c>
      <c r="H249" s="25" t="s">
        <v>1125</v>
      </c>
      <c r="I249" s="25"/>
      <c r="J249" s="26"/>
      <c r="K249" s="123"/>
    </row>
    <row r="250" spans="2:11">
      <c r="C250" s="1">
        <f t="shared" ref="C250" ca="1" si="251">C251+1000</f>
        <v>1156</v>
      </c>
      <c r="D250" s="45"/>
      <c r="E250" s="19" t="s">
        <v>1127</v>
      </c>
      <c r="F250" s="27" t="s">
        <v>1130</v>
      </c>
      <c r="G250" s="27" t="s">
        <v>1131</v>
      </c>
      <c r="H250" s="35"/>
      <c r="I250" s="35" t="s">
        <v>1135</v>
      </c>
      <c r="J250" s="33" t="s">
        <v>1136</v>
      </c>
      <c r="K250" s="123"/>
    </row>
    <row r="251" spans="2:11" ht="18.600000000000001" customHeight="1" thickBot="1">
      <c r="B251">
        <f t="shared" ca="1" si="249"/>
        <v>0.21747113123091222</v>
      </c>
      <c r="C251" s="1">
        <f t="shared" ref="C251" ca="1" si="252">RANK(B251,$B$3:$B$519)</f>
        <v>156</v>
      </c>
      <c r="D251" s="74">
        <v>22</v>
      </c>
      <c r="E251" s="71" t="s">
        <v>1128</v>
      </c>
      <c r="F251" s="72" t="s">
        <v>1129</v>
      </c>
      <c r="G251" s="72" t="s">
        <v>1132</v>
      </c>
      <c r="H251" s="72" t="s">
        <v>1133</v>
      </c>
      <c r="I251" s="72" t="s">
        <v>1134</v>
      </c>
      <c r="J251" s="73" t="s">
        <v>1137</v>
      </c>
      <c r="K251" s="124"/>
    </row>
    <row r="252" spans="2:11">
      <c r="C252" s="1">
        <f t="shared" ref="C252" ca="1" si="253">C253+1000</f>
        <v>1114</v>
      </c>
      <c r="D252" s="46"/>
      <c r="E252" s="34" t="s">
        <v>1139</v>
      </c>
      <c r="F252" s="35" t="s">
        <v>1142</v>
      </c>
      <c r="G252" s="35"/>
      <c r="H252" s="35" t="s">
        <v>1145</v>
      </c>
      <c r="I252" s="35" t="s">
        <v>1146</v>
      </c>
      <c r="J252" s="33"/>
      <c r="K252" s="107" t="s">
        <v>1270</v>
      </c>
    </row>
    <row r="253" spans="2:11" ht="18.600000000000001" customHeight="1">
      <c r="B253">
        <f t="shared" ca="1" si="249"/>
        <v>0.44071287907246082</v>
      </c>
      <c r="C253" s="1">
        <f t="shared" ref="C253" ca="1" si="254">RANK(B253,$B$3:$B$519)</f>
        <v>114</v>
      </c>
      <c r="D253" s="44">
        <v>23</v>
      </c>
      <c r="E253" s="20" t="s">
        <v>1140</v>
      </c>
      <c r="F253" s="25" t="s">
        <v>1141</v>
      </c>
      <c r="G253" s="25" t="s">
        <v>1143</v>
      </c>
      <c r="H253" s="25" t="s">
        <v>1144</v>
      </c>
      <c r="I253" s="25" t="s">
        <v>1147</v>
      </c>
      <c r="J253" s="26" t="s">
        <v>1148</v>
      </c>
      <c r="K253" s="108"/>
    </row>
    <row r="254" spans="2:11">
      <c r="C254" s="1">
        <f t="shared" ref="C254" ca="1" si="255">C255+1000</f>
        <v>1041</v>
      </c>
      <c r="D254" s="45"/>
      <c r="E254" s="19" t="s">
        <v>1149</v>
      </c>
      <c r="F254" s="27"/>
      <c r="G254" s="27" t="s">
        <v>1152</v>
      </c>
      <c r="H254" s="35"/>
      <c r="I254" s="35"/>
      <c r="J254" s="33"/>
      <c r="K254" s="108"/>
    </row>
    <row r="255" spans="2:11" ht="18.600000000000001" customHeight="1">
      <c r="B255">
        <f t="shared" ca="1" si="249"/>
        <v>0.77682864280888897</v>
      </c>
      <c r="C255" s="1">
        <f t="shared" ref="C255" ca="1" si="256">RANK(B255,$B$3:$B$519)</f>
        <v>41</v>
      </c>
      <c r="D255" s="44">
        <v>24</v>
      </c>
      <c r="E255" s="20" t="s">
        <v>1140</v>
      </c>
      <c r="F255" s="25" t="s">
        <v>1150</v>
      </c>
      <c r="G255" s="25" t="s">
        <v>1151</v>
      </c>
      <c r="H255" s="25" t="s">
        <v>1150</v>
      </c>
      <c r="I255" s="25" t="s">
        <v>1143</v>
      </c>
      <c r="J255" s="26" t="s">
        <v>1153</v>
      </c>
      <c r="K255" s="108"/>
    </row>
    <row r="256" spans="2:11">
      <c r="C256" s="1">
        <f t="shared" ref="C256" ca="1" si="257">C257+1000</f>
        <v>1169</v>
      </c>
      <c r="D256" s="45"/>
      <c r="E256" s="19" t="s">
        <v>1154</v>
      </c>
      <c r="F256" s="27" t="s">
        <v>1157</v>
      </c>
      <c r="G256" s="27"/>
      <c r="H256" s="35"/>
      <c r="I256" s="35"/>
      <c r="J256" s="33"/>
      <c r="K256" s="108"/>
    </row>
    <row r="257" spans="2:11" ht="18.600000000000001" customHeight="1">
      <c r="B257">
        <f t="shared" ca="1" si="249"/>
        <v>0.16743804064229539</v>
      </c>
      <c r="C257" s="1">
        <f t="shared" ref="C257" ca="1" si="258">RANK(B257,$B$3:$B$519)</f>
        <v>169</v>
      </c>
      <c r="D257" s="44">
        <v>25</v>
      </c>
      <c r="E257" s="20" t="s">
        <v>1155</v>
      </c>
      <c r="F257" s="25" t="s">
        <v>1156</v>
      </c>
      <c r="G257" s="25" t="s">
        <v>1158</v>
      </c>
      <c r="H257" s="25" t="s">
        <v>1159</v>
      </c>
      <c r="I257" s="25"/>
      <c r="J257" s="26"/>
      <c r="K257" s="108"/>
    </row>
    <row r="258" spans="2:11">
      <c r="C258" s="1">
        <f t="shared" ref="C258" ca="1" si="259">C259+1000</f>
        <v>1137</v>
      </c>
      <c r="D258" s="45"/>
      <c r="E258" s="19" t="s">
        <v>1160</v>
      </c>
      <c r="F258" s="27" t="s">
        <v>1163</v>
      </c>
      <c r="G258" s="27" t="s">
        <v>1164</v>
      </c>
      <c r="H258" s="35" t="s">
        <v>1167</v>
      </c>
      <c r="I258" s="35"/>
      <c r="J258" s="33"/>
      <c r="K258" s="108"/>
    </row>
    <row r="259" spans="2:11" ht="18.600000000000001" customHeight="1">
      <c r="B259">
        <f t="shared" ca="1" si="249"/>
        <v>0.32645334950751326</v>
      </c>
      <c r="C259" s="1">
        <f t="shared" ref="C259" ca="1" si="260">RANK(B259,$B$3:$B$519)</f>
        <v>137</v>
      </c>
      <c r="D259" s="44">
        <v>26</v>
      </c>
      <c r="E259" s="20" t="s">
        <v>1161</v>
      </c>
      <c r="F259" s="25" t="s">
        <v>1162</v>
      </c>
      <c r="G259" s="25" t="s">
        <v>1165</v>
      </c>
      <c r="H259" s="25" t="s">
        <v>1166</v>
      </c>
      <c r="I259" s="25"/>
      <c r="J259" s="26"/>
      <c r="K259" s="108"/>
    </row>
    <row r="260" spans="2:11">
      <c r="C260" s="1">
        <f t="shared" ref="C260" ca="1" si="261">C261+1000</f>
        <v>1109</v>
      </c>
      <c r="D260" s="45"/>
      <c r="E260" s="19" t="s">
        <v>1168</v>
      </c>
      <c r="F260" s="27" t="s">
        <v>1171</v>
      </c>
      <c r="G260" s="27"/>
      <c r="H260" s="35" t="s">
        <v>1174</v>
      </c>
      <c r="I260" s="35" t="s">
        <v>1175</v>
      </c>
      <c r="J260" s="33"/>
      <c r="K260" s="108"/>
    </row>
    <row r="261" spans="2:11" ht="18.600000000000001" customHeight="1">
      <c r="B261">
        <f t="shared" ca="1" si="249"/>
        <v>0.46291750723133485</v>
      </c>
      <c r="C261" s="1">
        <f t="shared" ref="C261" ca="1" si="262">RANK(B261,$B$3:$B$519)</f>
        <v>109</v>
      </c>
      <c r="D261" s="44">
        <v>27</v>
      </c>
      <c r="E261" s="20" t="s">
        <v>1169</v>
      </c>
      <c r="F261" s="25" t="s">
        <v>1170</v>
      </c>
      <c r="G261" s="25" t="s">
        <v>1172</v>
      </c>
      <c r="H261" s="25" t="s">
        <v>1173</v>
      </c>
      <c r="I261" s="25" t="s">
        <v>1176</v>
      </c>
      <c r="J261" s="26" t="s">
        <v>1153</v>
      </c>
      <c r="K261" s="108"/>
    </row>
    <row r="262" spans="2:11">
      <c r="C262" s="1">
        <f t="shared" ref="C262" ca="1" si="263">C263+1000</f>
        <v>1038</v>
      </c>
      <c r="D262" s="45"/>
      <c r="E262" s="19" t="s">
        <v>1177</v>
      </c>
      <c r="F262" s="27"/>
      <c r="G262" s="27" t="s">
        <v>1180</v>
      </c>
      <c r="H262" s="35"/>
      <c r="I262" s="35"/>
      <c r="J262" s="33"/>
      <c r="K262" s="108"/>
    </row>
    <row r="263" spans="2:11" ht="18.600000000000001" customHeight="1">
      <c r="B263">
        <f t="shared" ca="1" si="249"/>
        <v>0.80995843586514271</v>
      </c>
      <c r="C263" s="1">
        <f t="shared" ref="C263" ca="1" si="264">RANK(B263,$B$3:$B$519)</f>
        <v>38</v>
      </c>
      <c r="D263" s="44">
        <v>28</v>
      </c>
      <c r="E263" s="20" t="s">
        <v>1178</v>
      </c>
      <c r="F263" s="25" t="s">
        <v>1179</v>
      </c>
      <c r="G263" s="25" t="s">
        <v>1176</v>
      </c>
      <c r="H263" s="25" t="s">
        <v>1143</v>
      </c>
      <c r="I263" s="25" t="s">
        <v>1181</v>
      </c>
      <c r="J263" s="26"/>
      <c r="K263" s="108"/>
    </row>
    <row r="264" spans="2:11">
      <c r="C264" s="1">
        <f t="shared" ref="C264" ca="1" si="265">C265+1000</f>
        <v>1011</v>
      </c>
      <c r="D264" s="45"/>
      <c r="E264" s="19" t="s">
        <v>1182</v>
      </c>
      <c r="F264" s="27"/>
      <c r="G264" s="27" t="s">
        <v>1185</v>
      </c>
      <c r="H264" s="35" t="s">
        <v>1186</v>
      </c>
      <c r="I264" s="35" t="s">
        <v>1189</v>
      </c>
      <c r="J264" s="33" t="s">
        <v>1190</v>
      </c>
      <c r="K264" s="108"/>
    </row>
    <row r="265" spans="2:11" ht="18.600000000000001" customHeight="1">
      <c r="B265">
        <f t="shared" ca="1" si="249"/>
        <v>0.96296227432271508</v>
      </c>
      <c r="C265" s="1">
        <f t="shared" ref="C265" ca="1" si="266">RANK(B265,$B$3:$B$519)</f>
        <v>11</v>
      </c>
      <c r="D265" s="44">
        <v>29</v>
      </c>
      <c r="E265" s="20" t="s">
        <v>1183</v>
      </c>
      <c r="F265" s="25" t="s">
        <v>1150</v>
      </c>
      <c r="G265" s="25" t="s">
        <v>1184</v>
      </c>
      <c r="H265" s="25" t="s">
        <v>1187</v>
      </c>
      <c r="I265" s="25" t="s">
        <v>1188</v>
      </c>
      <c r="J265" s="26" t="s">
        <v>1191</v>
      </c>
      <c r="K265" s="108"/>
    </row>
    <row r="266" spans="2:11">
      <c r="C266" s="1">
        <f t="shared" ref="C266" ca="1" si="267">C267+1000</f>
        <v>1076</v>
      </c>
      <c r="D266" s="45"/>
      <c r="E266" s="19" t="s">
        <v>1139</v>
      </c>
      <c r="F266" s="27" t="s">
        <v>1194</v>
      </c>
      <c r="G266" s="27"/>
      <c r="H266" s="35" t="s">
        <v>1196</v>
      </c>
      <c r="I266" s="35" t="s">
        <v>1197</v>
      </c>
      <c r="J266" s="33"/>
      <c r="K266" s="108"/>
    </row>
    <row r="267" spans="2:11" ht="18.600000000000001" customHeight="1">
      <c r="B267">
        <f t="shared" ca="1" si="249"/>
        <v>0.63211918554596935</v>
      </c>
      <c r="C267" s="1">
        <f t="shared" ref="C267" ca="1" si="268">RANK(B267,$B$3:$B$519)</f>
        <v>76</v>
      </c>
      <c r="D267" s="44">
        <v>30</v>
      </c>
      <c r="E267" s="20" t="s">
        <v>1192</v>
      </c>
      <c r="F267" s="25" t="s">
        <v>1193</v>
      </c>
      <c r="G267" s="25" t="s">
        <v>1143</v>
      </c>
      <c r="H267" s="25" t="s">
        <v>1195</v>
      </c>
      <c r="I267" s="25" t="s">
        <v>1198</v>
      </c>
      <c r="J267" s="26" t="s">
        <v>1153</v>
      </c>
      <c r="K267" s="108"/>
    </row>
    <row r="268" spans="2:11">
      <c r="C268" s="1">
        <f t="shared" ref="C268" ca="1" si="269">C269+1000</f>
        <v>1046</v>
      </c>
      <c r="D268" s="45"/>
      <c r="E268" s="19" t="s">
        <v>1199</v>
      </c>
      <c r="F268" s="27"/>
      <c r="G268" s="27" t="s">
        <v>1204</v>
      </c>
      <c r="H268" s="35"/>
      <c r="I268" s="35" t="s">
        <v>1206</v>
      </c>
      <c r="J268" s="33"/>
      <c r="K268" s="108"/>
    </row>
    <row r="269" spans="2:11" ht="18.600000000000001" customHeight="1">
      <c r="B269">
        <f t="shared" ca="1" si="249"/>
        <v>0.76427477290499779</v>
      </c>
      <c r="C269" s="1">
        <f t="shared" ref="C269" ca="1" si="270">RANK(B269,$B$3:$B$519)</f>
        <v>46</v>
      </c>
      <c r="D269" s="44">
        <v>31</v>
      </c>
      <c r="E269" s="20" t="s">
        <v>1200</v>
      </c>
      <c r="F269" s="25" t="s">
        <v>1202</v>
      </c>
      <c r="G269" s="25" t="s">
        <v>1203</v>
      </c>
      <c r="H269" s="25" t="s">
        <v>1201</v>
      </c>
      <c r="I269" s="25" t="s">
        <v>1205</v>
      </c>
      <c r="J269" s="26" t="s">
        <v>1207</v>
      </c>
      <c r="K269" s="108"/>
    </row>
    <row r="270" spans="2:11">
      <c r="C270" s="1">
        <f t="shared" ref="C270" ca="1" si="271">C271+1000</f>
        <v>1017</v>
      </c>
      <c r="D270" s="45"/>
      <c r="E270" s="19" t="s">
        <v>1208</v>
      </c>
      <c r="F270" s="27"/>
      <c r="G270" s="27" t="s">
        <v>1211</v>
      </c>
      <c r="H270" s="35" t="s">
        <v>1212</v>
      </c>
      <c r="I270" s="35"/>
      <c r="J270" s="33"/>
      <c r="K270" s="108"/>
    </row>
    <row r="271" spans="2:11" ht="18" customHeight="1">
      <c r="B271">
        <f t="shared" ca="1" si="249"/>
        <v>0.94145910003320787</v>
      </c>
      <c r="C271" s="1">
        <f t="shared" ref="C271" ca="1" si="272">RANK(B271,$B$3:$B$519)</f>
        <v>17</v>
      </c>
      <c r="D271" s="44">
        <v>32</v>
      </c>
      <c r="E271" s="20" t="s">
        <v>1209</v>
      </c>
      <c r="F271" s="25" t="s">
        <v>1210</v>
      </c>
      <c r="G271" s="25" t="s">
        <v>1193</v>
      </c>
      <c r="H271" s="25" t="s">
        <v>1213</v>
      </c>
      <c r="I271" s="25"/>
      <c r="J271" s="26"/>
      <c r="K271" s="108"/>
    </row>
    <row r="272" spans="2:11">
      <c r="C272" s="1">
        <f t="shared" ref="C272" ca="1" si="273">C273+1000</f>
        <v>1051</v>
      </c>
      <c r="D272" s="45"/>
      <c r="E272" s="19" t="s">
        <v>1214</v>
      </c>
      <c r="F272" s="27" t="s">
        <v>1217</v>
      </c>
      <c r="G272" s="27" t="s">
        <v>1189</v>
      </c>
      <c r="H272" s="35"/>
      <c r="I272" s="35" t="s">
        <v>1220</v>
      </c>
      <c r="J272" s="33"/>
      <c r="K272" s="108"/>
    </row>
    <row r="273" spans="2:11" ht="18" customHeight="1">
      <c r="B273">
        <f t="shared" ca="1" si="249"/>
        <v>0.74538038824128372</v>
      </c>
      <c r="C273" s="1">
        <f t="shared" ref="C273" ca="1" si="274">RANK(B273,$B$3:$B$519)</f>
        <v>51</v>
      </c>
      <c r="D273" s="44">
        <v>33</v>
      </c>
      <c r="E273" s="20" t="s">
        <v>1215</v>
      </c>
      <c r="F273" s="25" t="s">
        <v>1216</v>
      </c>
      <c r="G273" s="25" t="s">
        <v>1218</v>
      </c>
      <c r="H273" s="25" t="s">
        <v>1143</v>
      </c>
      <c r="I273" s="25" t="s">
        <v>1219</v>
      </c>
      <c r="J273" s="26" t="s">
        <v>1221</v>
      </c>
      <c r="K273" s="108"/>
    </row>
    <row r="274" spans="2:11">
      <c r="C274" s="1">
        <f t="shared" ref="C274" ca="1" si="275">C275+1000</f>
        <v>1177</v>
      </c>
      <c r="D274" s="45"/>
      <c r="E274" s="19" t="s">
        <v>1222</v>
      </c>
      <c r="F274" s="27"/>
      <c r="G274" s="27" t="s">
        <v>1164</v>
      </c>
      <c r="H274" s="35"/>
      <c r="I274" s="35"/>
      <c r="J274" s="33"/>
      <c r="K274" s="108"/>
    </row>
    <row r="275" spans="2:11" ht="18" customHeight="1">
      <c r="B275">
        <f t="shared" ca="1" si="249"/>
        <v>0.14862019450813302</v>
      </c>
      <c r="C275" s="1">
        <f t="shared" ref="C275" ca="1" si="276">RANK(B275,$B$3:$B$519)</f>
        <v>177</v>
      </c>
      <c r="D275" s="44">
        <v>34</v>
      </c>
      <c r="E275" s="20" t="s">
        <v>1223</v>
      </c>
      <c r="F275" s="25" t="s">
        <v>1143</v>
      </c>
      <c r="G275" s="25" t="s">
        <v>1216</v>
      </c>
      <c r="H275" s="25" t="s">
        <v>1221</v>
      </c>
      <c r="I275" s="25"/>
      <c r="J275" s="26"/>
      <c r="K275" s="108"/>
    </row>
    <row r="276" spans="2:11">
      <c r="C276" s="1">
        <f t="shared" ref="C276" ca="1" si="277">C277+1000</f>
        <v>1173</v>
      </c>
      <c r="D276" s="45"/>
      <c r="E276" s="19" t="s">
        <v>1224</v>
      </c>
      <c r="F276" s="27" t="s">
        <v>1227</v>
      </c>
      <c r="G276" s="27" t="s">
        <v>1228</v>
      </c>
      <c r="H276" s="35"/>
      <c r="I276" s="35"/>
      <c r="J276" s="33"/>
      <c r="K276" s="108"/>
    </row>
    <row r="277" spans="2:11" ht="18" customHeight="1">
      <c r="B277">
        <f t="shared" ca="1" si="249"/>
        <v>0.15554020027396276</v>
      </c>
      <c r="C277" s="1">
        <f t="shared" ref="C277" ca="1" si="278">RANK(B277,$B$3:$B$519)</f>
        <v>173</v>
      </c>
      <c r="D277" s="44">
        <v>35</v>
      </c>
      <c r="E277" s="20" t="s">
        <v>1225</v>
      </c>
      <c r="F277" s="25" t="s">
        <v>1226</v>
      </c>
      <c r="G277" s="25" t="s">
        <v>1229</v>
      </c>
      <c r="H277" s="25" t="s">
        <v>1153</v>
      </c>
      <c r="I277" s="25"/>
      <c r="J277" s="26"/>
      <c r="K277" s="108"/>
    </row>
    <row r="278" spans="2:11">
      <c r="C278" s="1">
        <f t="shared" ref="C278" ca="1" si="279">C279+1000</f>
        <v>1101</v>
      </c>
      <c r="D278" s="45"/>
      <c r="E278" s="19" t="s">
        <v>1230</v>
      </c>
      <c r="F278" s="27" t="s">
        <v>1233</v>
      </c>
      <c r="G278" s="27"/>
      <c r="H278" s="35" t="s">
        <v>1235</v>
      </c>
      <c r="I278" s="35"/>
      <c r="J278" s="33"/>
      <c r="K278" s="108"/>
    </row>
    <row r="279" spans="2:11" ht="18" customHeight="1">
      <c r="B279">
        <f t="shared" ca="1" si="249"/>
        <v>0.50207674739603869</v>
      </c>
      <c r="C279" s="1">
        <f t="shared" ref="C279" ca="1" si="280">RANK(B279,$B$3:$B$519)</f>
        <v>101</v>
      </c>
      <c r="D279" s="44">
        <v>36</v>
      </c>
      <c r="E279" s="20" t="s">
        <v>1231</v>
      </c>
      <c r="F279" s="25" t="s">
        <v>1232</v>
      </c>
      <c r="G279" s="25" t="s">
        <v>1143</v>
      </c>
      <c r="H279" s="25" t="s">
        <v>1234</v>
      </c>
      <c r="I279" s="25" t="s">
        <v>1236</v>
      </c>
      <c r="J279" s="26"/>
      <c r="K279" s="108"/>
    </row>
    <row r="280" spans="2:11">
      <c r="C280" s="1">
        <f t="shared" ref="C280" ca="1" si="281">C281+1000</f>
        <v>1008</v>
      </c>
      <c r="D280" s="45"/>
      <c r="E280" s="19" t="s">
        <v>1237</v>
      </c>
      <c r="F280" s="27" t="s">
        <v>1240</v>
      </c>
      <c r="G280" s="27"/>
      <c r="H280" s="35" t="s">
        <v>1242</v>
      </c>
      <c r="I280" s="35"/>
      <c r="J280" s="33"/>
      <c r="K280" s="108"/>
    </row>
    <row r="281" spans="2:11" ht="18" customHeight="1">
      <c r="B281">
        <f t="shared" ca="1" si="249"/>
        <v>0.9715910157639025</v>
      </c>
      <c r="C281" s="1">
        <f t="shared" ref="C281" ca="1" si="282">RANK(B281,$B$3:$B$519)</f>
        <v>8</v>
      </c>
      <c r="D281" s="44">
        <v>37</v>
      </c>
      <c r="E281" s="20" t="s">
        <v>1238</v>
      </c>
      <c r="F281" s="25" t="s">
        <v>1239</v>
      </c>
      <c r="G281" s="25" t="s">
        <v>1143</v>
      </c>
      <c r="H281" s="25" t="s">
        <v>1241</v>
      </c>
      <c r="I281" s="25" t="s">
        <v>1243</v>
      </c>
      <c r="J281" s="26"/>
      <c r="K281" s="108"/>
    </row>
    <row r="282" spans="2:11">
      <c r="C282" s="1">
        <f t="shared" ref="C282" ca="1" si="283">C283+1000</f>
        <v>1074</v>
      </c>
      <c r="D282" s="45"/>
      <c r="E282" s="19" t="s">
        <v>1244</v>
      </c>
      <c r="F282" s="27" t="s">
        <v>1247</v>
      </c>
      <c r="G282" s="27"/>
      <c r="H282" s="35" t="s">
        <v>1168</v>
      </c>
      <c r="I282" s="35" t="s">
        <v>1249</v>
      </c>
      <c r="J282" s="33"/>
      <c r="K282" s="108"/>
    </row>
    <row r="283" spans="2:11" ht="18" customHeight="1">
      <c r="B283">
        <f t="shared" ca="1" si="249"/>
        <v>0.63572266537232514</v>
      </c>
      <c r="C283" s="1">
        <f t="shared" ref="C283" ca="1" si="284">RANK(B283,$B$3:$B$519)</f>
        <v>74</v>
      </c>
      <c r="D283" s="44">
        <v>38</v>
      </c>
      <c r="E283" s="20" t="s">
        <v>1245</v>
      </c>
      <c r="F283" s="25" t="s">
        <v>1246</v>
      </c>
      <c r="G283" s="25" t="s">
        <v>1158</v>
      </c>
      <c r="H283" s="25" t="s">
        <v>1248</v>
      </c>
      <c r="I283" s="25" t="s">
        <v>1250</v>
      </c>
      <c r="J283" s="26"/>
      <c r="K283" s="108"/>
    </row>
    <row r="284" spans="2:11">
      <c r="C284" s="1">
        <f t="shared" ref="C284" ca="1" si="285">C285+1000</f>
        <v>1116</v>
      </c>
      <c r="D284" s="45"/>
      <c r="E284" s="19" t="s">
        <v>1251</v>
      </c>
      <c r="F284" s="27" t="s">
        <v>1227</v>
      </c>
      <c r="G284" s="27" t="s">
        <v>1244</v>
      </c>
      <c r="H284" s="35"/>
      <c r="I284" s="35" t="s">
        <v>1256</v>
      </c>
      <c r="J284" s="33" t="s">
        <v>1257</v>
      </c>
      <c r="K284" s="108"/>
    </row>
    <row r="285" spans="2:11" ht="18" customHeight="1">
      <c r="B285">
        <f t="shared" ca="1" si="249"/>
        <v>0.43064563621243146</v>
      </c>
      <c r="C285" s="1">
        <f t="shared" ref="C285" ca="1" si="286">RANK(B285,$B$3:$B$519)</f>
        <v>116</v>
      </c>
      <c r="D285" s="44">
        <v>39</v>
      </c>
      <c r="E285" s="20" t="s">
        <v>1252</v>
      </c>
      <c r="F285" s="25" t="s">
        <v>1253</v>
      </c>
      <c r="G285" s="25" t="s">
        <v>1254</v>
      </c>
      <c r="H285" s="25" t="s">
        <v>1210</v>
      </c>
      <c r="I285" s="25" t="s">
        <v>1255</v>
      </c>
      <c r="J285" s="26" t="s">
        <v>1258</v>
      </c>
      <c r="K285" s="108"/>
    </row>
    <row r="286" spans="2:11">
      <c r="C286" s="1">
        <f t="shared" ref="C286" ca="1" si="287">C287+1000</f>
        <v>1127</v>
      </c>
      <c r="D286" s="45"/>
      <c r="E286" s="19" t="s">
        <v>1259</v>
      </c>
      <c r="F286" s="27" t="s">
        <v>1244</v>
      </c>
      <c r="G286" s="27" t="s">
        <v>1262</v>
      </c>
      <c r="H286" s="35"/>
      <c r="I286" s="35" t="s">
        <v>1227</v>
      </c>
      <c r="J286" s="33" t="s">
        <v>1263</v>
      </c>
      <c r="K286" s="108"/>
    </row>
    <row r="287" spans="2:11" ht="18" customHeight="1">
      <c r="B287">
        <f t="shared" ca="1" si="249"/>
        <v>0.37485249759567729</v>
      </c>
      <c r="C287" s="1">
        <f t="shared" ref="C287" ca="1" si="288">RANK(B287,$B$3:$B$519)</f>
        <v>127</v>
      </c>
      <c r="D287" s="44">
        <v>40</v>
      </c>
      <c r="E287" s="20" t="s">
        <v>1260</v>
      </c>
      <c r="F287" s="25" t="s">
        <v>1261</v>
      </c>
      <c r="G287" s="25" t="s">
        <v>1255</v>
      </c>
      <c r="H287" s="25" t="s">
        <v>1158</v>
      </c>
      <c r="I287" s="25" t="s">
        <v>1089</v>
      </c>
      <c r="J287" s="26" t="s">
        <v>1264</v>
      </c>
      <c r="K287" s="108"/>
    </row>
    <row r="288" spans="2:11">
      <c r="C288" s="1">
        <f t="shared" ref="C288" ca="1" si="289">C289+1000</f>
        <v>1027</v>
      </c>
      <c r="D288" s="45"/>
      <c r="E288" s="19" t="s">
        <v>1206</v>
      </c>
      <c r="F288" s="27"/>
      <c r="G288" s="27"/>
      <c r="H288" s="35" t="s">
        <v>1268</v>
      </c>
      <c r="I288" s="35"/>
      <c r="J288" s="33"/>
      <c r="K288" s="108"/>
    </row>
    <row r="289" spans="2:11" ht="18" customHeight="1" thickBot="1">
      <c r="B289">
        <f t="shared" ca="1" si="249"/>
        <v>0.88524429276812533</v>
      </c>
      <c r="C289" s="1">
        <f t="shared" ref="C289" ca="1" si="290">RANK(B289,$B$3:$B$519)</f>
        <v>27</v>
      </c>
      <c r="D289" s="74">
        <v>41</v>
      </c>
      <c r="E289" s="71" t="s">
        <v>1265</v>
      </c>
      <c r="F289" s="72" t="s">
        <v>1266</v>
      </c>
      <c r="G289" s="72" t="s">
        <v>1143</v>
      </c>
      <c r="H289" s="72" t="s">
        <v>1267</v>
      </c>
      <c r="I289" s="72" t="s">
        <v>1269</v>
      </c>
      <c r="J289" s="73"/>
      <c r="K289" s="109"/>
    </row>
    <row r="290" spans="2:11">
      <c r="C290" s="1">
        <f t="shared" ref="C290" ca="1" si="291">C291+1000</f>
        <v>1123</v>
      </c>
      <c r="D290" s="46"/>
      <c r="E290" s="34" t="s">
        <v>1273</v>
      </c>
      <c r="F290" s="35" t="s">
        <v>1257</v>
      </c>
      <c r="G290" s="35"/>
      <c r="H290" s="35" t="s">
        <v>1276</v>
      </c>
      <c r="I290" s="35" t="s">
        <v>1277</v>
      </c>
      <c r="J290" s="33"/>
      <c r="K290" s="110" t="s">
        <v>1349</v>
      </c>
    </row>
    <row r="291" spans="2:11" ht="18" customHeight="1">
      <c r="B291">
        <f t="shared" ca="1" si="249"/>
        <v>0.41431909804700118</v>
      </c>
      <c r="C291" s="1">
        <f t="shared" ref="C291" ca="1" si="292">RANK(B291,$B$3:$B$519)</f>
        <v>123</v>
      </c>
      <c r="D291" s="44">
        <v>42</v>
      </c>
      <c r="E291" s="20" t="s">
        <v>1274</v>
      </c>
      <c r="F291" s="25" t="s">
        <v>1271</v>
      </c>
      <c r="G291" s="25" t="s">
        <v>1153</v>
      </c>
      <c r="H291" s="25" t="s">
        <v>1275</v>
      </c>
      <c r="I291" s="25" t="s">
        <v>1213</v>
      </c>
      <c r="J291" s="26"/>
      <c r="K291" s="111"/>
    </row>
    <row r="292" spans="2:11">
      <c r="C292" s="1">
        <f t="shared" ref="C292" ca="1" si="293">C293+1000</f>
        <v>1088</v>
      </c>
      <c r="D292" s="45"/>
      <c r="E292" s="19" t="s">
        <v>1278</v>
      </c>
      <c r="F292" s="27" t="s">
        <v>1247</v>
      </c>
      <c r="G292" s="27" t="s">
        <v>1217</v>
      </c>
      <c r="H292" s="35"/>
      <c r="I292" s="35" t="s">
        <v>1283</v>
      </c>
      <c r="J292" s="33"/>
      <c r="K292" s="111"/>
    </row>
    <row r="293" spans="2:11" ht="18" customHeight="1">
      <c r="B293">
        <f t="shared" ca="1" si="249"/>
        <v>0.5468423542510118</v>
      </c>
      <c r="C293" s="1">
        <f t="shared" ref="C293" ca="1" si="294">RANK(B293,$B$3:$B$519)</f>
        <v>88</v>
      </c>
      <c r="D293" s="44">
        <v>43</v>
      </c>
      <c r="E293" s="20" t="s">
        <v>1279</v>
      </c>
      <c r="F293" s="25" t="s">
        <v>1280</v>
      </c>
      <c r="G293" s="25" t="s">
        <v>1281</v>
      </c>
      <c r="H293" s="25" t="s">
        <v>1143</v>
      </c>
      <c r="I293" s="25" t="s">
        <v>1282</v>
      </c>
      <c r="J293" s="26" t="s">
        <v>1236</v>
      </c>
      <c r="K293" s="111"/>
    </row>
    <row r="294" spans="2:11">
      <c r="C294" s="1">
        <f t="shared" ref="C294" ca="1" si="295">C295+1000</f>
        <v>1178</v>
      </c>
      <c r="D294" s="45"/>
      <c r="E294" s="19" t="s">
        <v>1284</v>
      </c>
      <c r="F294" s="27"/>
      <c r="G294" s="27" t="s">
        <v>1287</v>
      </c>
      <c r="H294" s="35"/>
      <c r="I294" s="35" t="s">
        <v>1290</v>
      </c>
      <c r="J294" s="33"/>
      <c r="K294" s="111"/>
    </row>
    <row r="295" spans="2:11" ht="18" customHeight="1">
      <c r="B295">
        <f t="shared" ca="1" si="249"/>
        <v>0.14789758347968385</v>
      </c>
      <c r="C295" s="1">
        <f t="shared" ref="C295" ca="1" si="296">RANK(B295,$B$3:$B$519)</f>
        <v>178</v>
      </c>
      <c r="D295" s="44">
        <v>44</v>
      </c>
      <c r="E295" s="20" t="s">
        <v>1285</v>
      </c>
      <c r="F295" s="25" t="s">
        <v>1150</v>
      </c>
      <c r="G295" s="25" t="s">
        <v>1286</v>
      </c>
      <c r="H295" s="25" t="s">
        <v>1288</v>
      </c>
      <c r="I295" s="25" t="s">
        <v>1289</v>
      </c>
      <c r="J295" s="26" t="s">
        <v>1291</v>
      </c>
      <c r="K295" s="111"/>
    </row>
    <row r="296" spans="2:11">
      <c r="C296" s="1">
        <f t="shared" ref="C296" ca="1" si="297">C297+1000</f>
        <v>1147</v>
      </c>
      <c r="D296" s="45"/>
      <c r="E296" s="19" t="s">
        <v>1292</v>
      </c>
      <c r="F296" s="27" t="s">
        <v>1295</v>
      </c>
      <c r="G296" s="27" t="s">
        <v>1296</v>
      </c>
      <c r="H296" s="35"/>
      <c r="I296" s="35" t="s">
        <v>1299</v>
      </c>
      <c r="J296" s="33"/>
      <c r="K296" s="111"/>
    </row>
    <row r="297" spans="2:11" ht="18" customHeight="1">
      <c r="B297">
        <f t="shared" ca="1" si="249"/>
        <v>0.26866231390172113</v>
      </c>
      <c r="C297" s="1">
        <f t="shared" ref="C297" ca="1" si="298">RANK(B297,$B$3:$B$519)</f>
        <v>147</v>
      </c>
      <c r="D297" s="44">
        <v>45</v>
      </c>
      <c r="E297" s="20" t="s">
        <v>1293</v>
      </c>
      <c r="F297" s="25" t="s">
        <v>1294</v>
      </c>
      <c r="G297" s="25" t="s">
        <v>1297</v>
      </c>
      <c r="H297" s="25" t="s">
        <v>1179</v>
      </c>
      <c r="I297" s="25" t="s">
        <v>1298</v>
      </c>
      <c r="J297" s="26" t="s">
        <v>1269</v>
      </c>
      <c r="K297" s="111"/>
    </row>
    <row r="298" spans="2:11">
      <c r="C298" s="1">
        <f t="shared" ref="C298" ca="1" si="299">C299+1000</f>
        <v>1086</v>
      </c>
      <c r="D298" s="45"/>
      <c r="E298" s="19" t="s">
        <v>1257</v>
      </c>
      <c r="F298" s="27" t="s">
        <v>1302</v>
      </c>
      <c r="G298" s="27" t="s">
        <v>1303</v>
      </c>
      <c r="H298" s="35"/>
      <c r="I298" s="35" t="s">
        <v>1306</v>
      </c>
      <c r="J298" s="33" t="s">
        <v>1212</v>
      </c>
      <c r="K298" s="111"/>
    </row>
    <row r="299" spans="2:11" ht="18" customHeight="1">
      <c r="B299">
        <f t="shared" ca="1" si="249"/>
        <v>0.57223430956137522</v>
      </c>
      <c r="C299" s="1">
        <f t="shared" ref="C299" ca="1" si="300">RANK(B299,$B$3:$B$519)</f>
        <v>86</v>
      </c>
      <c r="D299" s="44">
        <v>46</v>
      </c>
      <c r="E299" s="20" t="s">
        <v>1300</v>
      </c>
      <c r="F299" s="25" t="s">
        <v>1301</v>
      </c>
      <c r="G299" s="25" t="s">
        <v>1304</v>
      </c>
      <c r="H299" s="25" t="s">
        <v>1210</v>
      </c>
      <c r="I299" s="25" t="s">
        <v>1305</v>
      </c>
      <c r="J299" s="26" t="s">
        <v>1213</v>
      </c>
      <c r="K299" s="111"/>
    </row>
    <row r="300" spans="2:11">
      <c r="C300" s="1">
        <f t="shared" ref="C300" ca="1" si="301">C301+1000</f>
        <v>1160</v>
      </c>
      <c r="D300" s="45"/>
      <c r="E300" s="19" t="s">
        <v>1263</v>
      </c>
      <c r="F300" s="27" t="s">
        <v>1309</v>
      </c>
      <c r="G300" s="27"/>
      <c r="H300" s="35" t="s">
        <v>1311</v>
      </c>
      <c r="I300" s="35"/>
      <c r="J300" s="33"/>
      <c r="K300" s="111"/>
    </row>
    <row r="301" spans="2:11" ht="18" customHeight="1">
      <c r="B301">
        <f t="shared" ca="1" si="249"/>
        <v>0.20548017444952182</v>
      </c>
      <c r="C301" s="1">
        <f t="shared" ref="C301" ca="1" si="302">RANK(B301,$B$3:$B$519)</f>
        <v>160</v>
      </c>
      <c r="D301" s="44">
        <v>47</v>
      </c>
      <c r="E301" s="20" t="s">
        <v>1307</v>
      </c>
      <c r="F301" s="25" t="s">
        <v>1308</v>
      </c>
      <c r="G301" s="25" t="s">
        <v>1172</v>
      </c>
      <c r="H301" s="25" t="s">
        <v>1310</v>
      </c>
      <c r="I301" s="25" t="s">
        <v>1312</v>
      </c>
      <c r="J301" s="26"/>
      <c r="K301" s="111"/>
    </row>
    <row r="302" spans="2:11">
      <c r="C302" s="1">
        <f t="shared" ref="C302" ca="1" si="303">C303+1000</f>
        <v>1077</v>
      </c>
      <c r="D302" s="45"/>
      <c r="E302" s="19" t="s">
        <v>1313</v>
      </c>
      <c r="F302" s="27" t="s">
        <v>1139</v>
      </c>
      <c r="G302" s="27" t="s">
        <v>1315</v>
      </c>
      <c r="H302" s="35" t="s">
        <v>1318</v>
      </c>
      <c r="I302" s="35"/>
      <c r="J302" s="33"/>
      <c r="K302" s="111"/>
    </row>
    <row r="303" spans="2:11" ht="18" customHeight="1">
      <c r="B303">
        <f t="shared" ca="1" si="249"/>
        <v>0.62928489672010002</v>
      </c>
      <c r="C303" s="1">
        <f t="shared" ref="C303" ca="1" si="304">RANK(B303,$B$3:$B$519)</f>
        <v>77</v>
      </c>
      <c r="D303" s="44">
        <v>48</v>
      </c>
      <c r="E303" s="20" t="s">
        <v>1314</v>
      </c>
      <c r="F303" s="25" t="s">
        <v>1192</v>
      </c>
      <c r="G303" s="25" t="s">
        <v>1316</v>
      </c>
      <c r="H303" s="25" t="s">
        <v>1317</v>
      </c>
      <c r="I303" s="25"/>
      <c r="J303" s="26"/>
      <c r="K303" s="111"/>
    </row>
    <row r="304" spans="2:11">
      <c r="C304" s="1">
        <f t="shared" ref="C304" ca="1" si="305">C305+1000</f>
        <v>1141</v>
      </c>
      <c r="D304" s="45"/>
      <c r="E304" s="19"/>
      <c r="F304" s="27"/>
      <c r="G304" s="27"/>
      <c r="H304" s="35" t="s">
        <v>1315</v>
      </c>
      <c r="I304" s="35" t="s">
        <v>1322</v>
      </c>
      <c r="J304" s="33"/>
      <c r="K304" s="111"/>
    </row>
    <row r="305" spans="2:11" ht="18" customHeight="1">
      <c r="B305">
        <f t="shared" ca="1" si="249"/>
        <v>0.27771390053146883</v>
      </c>
      <c r="C305" s="1">
        <f t="shared" ref="C305" ca="1" si="306">RANK(B305,$B$3:$B$519)</f>
        <v>141</v>
      </c>
      <c r="D305" s="44">
        <v>49</v>
      </c>
      <c r="E305" s="20" t="s">
        <v>1319</v>
      </c>
      <c r="F305" s="25" t="s">
        <v>1320</v>
      </c>
      <c r="G305" s="25" t="s">
        <v>1143</v>
      </c>
      <c r="H305" s="25" t="s">
        <v>1321</v>
      </c>
      <c r="I305" s="25" t="s">
        <v>1076</v>
      </c>
      <c r="J305" s="26" t="s">
        <v>1153</v>
      </c>
      <c r="K305" s="111"/>
    </row>
    <row r="306" spans="2:11">
      <c r="C306" s="1">
        <f t="shared" ref="C306" ca="1" si="307">C307+1000</f>
        <v>1192</v>
      </c>
      <c r="D306" s="45"/>
      <c r="E306" s="19" t="s">
        <v>1227</v>
      </c>
      <c r="F306" s="27" t="s">
        <v>1325</v>
      </c>
      <c r="G306" s="27"/>
      <c r="H306" s="35" t="s">
        <v>1327</v>
      </c>
      <c r="I306" s="35" t="s">
        <v>1328</v>
      </c>
      <c r="J306" s="33"/>
      <c r="K306" s="111"/>
    </row>
    <row r="307" spans="2:11" ht="18" customHeight="1">
      <c r="B307">
        <f t="shared" ca="1" si="249"/>
        <v>0.10816641123596105</v>
      </c>
      <c r="C307" s="1">
        <f t="shared" ref="C307" ca="1" si="308">RANK(B307,$B$3:$B$519)</f>
        <v>192</v>
      </c>
      <c r="D307" s="44">
        <v>50</v>
      </c>
      <c r="E307" s="20" t="s">
        <v>1323</v>
      </c>
      <c r="F307" s="25" t="s">
        <v>1324</v>
      </c>
      <c r="G307" s="25" t="s">
        <v>1143</v>
      </c>
      <c r="H307" s="25" t="s">
        <v>1326</v>
      </c>
      <c r="I307" s="25" t="s">
        <v>1329</v>
      </c>
      <c r="J307" s="26" t="s">
        <v>1153</v>
      </c>
      <c r="K307" s="111"/>
    </row>
    <row r="308" spans="2:11">
      <c r="C308" s="1">
        <f t="shared" ref="C308" ca="1" si="309">C309+1000</f>
        <v>1129</v>
      </c>
      <c r="D308" s="45"/>
      <c r="E308" s="19" t="s">
        <v>1227</v>
      </c>
      <c r="F308" s="27" t="s">
        <v>1186</v>
      </c>
      <c r="G308" s="27"/>
      <c r="H308" s="35" t="s">
        <v>1333</v>
      </c>
      <c r="I308" s="35" t="s">
        <v>1334</v>
      </c>
      <c r="J308" s="33"/>
      <c r="K308" s="111"/>
    </row>
    <row r="309" spans="2:11" ht="18" customHeight="1">
      <c r="B309">
        <f t="shared" ca="1" si="249"/>
        <v>0.35776898022446935</v>
      </c>
      <c r="C309" s="1">
        <f t="shared" ref="C309" ca="1" si="310">RANK(B309,$B$3:$B$519)</f>
        <v>129</v>
      </c>
      <c r="D309" s="44">
        <v>51</v>
      </c>
      <c r="E309" s="20" t="s">
        <v>1330</v>
      </c>
      <c r="F309" s="25" t="s">
        <v>1331</v>
      </c>
      <c r="G309" s="25" t="s">
        <v>1158</v>
      </c>
      <c r="H309" s="25" t="s">
        <v>1332</v>
      </c>
      <c r="I309" s="25" t="s">
        <v>1323</v>
      </c>
      <c r="J309" s="26"/>
      <c r="K309" s="111"/>
    </row>
    <row r="310" spans="2:11">
      <c r="C310" s="1">
        <f t="shared" ref="C310" ca="1" si="311">C311+1000</f>
        <v>1045</v>
      </c>
      <c r="D310" s="45"/>
      <c r="E310" s="19" t="s">
        <v>1322</v>
      </c>
      <c r="F310" s="27" t="s">
        <v>1337</v>
      </c>
      <c r="G310" s="27"/>
      <c r="H310" s="35" t="s">
        <v>1340</v>
      </c>
      <c r="I310" s="35"/>
      <c r="J310" s="33"/>
      <c r="K310" s="111"/>
    </row>
    <row r="311" spans="2:11" ht="18" customHeight="1">
      <c r="B311">
        <f t="shared" ca="1" si="249"/>
        <v>0.76568908082374998</v>
      </c>
      <c r="C311" s="1">
        <f t="shared" ref="C311" ca="1" si="312">RANK(B311,$B$3:$B$519)</f>
        <v>45</v>
      </c>
      <c r="D311" s="44">
        <v>52</v>
      </c>
      <c r="E311" s="20" t="s">
        <v>1335</v>
      </c>
      <c r="F311" s="25" t="s">
        <v>1336</v>
      </c>
      <c r="G311" s="25" t="s">
        <v>1338</v>
      </c>
      <c r="H311" s="25" t="s">
        <v>1339</v>
      </c>
      <c r="I311" s="25"/>
      <c r="J311" s="26"/>
      <c r="K311" s="111"/>
    </row>
    <row r="312" spans="2:11">
      <c r="C312" s="1">
        <f t="shared" ref="C312" ca="1" si="313">C313+1000</f>
        <v>1124</v>
      </c>
      <c r="D312" s="45"/>
      <c r="E312" s="19" t="s">
        <v>1341</v>
      </c>
      <c r="F312" s="27" t="s">
        <v>1272</v>
      </c>
      <c r="G312" s="27" t="s">
        <v>1344</v>
      </c>
      <c r="H312" s="35"/>
      <c r="I312" s="35" t="s">
        <v>1149</v>
      </c>
      <c r="J312" s="33" t="s">
        <v>1347</v>
      </c>
      <c r="K312" s="111"/>
    </row>
    <row r="313" spans="2:11" ht="18" customHeight="1" thickBot="1">
      <c r="B313">
        <f t="shared" ref="B313:B375" ca="1" si="314">RAND()</f>
        <v>0.41078406657367261</v>
      </c>
      <c r="C313" s="1">
        <f t="shared" ref="C313" ca="1" si="315">RANK(B313,$B$3:$B$519)</f>
        <v>124</v>
      </c>
      <c r="D313" s="74">
        <v>53</v>
      </c>
      <c r="E313" s="71" t="s">
        <v>1342</v>
      </c>
      <c r="F313" s="72" t="s">
        <v>1343</v>
      </c>
      <c r="G313" s="72" t="s">
        <v>1345</v>
      </c>
      <c r="H313" s="72" t="s">
        <v>1210</v>
      </c>
      <c r="I313" s="72" t="s">
        <v>1346</v>
      </c>
      <c r="J313" s="73" t="s">
        <v>1348</v>
      </c>
      <c r="K313" s="112"/>
    </row>
    <row r="314" spans="2:11">
      <c r="C314" s="1">
        <f t="shared" ref="C314" ca="1" si="316">C315+1000</f>
        <v>1001</v>
      </c>
      <c r="D314" s="46"/>
      <c r="E314" s="34" t="s">
        <v>1168</v>
      </c>
      <c r="F314" s="35"/>
      <c r="G314" s="35" t="s">
        <v>1352</v>
      </c>
      <c r="H314" s="35" t="s">
        <v>1196</v>
      </c>
      <c r="I314" s="35"/>
      <c r="J314" s="33"/>
      <c r="K314" s="122" t="s">
        <v>1453</v>
      </c>
    </row>
    <row r="315" spans="2:11" ht="18" customHeight="1">
      <c r="B315">
        <f t="shared" ca="1" si="314"/>
        <v>0.99826047598295242</v>
      </c>
      <c r="C315" s="1">
        <f t="shared" ref="C315" ca="1" si="317">RANK(B315,$B$3:$B$519)</f>
        <v>1</v>
      </c>
      <c r="D315" s="44">
        <v>54</v>
      </c>
      <c r="E315" s="20" t="s">
        <v>1350</v>
      </c>
      <c r="F315" s="25" t="s">
        <v>1143</v>
      </c>
      <c r="G315" s="25" t="s">
        <v>1351</v>
      </c>
      <c r="H315" s="25" t="s">
        <v>1353</v>
      </c>
      <c r="I315" s="25" t="s">
        <v>1153</v>
      </c>
      <c r="J315" s="26"/>
      <c r="K315" s="123"/>
    </row>
    <row r="316" spans="2:11">
      <c r="C316" s="1">
        <f t="shared" ref="C316" ca="1" si="318">C317+1000</f>
        <v>1096</v>
      </c>
      <c r="D316" s="46"/>
      <c r="E316" s="19" t="s">
        <v>1354</v>
      </c>
      <c r="F316" s="27" t="s">
        <v>1189</v>
      </c>
      <c r="G316" s="27" t="s">
        <v>1357</v>
      </c>
      <c r="H316" s="35"/>
      <c r="I316" s="35" t="s">
        <v>1217</v>
      </c>
      <c r="J316" s="33" t="s">
        <v>1360</v>
      </c>
      <c r="K316" s="123"/>
    </row>
    <row r="317" spans="2:11" ht="18" customHeight="1">
      <c r="B317">
        <f t="shared" ca="1" si="314"/>
        <v>0.52093286868059996</v>
      </c>
      <c r="C317" s="1">
        <f t="shared" ref="C317" ca="1" si="319">RANK(B317,$B$3:$B$519)</f>
        <v>96</v>
      </c>
      <c r="D317" s="44">
        <v>55</v>
      </c>
      <c r="E317" s="20" t="s">
        <v>1355</v>
      </c>
      <c r="F317" s="25" t="s">
        <v>1356</v>
      </c>
      <c r="G317" s="25" t="s">
        <v>1358</v>
      </c>
      <c r="H317" s="25" t="s">
        <v>1210</v>
      </c>
      <c r="I317" s="25" t="s">
        <v>1359</v>
      </c>
      <c r="J317" s="26" t="s">
        <v>1361</v>
      </c>
      <c r="K317" s="123"/>
    </row>
    <row r="318" spans="2:11">
      <c r="C318" s="1">
        <f t="shared" ref="C318" ca="1" si="320">C319+1000</f>
        <v>1184</v>
      </c>
      <c r="D318" s="46"/>
      <c r="E318" s="34" t="s">
        <v>1362</v>
      </c>
      <c r="F318" s="35"/>
      <c r="G318" s="35" t="s">
        <v>1327</v>
      </c>
      <c r="H318" s="35" t="s">
        <v>1365</v>
      </c>
      <c r="I318" s="35"/>
      <c r="J318" s="33"/>
      <c r="K318" s="123"/>
    </row>
    <row r="319" spans="2:11" ht="18" customHeight="1">
      <c r="B319">
        <f t="shared" ca="1" si="314"/>
        <v>0.13999634722890253</v>
      </c>
      <c r="C319" s="1">
        <f t="shared" ref="C319" ca="1" si="321">RANK(B319,$B$3:$B$519)</f>
        <v>184</v>
      </c>
      <c r="D319" s="44">
        <v>56</v>
      </c>
      <c r="E319" s="20" t="s">
        <v>1363</v>
      </c>
      <c r="F319" s="25" t="s">
        <v>1210</v>
      </c>
      <c r="G319" s="25" t="s">
        <v>1364</v>
      </c>
      <c r="H319" s="25" t="s">
        <v>1366</v>
      </c>
      <c r="I319" s="25"/>
      <c r="J319" s="26"/>
      <c r="K319" s="123"/>
    </row>
    <row r="320" spans="2:11">
      <c r="C320" s="1">
        <f t="shared" ref="C320" ca="1" si="322">C321+1000</f>
        <v>1104</v>
      </c>
      <c r="D320" s="46"/>
      <c r="E320" s="34" t="s">
        <v>1367</v>
      </c>
      <c r="F320" s="35"/>
      <c r="G320" s="35" t="s">
        <v>1369</v>
      </c>
      <c r="H320" s="35"/>
      <c r="I320" s="35"/>
      <c r="J320" s="33"/>
      <c r="K320" s="123"/>
    </row>
    <row r="321" spans="2:11" ht="18" customHeight="1">
      <c r="B321">
        <f t="shared" ca="1" si="314"/>
        <v>0.48572011696478345</v>
      </c>
      <c r="C321" s="1">
        <f t="shared" ref="C321" ca="1" si="323">RANK(B321,$B$3:$B$519)</f>
        <v>104</v>
      </c>
      <c r="D321" s="44">
        <v>57</v>
      </c>
      <c r="E321" s="20" t="s">
        <v>1366</v>
      </c>
      <c r="F321" s="25" t="s">
        <v>1143</v>
      </c>
      <c r="G321" s="25" t="s">
        <v>1368</v>
      </c>
      <c r="H321" s="25" t="s">
        <v>1370</v>
      </c>
      <c r="I321" s="25"/>
      <c r="J321" s="26"/>
      <c r="K321" s="123"/>
    </row>
    <row r="322" spans="2:11">
      <c r="C322" s="1">
        <f t="shared" ref="C322" ca="1" si="324">C323+1000</f>
        <v>1171</v>
      </c>
      <c r="D322" s="46"/>
      <c r="E322" s="34" t="s">
        <v>1194</v>
      </c>
      <c r="F322" s="35" t="s">
        <v>1337</v>
      </c>
      <c r="G322" s="35"/>
      <c r="H322" s="35" t="s">
        <v>1227</v>
      </c>
      <c r="I322" s="35" t="s">
        <v>1374</v>
      </c>
      <c r="J322" s="33" t="s">
        <v>1377</v>
      </c>
      <c r="K322" s="123"/>
    </row>
    <row r="323" spans="2:11" ht="18" customHeight="1">
      <c r="B323">
        <f t="shared" ca="1" si="314"/>
        <v>0.15765541367307134</v>
      </c>
      <c r="C323" s="1">
        <f t="shared" ref="C323" ca="1" si="325">RANK(B323,$B$3:$B$519)</f>
        <v>171</v>
      </c>
      <c r="D323" s="44">
        <v>58</v>
      </c>
      <c r="E323" s="20" t="s">
        <v>1371</v>
      </c>
      <c r="F323" s="25" t="s">
        <v>1372</v>
      </c>
      <c r="G323" s="25" t="s">
        <v>1210</v>
      </c>
      <c r="H323" s="25" t="s">
        <v>1373</v>
      </c>
      <c r="I323" s="25" t="s">
        <v>1375</v>
      </c>
      <c r="J323" s="26" t="s">
        <v>1376</v>
      </c>
      <c r="K323" s="123"/>
    </row>
    <row r="324" spans="2:11">
      <c r="C324" s="1">
        <f t="shared" ref="C324" ca="1" si="326">C325+1000</f>
        <v>1166</v>
      </c>
      <c r="D324" s="46"/>
      <c r="E324" s="34"/>
      <c r="F324" s="35"/>
      <c r="G324" s="35" t="s">
        <v>1380</v>
      </c>
      <c r="H324" s="35"/>
      <c r="I324" s="35"/>
      <c r="J324" s="33"/>
      <c r="K324" s="123"/>
    </row>
    <row r="325" spans="2:11" ht="18" customHeight="1">
      <c r="B325">
        <f t="shared" ca="1" si="314"/>
        <v>0.17978071225679204</v>
      </c>
      <c r="C325" s="1">
        <f t="shared" ref="C325" ca="1" si="327">RANK(B325,$B$3:$B$519)</f>
        <v>166</v>
      </c>
      <c r="D325" s="44">
        <v>59</v>
      </c>
      <c r="E325" s="20" t="s">
        <v>1378</v>
      </c>
      <c r="F325" s="25" t="s">
        <v>1143</v>
      </c>
      <c r="G325" s="25" t="s">
        <v>1379</v>
      </c>
      <c r="H325" s="25" t="s">
        <v>1381</v>
      </c>
      <c r="I325" s="25"/>
      <c r="J325" s="26"/>
      <c r="K325" s="123"/>
    </row>
    <row r="326" spans="2:11">
      <c r="C326" s="1">
        <f t="shared" ref="C326" ca="1" si="328">C327+1000</f>
        <v>1032</v>
      </c>
      <c r="D326" s="46"/>
      <c r="E326" s="34" t="s">
        <v>1382</v>
      </c>
      <c r="F326" s="35" t="s">
        <v>1384</v>
      </c>
      <c r="G326" s="35"/>
      <c r="H326" s="35" t="s">
        <v>1174</v>
      </c>
      <c r="I326" s="35"/>
      <c r="J326" s="33"/>
      <c r="K326" s="123"/>
    </row>
    <row r="327" spans="2:11" ht="18" customHeight="1">
      <c r="B327">
        <f t="shared" ca="1" si="314"/>
        <v>0.85880465558007113</v>
      </c>
      <c r="C327" s="1">
        <f t="shared" ref="C327" ca="1" si="329">RANK(B327,$B$3:$B$519)</f>
        <v>32</v>
      </c>
      <c r="D327" s="44">
        <v>60</v>
      </c>
      <c r="E327" s="20" t="s">
        <v>1260</v>
      </c>
      <c r="F327" s="25" t="s">
        <v>1383</v>
      </c>
      <c r="G327" s="25" t="s">
        <v>1288</v>
      </c>
      <c r="H327" s="25" t="s">
        <v>1373</v>
      </c>
      <c r="I327" s="25" t="s">
        <v>1221</v>
      </c>
      <c r="J327" s="26"/>
      <c r="K327" s="123"/>
    </row>
    <row r="328" spans="2:11">
      <c r="C328" s="1">
        <f t="shared" ref="C328" ca="1" si="330">C329+1000</f>
        <v>1047</v>
      </c>
      <c r="D328" s="46"/>
      <c r="E328" s="34" t="s">
        <v>1244</v>
      </c>
      <c r="F328" s="35" t="s">
        <v>1262</v>
      </c>
      <c r="G328" s="35"/>
      <c r="H328" s="35" t="s">
        <v>1386</v>
      </c>
      <c r="I328" s="35" t="s">
        <v>1175</v>
      </c>
      <c r="J328" s="33"/>
      <c r="K328" s="123"/>
    </row>
    <row r="329" spans="2:11" ht="18" customHeight="1">
      <c r="B329">
        <f t="shared" ca="1" si="314"/>
        <v>0.76400467657649251</v>
      </c>
      <c r="C329" s="1">
        <f t="shared" ref="C329" ca="1" si="331">RANK(B329,$B$3:$B$519)</f>
        <v>47</v>
      </c>
      <c r="D329" s="44">
        <v>61</v>
      </c>
      <c r="E329" s="20" t="s">
        <v>1261</v>
      </c>
      <c r="F329" s="25" t="s">
        <v>1255</v>
      </c>
      <c r="G329" s="25" t="s">
        <v>1143</v>
      </c>
      <c r="H329" s="25" t="s">
        <v>1385</v>
      </c>
      <c r="I329" s="25" t="s">
        <v>1387</v>
      </c>
      <c r="J329" s="26" t="s">
        <v>1153</v>
      </c>
      <c r="K329" s="123"/>
    </row>
    <row r="330" spans="2:11">
      <c r="C330" s="1">
        <f t="shared" ref="C330" ca="1" si="332">C331+1000</f>
        <v>1148</v>
      </c>
      <c r="D330" s="46"/>
      <c r="E330" s="34" t="s">
        <v>1287</v>
      </c>
      <c r="F330" s="35"/>
      <c r="G330" s="35" t="s">
        <v>1389</v>
      </c>
      <c r="H330" s="35" t="s">
        <v>1278</v>
      </c>
      <c r="I330" s="35" t="s">
        <v>1391</v>
      </c>
      <c r="J330" s="33"/>
      <c r="K330" s="123"/>
    </row>
    <row r="331" spans="2:11" ht="18" customHeight="1">
      <c r="B331">
        <f t="shared" ca="1" si="314"/>
        <v>0.26638181256611737</v>
      </c>
      <c r="C331" s="1">
        <f t="shared" ref="C331" ca="1" si="333">RANK(B331,$B$3:$B$519)</f>
        <v>148</v>
      </c>
      <c r="D331" s="44">
        <v>62</v>
      </c>
      <c r="E331" s="20" t="s">
        <v>1286</v>
      </c>
      <c r="F331" s="25" t="s">
        <v>1288</v>
      </c>
      <c r="G331" s="25" t="s">
        <v>1388</v>
      </c>
      <c r="H331" s="25" t="s">
        <v>1279</v>
      </c>
      <c r="I331" s="25" t="s">
        <v>1390</v>
      </c>
      <c r="J331" s="26" t="s">
        <v>1392</v>
      </c>
      <c r="K331" s="123"/>
    </row>
    <row r="332" spans="2:11">
      <c r="C332" s="1">
        <f t="shared" ref="C332" ca="1" si="334">C333+1000</f>
        <v>1165</v>
      </c>
      <c r="D332" s="46"/>
      <c r="E332" s="34" t="s">
        <v>1393</v>
      </c>
      <c r="F332" s="35" t="s">
        <v>1396</v>
      </c>
      <c r="G332" s="35"/>
      <c r="H332" s="35" t="s">
        <v>1398</v>
      </c>
      <c r="I332" s="35" t="s">
        <v>1399</v>
      </c>
      <c r="J332" s="33"/>
      <c r="K332" s="123"/>
    </row>
    <row r="333" spans="2:11" ht="18" customHeight="1">
      <c r="B333">
        <f t="shared" ca="1" si="314"/>
        <v>0.18261644180175785</v>
      </c>
      <c r="C333" s="1">
        <f t="shared" ref="C333" ca="1" si="335">RANK(B333,$B$3:$B$519)</f>
        <v>165</v>
      </c>
      <c r="D333" s="44">
        <v>63</v>
      </c>
      <c r="E333" s="20" t="s">
        <v>1394</v>
      </c>
      <c r="F333" s="25" t="s">
        <v>1395</v>
      </c>
      <c r="G333" s="25" t="s">
        <v>1210</v>
      </c>
      <c r="H333" s="25" t="s">
        <v>1397</v>
      </c>
      <c r="I333" s="25" t="s">
        <v>1400</v>
      </c>
      <c r="J333" s="26"/>
      <c r="K333" s="123"/>
    </row>
    <row r="334" spans="2:11">
      <c r="C334" s="1">
        <f t="shared" ref="C334" ca="1" si="336">C335+1000</f>
        <v>1090</v>
      </c>
      <c r="D334" s="46"/>
      <c r="E334" s="34" t="s">
        <v>1318</v>
      </c>
      <c r="F334" s="35" t="s">
        <v>1402</v>
      </c>
      <c r="G334" s="35"/>
      <c r="H334" s="35" t="s">
        <v>1386</v>
      </c>
      <c r="I334" s="35" t="s">
        <v>1403</v>
      </c>
      <c r="J334" s="33"/>
      <c r="K334" s="123"/>
    </row>
    <row r="335" spans="2:11" ht="18" customHeight="1">
      <c r="B335">
        <f t="shared" ca="1" si="314"/>
        <v>0.5310375942674932</v>
      </c>
      <c r="C335" s="1">
        <f t="shared" ref="C335" ca="1" si="337">RANK(B335,$B$3:$B$519)</f>
        <v>90</v>
      </c>
      <c r="D335" s="44">
        <v>64</v>
      </c>
      <c r="E335" s="20" t="s">
        <v>1093</v>
      </c>
      <c r="F335" s="25" t="s">
        <v>1401</v>
      </c>
      <c r="G335" s="25" t="s">
        <v>1210</v>
      </c>
      <c r="H335" s="25" t="s">
        <v>1385</v>
      </c>
      <c r="I335" s="25" t="s">
        <v>1404</v>
      </c>
      <c r="J335" s="26"/>
      <c r="K335" s="123"/>
    </row>
    <row r="336" spans="2:11">
      <c r="C336" s="1">
        <f t="shared" ref="C336" ca="1" si="338">C337+1000</f>
        <v>1179</v>
      </c>
      <c r="D336" s="46"/>
      <c r="E336" s="34" t="s">
        <v>1405</v>
      </c>
      <c r="F336" s="35" t="s">
        <v>1408</v>
      </c>
      <c r="G336" s="35"/>
      <c r="H336" s="35" t="s">
        <v>1220</v>
      </c>
      <c r="I336" s="35"/>
      <c r="J336" s="33"/>
      <c r="K336" s="123"/>
    </row>
    <row r="337" spans="2:14" ht="18" customHeight="1">
      <c r="B337">
        <f t="shared" ca="1" si="314"/>
        <v>0.14521364689334992</v>
      </c>
      <c r="C337" s="1">
        <f t="shared" ref="C337" ca="1" si="339">RANK(B337,$B$3:$B$519)</f>
        <v>179</v>
      </c>
      <c r="D337" s="44">
        <v>65</v>
      </c>
      <c r="E337" s="20" t="s">
        <v>1406</v>
      </c>
      <c r="F337" s="25" t="s">
        <v>1407</v>
      </c>
      <c r="G337" s="25" t="s">
        <v>1143</v>
      </c>
      <c r="H337" s="25" t="s">
        <v>1409</v>
      </c>
      <c r="I337" s="25" t="s">
        <v>1221</v>
      </c>
      <c r="J337" s="26"/>
      <c r="K337" s="123"/>
    </row>
    <row r="338" spans="2:14">
      <c r="C338" s="1">
        <f t="shared" ref="C338" ca="1" si="340">C339+1000</f>
        <v>1154</v>
      </c>
      <c r="D338" s="46"/>
      <c r="E338" s="34" t="s">
        <v>1410</v>
      </c>
      <c r="F338" s="35" t="s">
        <v>1413</v>
      </c>
      <c r="G338" s="35"/>
      <c r="H338" s="35" t="s">
        <v>1244</v>
      </c>
      <c r="I338" s="35" t="s">
        <v>1227</v>
      </c>
      <c r="J338" s="33"/>
      <c r="K338" s="123"/>
    </row>
    <row r="339" spans="2:14" ht="18" customHeight="1">
      <c r="B339">
        <f t="shared" ca="1" si="314"/>
        <v>0.23051093704380454</v>
      </c>
      <c r="C339" s="1">
        <f t="shared" ref="C339" ca="1" si="341">RANK(B339,$B$3:$B$519)</f>
        <v>154</v>
      </c>
      <c r="D339" s="44">
        <v>66</v>
      </c>
      <c r="E339" s="20" t="s">
        <v>1411</v>
      </c>
      <c r="F339" s="25" t="s">
        <v>1412</v>
      </c>
      <c r="G339" s="25" t="s">
        <v>1158</v>
      </c>
      <c r="H339" s="25" t="s">
        <v>1414</v>
      </c>
      <c r="I339" s="25" t="s">
        <v>1415</v>
      </c>
      <c r="J339" s="26"/>
      <c r="K339" s="123"/>
    </row>
    <row r="340" spans="2:14">
      <c r="C340" s="1">
        <f t="shared" ref="C340" ca="1" si="342">C341+1000</f>
        <v>1211</v>
      </c>
      <c r="D340" s="46"/>
      <c r="E340" s="34" t="s">
        <v>1416</v>
      </c>
      <c r="F340" s="35"/>
      <c r="G340" s="35" t="s">
        <v>1365</v>
      </c>
      <c r="H340" s="35"/>
      <c r="I340" s="35" t="s">
        <v>1244</v>
      </c>
      <c r="J340" s="33"/>
      <c r="K340" s="123"/>
    </row>
    <row r="341" spans="2:14" ht="18" customHeight="1">
      <c r="B341">
        <f t="shared" ca="1" si="314"/>
        <v>2.6241176615714901E-2</v>
      </c>
      <c r="C341" s="1">
        <f t="shared" ref="C341" ca="1" si="343">RANK(B341,$B$3:$B$519)</f>
        <v>211</v>
      </c>
      <c r="D341" s="44">
        <v>67</v>
      </c>
      <c r="E341" s="20" t="s">
        <v>1417</v>
      </c>
      <c r="F341" s="25" t="s">
        <v>1163</v>
      </c>
      <c r="G341" s="25" t="s">
        <v>1419</v>
      </c>
      <c r="H341" s="25" t="s">
        <v>1143</v>
      </c>
      <c r="I341" s="25" t="s">
        <v>1420</v>
      </c>
      <c r="J341" s="26" t="s">
        <v>1221</v>
      </c>
      <c r="K341" s="123"/>
    </row>
    <row r="342" spans="2:14">
      <c r="C342" s="1">
        <f t="shared" ref="C342" ca="1" si="344">C343+1000</f>
        <v>1115</v>
      </c>
      <c r="D342" s="46"/>
      <c r="E342" s="34"/>
      <c r="F342" s="35"/>
      <c r="G342" s="35" t="s">
        <v>1168</v>
      </c>
      <c r="H342" s="35" t="s">
        <v>1244</v>
      </c>
      <c r="I342" s="35"/>
      <c r="J342" s="33"/>
      <c r="K342" s="123"/>
    </row>
    <row r="343" spans="2:14" ht="18" customHeight="1">
      <c r="B343">
        <f t="shared" ca="1" si="314"/>
        <v>0.4311334233247528</v>
      </c>
      <c r="C343" s="1">
        <f t="shared" ref="C343" ca="1" si="345">RANK(B343,$B$3:$B$519)</f>
        <v>115</v>
      </c>
      <c r="D343" s="44">
        <v>68</v>
      </c>
      <c r="E343" s="20" t="s">
        <v>1421</v>
      </c>
      <c r="F343" s="25" t="s">
        <v>1143</v>
      </c>
      <c r="G343" s="25" t="s">
        <v>1422</v>
      </c>
      <c r="H343" s="25" t="s">
        <v>1423</v>
      </c>
      <c r="I343" s="25" t="s">
        <v>1153</v>
      </c>
      <c r="J343" s="26"/>
      <c r="K343" s="123"/>
    </row>
    <row r="344" spans="2:14">
      <c r="C344" s="1">
        <f t="shared" ref="C344" ca="1" si="346">C345+1000</f>
        <v>1143</v>
      </c>
      <c r="D344" s="46"/>
      <c r="E344" s="34" t="s">
        <v>1230</v>
      </c>
      <c r="F344" s="35" t="s">
        <v>1425</v>
      </c>
      <c r="G344" s="35"/>
      <c r="H344" s="35" t="s">
        <v>1251</v>
      </c>
      <c r="I344" s="35" t="s">
        <v>1427</v>
      </c>
      <c r="J344" s="33"/>
      <c r="K344" s="123"/>
    </row>
    <row r="345" spans="2:14" ht="18" customHeight="1">
      <c r="B345">
        <f t="shared" ca="1" si="314"/>
        <v>0.27232577903467625</v>
      </c>
      <c r="C345" s="1">
        <f t="shared" ref="C345" ca="1" si="347">RANK(B345,$B$3:$B$519)</f>
        <v>143</v>
      </c>
      <c r="D345" s="44">
        <v>69</v>
      </c>
      <c r="E345" s="20" t="s">
        <v>1424</v>
      </c>
      <c r="F345" s="25" t="s">
        <v>1128</v>
      </c>
      <c r="G345" s="25" t="s">
        <v>1210</v>
      </c>
      <c r="H345" s="25" t="s">
        <v>1426</v>
      </c>
      <c r="I345" s="25" t="s">
        <v>1428</v>
      </c>
      <c r="J345" s="26"/>
      <c r="K345" s="123"/>
    </row>
    <row r="346" spans="2:14">
      <c r="C346" s="1">
        <f t="shared" ref="C346" ca="1" si="348">C347+1000</f>
        <v>1022</v>
      </c>
      <c r="D346" s="46"/>
      <c r="E346" s="34" t="s">
        <v>1429</v>
      </c>
      <c r="F346" s="35" t="s">
        <v>1413</v>
      </c>
      <c r="G346" s="35"/>
      <c r="H346" s="35" t="s">
        <v>1315</v>
      </c>
      <c r="I346" s="35" t="s">
        <v>1418</v>
      </c>
      <c r="J346" s="33"/>
      <c r="K346" s="123"/>
    </row>
    <row r="347" spans="2:14" ht="18" customHeight="1">
      <c r="B347">
        <f t="shared" ca="1" si="314"/>
        <v>0.9252262318867841</v>
      </c>
      <c r="C347" s="1">
        <f t="shared" ref="C347" ca="1" si="349">RANK(B347,$B$3:$B$519)</f>
        <v>22</v>
      </c>
      <c r="D347" s="44">
        <v>70</v>
      </c>
      <c r="E347" s="20" t="s">
        <v>1430</v>
      </c>
      <c r="F347" s="25" t="s">
        <v>1431</v>
      </c>
      <c r="G347" s="25" t="s">
        <v>1210</v>
      </c>
      <c r="H347" s="25" t="s">
        <v>1432</v>
      </c>
      <c r="I347" s="25" t="s">
        <v>1433</v>
      </c>
      <c r="J347" s="26"/>
      <c r="K347" s="123"/>
    </row>
    <row r="348" spans="2:14">
      <c r="C348" s="1">
        <f t="shared" ref="C348" ca="1" si="350">C349+1000</f>
        <v>1100</v>
      </c>
      <c r="D348" s="46"/>
      <c r="E348" s="34" t="s">
        <v>1434</v>
      </c>
      <c r="F348" s="35" t="s">
        <v>1163</v>
      </c>
      <c r="G348" s="35" t="s">
        <v>1437</v>
      </c>
      <c r="H348" s="35"/>
      <c r="I348" s="35" t="s">
        <v>1157</v>
      </c>
      <c r="J348" s="33" t="s">
        <v>1440</v>
      </c>
      <c r="K348" s="123"/>
    </row>
    <row r="349" spans="2:14" ht="18" customHeight="1">
      <c r="B349">
        <f t="shared" ca="1" si="314"/>
        <v>0.50242022790897278</v>
      </c>
      <c r="C349" s="1">
        <f t="shared" ref="C349" ca="1" si="351">RANK(B349,$B$3:$B$519)</f>
        <v>100</v>
      </c>
      <c r="D349" s="44">
        <v>71</v>
      </c>
      <c r="E349" s="20" t="s">
        <v>1435</v>
      </c>
      <c r="F349" s="25" t="s">
        <v>1436</v>
      </c>
      <c r="G349" s="25" t="s">
        <v>1438</v>
      </c>
      <c r="H349" s="25" t="s">
        <v>1210</v>
      </c>
      <c r="I349" s="25" t="s">
        <v>1439</v>
      </c>
      <c r="J349" s="26" t="s">
        <v>1441</v>
      </c>
      <c r="K349" s="123"/>
    </row>
    <row r="350" spans="2:14">
      <c r="C350" s="1">
        <f t="shared" ref="C350" ca="1" si="352">C351+1000</f>
        <v>1093</v>
      </c>
      <c r="D350" s="46"/>
      <c r="E350" s="34" t="s">
        <v>1442</v>
      </c>
      <c r="F350" s="35" t="s">
        <v>1328</v>
      </c>
      <c r="G350" s="35"/>
      <c r="H350" s="35" t="s">
        <v>1204</v>
      </c>
      <c r="I350" s="35"/>
      <c r="J350" s="33"/>
      <c r="K350" s="123"/>
    </row>
    <row r="351" spans="2:14" ht="18" customHeight="1">
      <c r="B351">
        <f t="shared" ca="1" si="314"/>
        <v>0.5249355188917173</v>
      </c>
      <c r="C351" s="1">
        <f t="shared" ref="C351" ca="1" si="353">RANK(B351,$B$3:$B$519)</f>
        <v>93</v>
      </c>
      <c r="D351" s="44">
        <v>72</v>
      </c>
      <c r="E351" s="20" t="s">
        <v>1443</v>
      </c>
      <c r="F351" s="25" t="s">
        <v>1444</v>
      </c>
      <c r="G351" s="25" t="s">
        <v>1143</v>
      </c>
      <c r="H351" s="25" t="s">
        <v>1445</v>
      </c>
      <c r="I351" s="25" t="s">
        <v>1446</v>
      </c>
      <c r="J351" s="26"/>
      <c r="K351" s="123"/>
    </row>
    <row r="352" spans="2:14">
      <c r="C352" s="1">
        <f t="shared" ref="C352" ca="1" si="354">C353+1000</f>
        <v>1187</v>
      </c>
      <c r="D352" s="46"/>
      <c r="E352" s="34"/>
      <c r="F352" s="35"/>
      <c r="G352" s="35" t="s">
        <v>1168</v>
      </c>
      <c r="H352" s="35"/>
      <c r="I352" s="35"/>
      <c r="J352" s="33"/>
      <c r="K352" s="123"/>
      <c r="L352" s="9"/>
      <c r="M352" s="9"/>
      <c r="N352" s="9"/>
    </row>
    <row r="353" spans="2:14" ht="18" customHeight="1">
      <c r="B353">
        <f t="shared" ca="1" si="314"/>
        <v>0.12798785765349663</v>
      </c>
      <c r="C353" s="1">
        <f t="shared" ref="C353" ca="1" si="355">RANK(B353,$B$3:$B$519)</f>
        <v>187</v>
      </c>
      <c r="D353" s="44">
        <v>73</v>
      </c>
      <c r="E353" s="20" t="s">
        <v>1447</v>
      </c>
      <c r="F353" s="25" t="s">
        <v>1143</v>
      </c>
      <c r="G353" s="25" t="s">
        <v>1448</v>
      </c>
      <c r="H353" s="25" t="s">
        <v>1269</v>
      </c>
      <c r="I353" s="25"/>
      <c r="J353" s="26"/>
      <c r="K353" s="123"/>
      <c r="L353" s="11"/>
      <c r="M353" s="11"/>
      <c r="N353" s="11"/>
    </row>
    <row r="354" spans="2:14" ht="16.2">
      <c r="C354" s="1">
        <f t="shared" ref="C354" ca="1" si="356">C355+1000</f>
        <v>1010</v>
      </c>
      <c r="D354" s="46"/>
      <c r="E354" s="34" t="s">
        <v>1247</v>
      </c>
      <c r="F354" s="35" t="s">
        <v>1450</v>
      </c>
      <c r="G354" s="35"/>
      <c r="H354" s="35" t="s">
        <v>1247</v>
      </c>
      <c r="I354" s="35" t="s">
        <v>1451</v>
      </c>
      <c r="J354" s="33"/>
      <c r="K354" s="123"/>
      <c r="L354" s="9"/>
      <c r="M354" s="9"/>
      <c r="N354" s="11"/>
    </row>
    <row r="355" spans="2:14" ht="18" customHeight="1" thickBot="1">
      <c r="B355">
        <f t="shared" ca="1" si="314"/>
        <v>0.9632831078998273</v>
      </c>
      <c r="C355" s="1">
        <f t="shared" ref="C355" ca="1" si="357">RANK(B355,$B$3:$B$519)</f>
        <v>10</v>
      </c>
      <c r="D355" s="74">
        <v>74</v>
      </c>
      <c r="E355" s="71" t="s">
        <v>1280</v>
      </c>
      <c r="F355" s="72" t="s">
        <v>1449</v>
      </c>
      <c r="G355" s="72" t="s">
        <v>1338</v>
      </c>
      <c r="H355" s="72" t="s">
        <v>1280</v>
      </c>
      <c r="I355" s="72" t="s">
        <v>1452</v>
      </c>
      <c r="J355" s="73"/>
      <c r="K355" s="124"/>
      <c r="L355" s="11"/>
      <c r="M355" s="11"/>
      <c r="N355" s="11"/>
    </row>
    <row r="356" spans="2:14" ht="16.2">
      <c r="C356" s="1">
        <f t="shared" ref="C356" ca="1" si="358">C357+1000</f>
        <v>1002</v>
      </c>
      <c r="D356" s="46"/>
      <c r="E356" s="34" t="s">
        <v>1454</v>
      </c>
      <c r="F356" s="35"/>
      <c r="G356" s="35" t="s">
        <v>1149</v>
      </c>
      <c r="H356" s="35"/>
      <c r="I356" s="35" t="s">
        <v>1457</v>
      </c>
      <c r="J356" s="33"/>
      <c r="K356" s="107" t="s">
        <v>1557</v>
      </c>
      <c r="L356" s="9"/>
      <c r="M356" s="9"/>
      <c r="N356" s="11"/>
    </row>
    <row r="357" spans="2:14" ht="16.2">
      <c r="B357">
        <f t="shared" ca="1" si="314"/>
        <v>0.99168039320076107</v>
      </c>
      <c r="C357" s="1">
        <f t="shared" ref="C357" ca="1" si="359">RANK(B357,$B$3:$B$519)</f>
        <v>2</v>
      </c>
      <c r="D357" s="44">
        <v>75</v>
      </c>
      <c r="E357" s="20" t="s">
        <v>1455</v>
      </c>
      <c r="F357" s="25" t="s">
        <v>1456</v>
      </c>
      <c r="G357" s="25" t="s">
        <v>1161</v>
      </c>
      <c r="H357" s="25" t="s">
        <v>1210</v>
      </c>
      <c r="I357" s="25" t="s">
        <v>1364</v>
      </c>
      <c r="J357" s="26"/>
      <c r="K357" s="108"/>
      <c r="L357" s="11"/>
      <c r="M357" s="11"/>
      <c r="N357" s="11"/>
    </row>
    <row r="358" spans="2:14" ht="16.2">
      <c r="C358" s="1">
        <f t="shared" ref="C358" ca="1" si="360">C359+1000</f>
        <v>1161</v>
      </c>
      <c r="D358" s="46"/>
      <c r="E358" s="34" t="s">
        <v>1458</v>
      </c>
      <c r="F358" s="35" t="s">
        <v>1461</v>
      </c>
      <c r="G358" s="35"/>
      <c r="H358" s="35" t="s">
        <v>1380</v>
      </c>
      <c r="I358" s="35"/>
      <c r="J358" s="33"/>
      <c r="K358" s="108"/>
      <c r="L358" s="9"/>
      <c r="M358" s="9"/>
      <c r="N358" s="11"/>
    </row>
    <row r="359" spans="2:14" ht="16.2">
      <c r="B359">
        <f t="shared" ca="1" si="314"/>
        <v>0.20108273816707678</v>
      </c>
      <c r="C359" s="1">
        <f t="shared" ref="C359" ca="1" si="361">RANK(B359,$B$3:$B$519)</f>
        <v>161</v>
      </c>
      <c r="D359" s="44">
        <v>76</v>
      </c>
      <c r="E359" s="20" t="s">
        <v>1459</v>
      </c>
      <c r="F359" s="25" t="s">
        <v>1460</v>
      </c>
      <c r="G359" s="25" t="s">
        <v>1288</v>
      </c>
      <c r="H359" s="25" t="s">
        <v>1462</v>
      </c>
      <c r="I359" s="25" t="s">
        <v>1463</v>
      </c>
      <c r="J359" s="26"/>
      <c r="K359" s="108"/>
      <c r="L359" s="11"/>
      <c r="M359" s="11"/>
      <c r="N359" s="11"/>
    </row>
    <row r="360" spans="2:14" ht="16.2">
      <c r="C360" s="1">
        <f t="shared" ref="C360" ca="1" si="362">C361+1000</f>
        <v>1188</v>
      </c>
      <c r="D360" s="46"/>
      <c r="E360" s="34" t="s">
        <v>1464</v>
      </c>
      <c r="F360" s="35" t="s">
        <v>1467</v>
      </c>
      <c r="G360" s="35"/>
      <c r="H360" s="35"/>
      <c r="I360" s="35"/>
      <c r="J360" s="33"/>
      <c r="K360" s="108"/>
      <c r="L360" s="9"/>
      <c r="M360" s="9"/>
      <c r="N360" s="11"/>
    </row>
    <row r="361" spans="2:14" ht="16.2">
      <c r="B361">
        <f t="shared" ca="1" si="314"/>
        <v>0.12418147236870059</v>
      </c>
      <c r="C361" s="1">
        <f t="shared" ref="C361" ca="1" si="363">RANK(B361,$B$3:$B$519)</f>
        <v>188</v>
      </c>
      <c r="D361" s="44">
        <v>77</v>
      </c>
      <c r="E361" s="20" t="s">
        <v>1465</v>
      </c>
      <c r="F361" s="25" t="s">
        <v>1466</v>
      </c>
      <c r="G361" s="25" t="s">
        <v>1143</v>
      </c>
      <c r="H361" s="25" t="s">
        <v>1468</v>
      </c>
      <c r="I361" s="25" t="s">
        <v>1469</v>
      </c>
      <c r="J361" s="26"/>
      <c r="K361" s="108"/>
      <c r="L361" s="11"/>
      <c r="M361" s="11"/>
      <c r="N361" s="11"/>
    </row>
    <row r="362" spans="2:14" ht="16.2">
      <c r="C362" s="1">
        <f t="shared" ref="C362" ca="1" si="364">C363+1000</f>
        <v>1058</v>
      </c>
      <c r="D362" s="46"/>
      <c r="E362" s="34" t="s">
        <v>1470</v>
      </c>
      <c r="F362" s="35" t="s">
        <v>1472</v>
      </c>
      <c r="G362" s="35"/>
      <c r="H362" s="35" t="s">
        <v>1369</v>
      </c>
      <c r="I362" s="35"/>
      <c r="J362" s="33"/>
      <c r="K362" s="108"/>
      <c r="L362" s="9"/>
      <c r="M362" s="9"/>
      <c r="N362" s="11"/>
    </row>
    <row r="363" spans="2:14" ht="16.2">
      <c r="B363">
        <f t="shared" ca="1" si="314"/>
        <v>0.70738265543639323</v>
      </c>
      <c r="C363" s="1">
        <f t="shared" ref="C363" ca="1" si="365">RANK(B363,$B$3:$B$519)</f>
        <v>58</v>
      </c>
      <c r="D363" s="44">
        <v>78</v>
      </c>
      <c r="E363" s="20" t="s">
        <v>1465</v>
      </c>
      <c r="F363" s="25" t="s">
        <v>1471</v>
      </c>
      <c r="G363" s="25" t="s">
        <v>1143</v>
      </c>
      <c r="H363" s="25" t="s">
        <v>1368</v>
      </c>
      <c r="I363" s="25" t="s">
        <v>1370</v>
      </c>
      <c r="J363" s="26"/>
      <c r="K363" s="108"/>
      <c r="L363" s="11"/>
      <c r="M363" s="11"/>
      <c r="N363" s="11"/>
    </row>
    <row r="364" spans="2:14" ht="16.2">
      <c r="C364" s="1">
        <f t="shared" ref="C364" ca="1" si="366">C365+1000</f>
        <v>1064</v>
      </c>
      <c r="D364" s="46"/>
      <c r="E364" s="34" t="s">
        <v>1473</v>
      </c>
      <c r="F364" s="35"/>
      <c r="G364" s="35" t="s">
        <v>1477</v>
      </c>
      <c r="H364" s="35" t="s">
        <v>1257</v>
      </c>
      <c r="I364" s="35"/>
      <c r="J364" s="33"/>
      <c r="K364" s="108"/>
      <c r="L364" s="9"/>
      <c r="M364" s="9"/>
      <c r="N364" s="11"/>
    </row>
    <row r="365" spans="2:14" ht="16.2">
      <c r="B365">
        <f t="shared" ca="1" si="314"/>
        <v>0.66835060797618662</v>
      </c>
      <c r="C365" s="1">
        <f t="shared" ref="C365" ca="1" si="367">RANK(B365,$B$3:$B$519)</f>
        <v>64</v>
      </c>
      <c r="D365" s="44">
        <v>79</v>
      </c>
      <c r="E365" s="20" t="s">
        <v>1474</v>
      </c>
      <c r="F365" s="25" t="s">
        <v>1475</v>
      </c>
      <c r="G365" s="25" t="s">
        <v>1476</v>
      </c>
      <c r="H365" s="25" t="s">
        <v>1478</v>
      </c>
      <c r="I365" s="25"/>
      <c r="J365" s="26"/>
      <c r="K365" s="108"/>
      <c r="L365" s="11"/>
      <c r="M365" s="11"/>
      <c r="N365" s="11"/>
    </row>
    <row r="366" spans="2:14" ht="16.2">
      <c r="C366" s="1">
        <f t="shared" ref="C366" ca="1" si="368">C367+1000</f>
        <v>1072</v>
      </c>
      <c r="D366" s="46"/>
      <c r="E366" s="34" t="s">
        <v>1479</v>
      </c>
      <c r="F366" s="35"/>
      <c r="G366" s="35" t="s">
        <v>1382</v>
      </c>
      <c r="H366" s="35"/>
      <c r="I366" s="35" t="s">
        <v>1160</v>
      </c>
      <c r="J366" s="33" t="s">
        <v>1457</v>
      </c>
      <c r="K366" s="108"/>
      <c r="L366" s="9"/>
      <c r="M366" s="9"/>
      <c r="N366" s="11"/>
    </row>
    <row r="367" spans="2:14" ht="16.2">
      <c r="B367">
        <f t="shared" ca="1" si="314"/>
        <v>0.64911541932620997</v>
      </c>
      <c r="C367" s="1">
        <f t="shared" ref="C367" ca="1" si="369">RANK(B367,$B$3:$B$519)</f>
        <v>72</v>
      </c>
      <c r="D367" s="44">
        <v>80</v>
      </c>
      <c r="E367" s="20" t="s">
        <v>1480</v>
      </c>
      <c r="F367" s="25" t="s">
        <v>1210</v>
      </c>
      <c r="G367" s="25" t="s">
        <v>1481</v>
      </c>
      <c r="H367" s="25" t="s">
        <v>1482</v>
      </c>
      <c r="I367" s="25" t="s">
        <v>1476</v>
      </c>
      <c r="J367" s="26" t="s">
        <v>1364</v>
      </c>
      <c r="K367" s="108"/>
      <c r="L367" s="11"/>
      <c r="M367" s="11"/>
      <c r="N367" s="11"/>
    </row>
    <row r="368" spans="2:14" ht="16.2">
      <c r="C368" s="1">
        <f t="shared" ref="C368" ca="1" si="370">C369+1000</f>
        <v>1075</v>
      </c>
      <c r="D368" s="46"/>
      <c r="E368" s="34" t="s">
        <v>1483</v>
      </c>
      <c r="F368" s="35" t="s">
        <v>1485</v>
      </c>
      <c r="G368" s="35"/>
      <c r="H368" s="35" t="s">
        <v>1486</v>
      </c>
      <c r="I368" s="35" t="s">
        <v>1489</v>
      </c>
      <c r="J368" s="33"/>
      <c r="K368" s="108"/>
      <c r="L368" s="9"/>
      <c r="M368" s="9"/>
      <c r="N368" s="11"/>
    </row>
    <row r="369" spans="2:14" ht="16.2">
      <c r="B369">
        <f t="shared" ca="1" si="314"/>
        <v>0.63527304562492592</v>
      </c>
      <c r="C369" s="1">
        <f t="shared" ref="C369" ca="1" si="371">RANK(B369,$B$3:$B$519)</f>
        <v>75</v>
      </c>
      <c r="D369" s="44">
        <v>81</v>
      </c>
      <c r="E369" s="20" t="s">
        <v>1484</v>
      </c>
      <c r="F369" s="25" t="s">
        <v>1213</v>
      </c>
      <c r="G369" s="25" t="s">
        <v>1143</v>
      </c>
      <c r="H369" s="25" t="s">
        <v>1487</v>
      </c>
      <c r="I369" s="25" t="s">
        <v>1488</v>
      </c>
      <c r="J369" s="26" t="s">
        <v>1153</v>
      </c>
      <c r="K369" s="108"/>
      <c r="L369" s="11"/>
      <c r="M369" s="11"/>
      <c r="N369" s="11"/>
    </row>
    <row r="370" spans="2:14" ht="16.2">
      <c r="C370" s="1">
        <f t="shared" ref="C370" ca="1" si="372">C371+1000</f>
        <v>1163</v>
      </c>
      <c r="D370" s="46"/>
      <c r="E370" s="34" t="s">
        <v>1442</v>
      </c>
      <c r="F370" s="35" t="s">
        <v>1227</v>
      </c>
      <c r="G370" s="35"/>
      <c r="H370" s="35" t="s">
        <v>1493</v>
      </c>
      <c r="I370" s="35"/>
      <c r="J370" s="33"/>
      <c r="K370" s="108"/>
      <c r="L370" s="9"/>
      <c r="M370" s="9"/>
      <c r="N370" s="11"/>
    </row>
    <row r="371" spans="2:14" ht="16.2">
      <c r="B371">
        <f t="shared" ca="1" si="314"/>
        <v>0.19255309804367104</v>
      </c>
      <c r="C371" s="1">
        <f t="shared" ref="C371" ca="1" si="373">RANK(B371,$B$3:$B$519)</f>
        <v>163</v>
      </c>
      <c r="D371" s="44">
        <v>82</v>
      </c>
      <c r="E371" s="20" t="s">
        <v>1490</v>
      </c>
      <c r="F371" s="25" t="s">
        <v>1491</v>
      </c>
      <c r="G371" s="25" t="s">
        <v>1143</v>
      </c>
      <c r="H371" s="25" t="s">
        <v>1492</v>
      </c>
      <c r="I371" s="25" t="s">
        <v>1269</v>
      </c>
      <c r="J371" s="26"/>
      <c r="K371" s="108"/>
      <c r="L371" s="11"/>
      <c r="M371" s="11"/>
      <c r="N371" s="11"/>
    </row>
    <row r="372" spans="2:14" ht="16.2">
      <c r="C372" s="1">
        <f t="shared" ref="C372" ca="1" si="374">C373+1000</f>
        <v>1126</v>
      </c>
      <c r="D372" s="46"/>
      <c r="E372" s="34" t="s">
        <v>1494</v>
      </c>
      <c r="F372" s="35" t="s">
        <v>1464</v>
      </c>
      <c r="G372" s="35"/>
      <c r="H372" s="35" t="s">
        <v>1493</v>
      </c>
      <c r="I372" s="35"/>
      <c r="J372" s="33"/>
      <c r="K372" s="108"/>
      <c r="L372" s="9"/>
      <c r="M372" s="9"/>
      <c r="N372" s="11"/>
    </row>
    <row r="373" spans="2:14" ht="16.2">
      <c r="B373">
        <f t="shared" ca="1" si="314"/>
        <v>0.38285142053618848</v>
      </c>
      <c r="C373" s="1">
        <f t="shared" ref="C373" ca="1" si="375">RANK(B373,$B$3:$B$519)</f>
        <v>126</v>
      </c>
      <c r="D373" s="44">
        <v>83</v>
      </c>
      <c r="E373" s="20" t="s">
        <v>1495</v>
      </c>
      <c r="F373" s="25" t="s">
        <v>1496</v>
      </c>
      <c r="G373" s="25" t="s">
        <v>1143</v>
      </c>
      <c r="H373" s="25" t="s">
        <v>1488</v>
      </c>
      <c r="I373" s="25" t="s">
        <v>1269</v>
      </c>
      <c r="J373" s="26"/>
      <c r="K373" s="108"/>
      <c r="L373" s="11"/>
      <c r="M373" s="11"/>
      <c r="N373" s="11"/>
    </row>
    <row r="374" spans="2:14" ht="16.2">
      <c r="C374" s="1">
        <f t="shared" ref="C374" ca="1" si="376">C375+1000</f>
        <v>1150</v>
      </c>
      <c r="D374" s="46"/>
      <c r="E374" s="34" t="s">
        <v>1168</v>
      </c>
      <c r="F374" s="35" t="s">
        <v>1171</v>
      </c>
      <c r="G374" s="35"/>
      <c r="H374" s="35" t="s">
        <v>1398</v>
      </c>
      <c r="I374" s="35" t="s">
        <v>1244</v>
      </c>
      <c r="J374" s="33"/>
      <c r="K374" s="108"/>
      <c r="L374" s="9"/>
      <c r="M374" s="9"/>
      <c r="N374" s="11"/>
    </row>
    <row r="375" spans="2:14" ht="16.2">
      <c r="B375">
        <f t="shared" ca="1" si="314"/>
        <v>0.24909804019615167</v>
      </c>
      <c r="C375" s="1">
        <f t="shared" ref="C375" ca="1" si="377">RANK(B375,$B$3:$B$519)</f>
        <v>150</v>
      </c>
      <c r="D375" s="44">
        <v>84</v>
      </c>
      <c r="E375" s="20" t="s">
        <v>1169</v>
      </c>
      <c r="F375" s="25" t="s">
        <v>1170</v>
      </c>
      <c r="G375" s="25" t="s">
        <v>1143</v>
      </c>
      <c r="H375" s="25" t="s">
        <v>1497</v>
      </c>
      <c r="I375" s="25" t="s">
        <v>1498</v>
      </c>
      <c r="J375" s="26" t="s">
        <v>1153</v>
      </c>
      <c r="K375" s="108"/>
      <c r="L375" s="11"/>
      <c r="M375" s="11"/>
      <c r="N375" s="11"/>
    </row>
    <row r="376" spans="2:14">
      <c r="C376" s="1">
        <f t="shared" ref="C376" ca="1" si="378">C377+1000</f>
        <v>1097</v>
      </c>
      <c r="D376" s="46"/>
      <c r="E376" s="34" t="s">
        <v>1499</v>
      </c>
      <c r="F376" s="35" t="s">
        <v>1263</v>
      </c>
      <c r="G376" s="35"/>
      <c r="H376" s="35" t="s">
        <v>1503</v>
      </c>
      <c r="I376" s="35"/>
      <c r="J376" s="33"/>
      <c r="K376" s="108"/>
    </row>
    <row r="377" spans="2:14" ht="16.2">
      <c r="B377">
        <f t="shared" ref="B377:B423" ca="1" si="379">RAND()</f>
        <v>0.50571538671617333</v>
      </c>
      <c r="C377" s="1">
        <f t="shared" ref="C377" ca="1" si="380">RANK(B377,$B$3:$B$519)</f>
        <v>97</v>
      </c>
      <c r="D377" s="44">
        <v>85</v>
      </c>
      <c r="E377" s="20" t="s">
        <v>1500</v>
      </c>
      <c r="F377" s="25" t="s">
        <v>1501</v>
      </c>
      <c r="G377" s="25" t="s">
        <v>1143</v>
      </c>
      <c r="H377" s="25" t="s">
        <v>1502</v>
      </c>
      <c r="I377" s="25" t="s">
        <v>1504</v>
      </c>
      <c r="J377" s="26"/>
      <c r="K377" s="108"/>
    </row>
    <row r="378" spans="2:14">
      <c r="C378" s="1">
        <f t="shared" ref="C378" ca="1" si="381">C379+1000</f>
        <v>1020</v>
      </c>
      <c r="D378" s="46"/>
      <c r="E378" s="34" t="s">
        <v>1505</v>
      </c>
      <c r="F378" s="35" t="s">
        <v>1377</v>
      </c>
      <c r="G378" s="35"/>
      <c r="H378" s="35" t="s">
        <v>1347</v>
      </c>
      <c r="I378" s="35" t="s">
        <v>1509</v>
      </c>
      <c r="J378" s="33"/>
      <c r="K378" s="108"/>
    </row>
    <row r="379" spans="2:14" ht="16.2">
      <c r="B379">
        <f t="shared" ca="1" si="379"/>
        <v>0.94020034542828523</v>
      </c>
      <c r="C379" s="1">
        <f t="shared" ref="C379" ca="1" si="382">RANK(B379,$B$3:$B$519)</f>
        <v>20</v>
      </c>
      <c r="D379" s="44">
        <v>86</v>
      </c>
      <c r="E379" s="20" t="s">
        <v>1506</v>
      </c>
      <c r="F379" s="25" t="s">
        <v>1507</v>
      </c>
      <c r="G379" s="25" t="s">
        <v>1143</v>
      </c>
      <c r="H379" s="25" t="s">
        <v>1508</v>
      </c>
      <c r="I379" s="25" t="s">
        <v>1510</v>
      </c>
      <c r="J379" s="26" t="s">
        <v>1153</v>
      </c>
      <c r="K379" s="108"/>
    </row>
    <row r="380" spans="2:14">
      <c r="C380" s="1">
        <f t="shared" ref="C380" ca="1" si="383">C381+1000</f>
        <v>1066</v>
      </c>
      <c r="D380" s="46"/>
      <c r="E380" s="34" t="s">
        <v>1220</v>
      </c>
      <c r="F380" s="35"/>
      <c r="G380" s="35" t="s">
        <v>1513</v>
      </c>
      <c r="H380" s="35"/>
      <c r="I380" s="35" t="s">
        <v>1514</v>
      </c>
      <c r="J380" s="33"/>
      <c r="K380" s="108"/>
    </row>
    <row r="381" spans="2:14" ht="16.2">
      <c r="B381">
        <f t="shared" ca="1" si="379"/>
        <v>0.66680155662092178</v>
      </c>
      <c r="C381" s="1">
        <f t="shared" ref="C381" ca="1" si="384">RANK(B381,$B$3:$B$519)</f>
        <v>66</v>
      </c>
      <c r="D381" s="44">
        <v>87</v>
      </c>
      <c r="E381" s="20" t="s">
        <v>1511</v>
      </c>
      <c r="F381" s="25" t="s">
        <v>1179</v>
      </c>
      <c r="G381" s="25" t="s">
        <v>1512</v>
      </c>
      <c r="H381" s="25" t="s">
        <v>1143</v>
      </c>
      <c r="I381" s="25" t="s">
        <v>1510</v>
      </c>
      <c r="J381" s="26" t="s">
        <v>1469</v>
      </c>
      <c r="K381" s="108"/>
    </row>
    <row r="382" spans="2:14">
      <c r="C382" s="1">
        <f t="shared" ref="C382" ca="1" si="385">C383+1000</f>
        <v>1118</v>
      </c>
      <c r="D382" s="46"/>
      <c r="E382" s="34" t="s">
        <v>1303</v>
      </c>
      <c r="F382" s="35" t="s">
        <v>1483</v>
      </c>
      <c r="G382" s="35"/>
      <c r="H382" s="35" t="s">
        <v>1518</v>
      </c>
      <c r="I382" s="35"/>
      <c r="J382" s="33"/>
      <c r="K382" s="108"/>
    </row>
    <row r="383" spans="2:14" ht="16.2">
      <c r="B383">
        <f t="shared" ca="1" si="379"/>
        <v>0.42550784987754653</v>
      </c>
      <c r="C383" s="1">
        <f t="shared" ref="C383" ca="1" si="386">RANK(B383,$B$3:$B$519)</f>
        <v>118</v>
      </c>
      <c r="D383" s="44">
        <v>88</v>
      </c>
      <c r="E383" s="20" t="s">
        <v>1515</v>
      </c>
      <c r="F383" s="25" t="s">
        <v>1516</v>
      </c>
      <c r="G383" s="25" t="s">
        <v>1143</v>
      </c>
      <c r="H383" s="25" t="s">
        <v>1517</v>
      </c>
      <c r="I383" s="25" t="s">
        <v>1153</v>
      </c>
      <c r="J383" s="26"/>
      <c r="K383" s="108"/>
    </row>
    <row r="384" spans="2:14">
      <c r="C384" s="1">
        <f t="shared" ref="C384" ca="1" si="387">C385+1000</f>
        <v>1067</v>
      </c>
      <c r="D384" s="46"/>
      <c r="E384" s="34" t="s">
        <v>1486</v>
      </c>
      <c r="F384" s="35" t="s">
        <v>1399</v>
      </c>
      <c r="G384" s="35" t="s">
        <v>1521</v>
      </c>
      <c r="H384" s="35" t="s">
        <v>1399</v>
      </c>
      <c r="I384" s="35" t="s">
        <v>1521</v>
      </c>
      <c r="J384" s="33"/>
      <c r="K384" s="108"/>
    </row>
    <row r="385" spans="2:11" ht="16.2">
      <c r="B385">
        <f t="shared" ca="1" si="379"/>
        <v>0.66501966291359427</v>
      </c>
      <c r="C385" s="1">
        <f t="shared" ref="C385" ca="1" si="388">RANK(B385,$B$3:$B$519)</f>
        <v>67</v>
      </c>
      <c r="D385" s="44">
        <v>89</v>
      </c>
      <c r="E385" s="20" t="s">
        <v>1519</v>
      </c>
      <c r="F385" s="25" t="s">
        <v>1520</v>
      </c>
      <c r="G385" s="25" t="s">
        <v>1522</v>
      </c>
      <c r="H385" s="25" t="s">
        <v>1520</v>
      </c>
      <c r="I385" s="25" t="s">
        <v>1523</v>
      </c>
      <c r="J385" s="26"/>
      <c r="K385" s="108"/>
    </row>
    <row r="386" spans="2:11">
      <c r="C386" s="1">
        <f t="shared" ref="C386" ca="1" si="389">C387+1000</f>
        <v>1181</v>
      </c>
      <c r="D386" s="46"/>
      <c r="E386" s="34" t="s">
        <v>1524</v>
      </c>
      <c r="F386" s="35" t="s">
        <v>1263</v>
      </c>
      <c r="G386" s="35" t="s">
        <v>1403</v>
      </c>
      <c r="H386" s="35"/>
      <c r="I386" s="35" t="s">
        <v>1528</v>
      </c>
      <c r="J386" s="33" t="s">
        <v>1529</v>
      </c>
      <c r="K386" s="108"/>
    </row>
    <row r="387" spans="2:11" ht="16.2">
      <c r="B387">
        <f t="shared" ca="1" si="379"/>
        <v>0.14379151329814954</v>
      </c>
      <c r="C387" s="1">
        <f t="shared" ref="C387" ca="1" si="390">RANK(B387,$B$3:$B$519)</f>
        <v>181</v>
      </c>
      <c r="D387" s="44">
        <v>90</v>
      </c>
      <c r="E387" s="20" t="s">
        <v>1525</v>
      </c>
      <c r="F387" s="25" t="s">
        <v>1526</v>
      </c>
      <c r="G387" s="25" t="s">
        <v>1121</v>
      </c>
      <c r="H387" s="25" t="s">
        <v>1210</v>
      </c>
      <c r="I387" s="25" t="s">
        <v>1527</v>
      </c>
      <c r="J387" s="26" t="s">
        <v>1530</v>
      </c>
      <c r="K387" s="108"/>
    </row>
    <row r="388" spans="2:11">
      <c r="C388" s="1">
        <f t="shared" ref="C388" ca="1" si="391">C389+1000</f>
        <v>1117</v>
      </c>
      <c r="D388" s="46"/>
      <c r="E388" s="34" t="s">
        <v>1227</v>
      </c>
      <c r="F388" s="35" t="s">
        <v>1537</v>
      </c>
      <c r="G388" s="35"/>
      <c r="H388" s="35" t="s">
        <v>1227</v>
      </c>
      <c r="I388" s="35" t="s">
        <v>1535</v>
      </c>
      <c r="J388" s="33"/>
      <c r="K388" s="108"/>
    </row>
    <row r="389" spans="2:11" ht="16.2">
      <c r="B389">
        <f t="shared" ca="1" si="379"/>
        <v>0.42680127103920162</v>
      </c>
      <c r="C389" s="1">
        <f t="shared" ref="C389" ca="1" si="392">RANK(B389,$B$3:$B$519)</f>
        <v>117</v>
      </c>
      <c r="D389" s="44">
        <v>91</v>
      </c>
      <c r="E389" s="20" t="s">
        <v>1533</v>
      </c>
      <c r="F389" s="25" t="s">
        <v>1536</v>
      </c>
      <c r="G389" s="25" t="s">
        <v>1338</v>
      </c>
      <c r="H389" s="25" t="s">
        <v>1533</v>
      </c>
      <c r="I389" s="25" t="s">
        <v>1534</v>
      </c>
      <c r="J389" s="26"/>
      <c r="K389" s="108"/>
    </row>
    <row r="390" spans="2:11">
      <c r="C390" s="1">
        <f t="shared" ref="C390" ca="1" si="393">C391+1000</f>
        <v>1060</v>
      </c>
      <c r="D390" s="46"/>
      <c r="E390" s="34" t="s">
        <v>1531</v>
      </c>
      <c r="F390" s="35" t="s">
        <v>1489</v>
      </c>
      <c r="G390" s="35" t="s">
        <v>1434</v>
      </c>
      <c r="H390" s="35" t="s">
        <v>1540</v>
      </c>
      <c r="I390" s="35"/>
      <c r="J390" s="33"/>
      <c r="K390" s="108"/>
    </row>
    <row r="391" spans="2:11" ht="16.2">
      <c r="B391">
        <f t="shared" ca="1" si="379"/>
        <v>0.69254645932464343</v>
      </c>
      <c r="C391" s="1">
        <f t="shared" ref="C391" ca="1" si="394">RANK(B391,$B$3:$B$519)</f>
        <v>60</v>
      </c>
      <c r="D391" s="44">
        <v>92</v>
      </c>
      <c r="E391" s="20" t="s">
        <v>1532</v>
      </c>
      <c r="F391" s="25" t="s">
        <v>1533</v>
      </c>
      <c r="G391" s="25" t="s">
        <v>1538</v>
      </c>
      <c r="H391" s="25" t="s">
        <v>1539</v>
      </c>
      <c r="I391" s="25"/>
      <c r="J391" s="26"/>
      <c r="K391" s="108"/>
    </row>
    <row r="392" spans="2:11">
      <c r="C392" s="1">
        <f t="shared" ref="C392" ca="1" si="395">C393+1000</f>
        <v>1048</v>
      </c>
      <c r="D392" s="46"/>
      <c r="E392" s="34" t="s">
        <v>1529</v>
      </c>
      <c r="F392" s="35" t="s">
        <v>1408</v>
      </c>
      <c r="G392" s="35"/>
      <c r="H392" s="35" t="s">
        <v>1214</v>
      </c>
      <c r="I392" s="35" t="s">
        <v>1542</v>
      </c>
      <c r="J392" s="33"/>
      <c r="K392" s="108"/>
    </row>
    <row r="393" spans="2:11" ht="16.2">
      <c r="B393">
        <f t="shared" ca="1" si="379"/>
        <v>0.75634016923574676</v>
      </c>
      <c r="C393" s="1">
        <f t="shared" ref="C393" ca="1" si="396">RANK(B393,$B$3:$B$519)</f>
        <v>48</v>
      </c>
      <c r="D393" s="44">
        <v>93</v>
      </c>
      <c r="E393" s="20" t="s">
        <v>1541</v>
      </c>
      <c r="F393" s="25" t="s">
        <v>1407</v>
      </c>
      <c r="G393" s="25" t="s">
        <v>1338</v>
      </c>
      <c r="H393" s="25" t="s">
        <v>1407</v>
      </c>
      <c r="I393" s="25" t="s">
        <v>1543</v>
      </c>
      <c r="J393" s="26"/>
      <c r="K393" s="108"/>
    </row>
    <row r="394" spans="2:11">
      <c r="C394" s="1">
        <f t="shared" ref="C394" ca="1" si="397">C395+1000</f>
        <v>1174</v>
      </c>
      <c r="D394" s="46"/>
      <c r="E394" s="34" t="s">
        <v>1442</v>
      </c>
      <c r="F394" s="35" t="s">
        <v>1337</v>
      </c>
      <c r="G394" s="35"/>
      <c r="H394" s="35" t="s">
        <v>1547</v>
      </c>
      <c r="I394" s="35" t="s">
        <v>1548</v>
      </c>
      <c r="J394" s="33"/>
      <c r="K394" s="108"/>
    </row>
    <row r="395" spans="2:11" ht="16.2">
      <c r="B395">
        <f t="shared" ca="1" si="379"/>
        <v>0.1521874566983934</v>
      </c>
      <c r="C395" s="1">
        <f t="shared" ref="C395" ca="1" si="398">RANK(B395,$B$3:$B$519)</f>
        <v>174</v>
      </c>
      <c r="D395" s="44">
        <v>94</v>
      </c>
      <c r="E395" s="20" t="s">
        <v>1544</v>
      </c>
      <c r="F395" s="25" t="s">
        <v>1545</v>
      </c>
      <c r="G395" s="25" t="s">
        <v>1338</v>
      </c>
      <c r="H395" s="25" t="s">
        <v>1546</v>
      </c>
      <c r="I395" s="25" t="s">
        <v>1549</v>
      </c>
      <c r="J395" s="26"/>
      <c r="K395" s="108"/>
    </row>
    <row r="396" spans="2:11">
      <c r="C396" s="1">
        <f t="shared" ref="C396" ca="1" si="399">C397+1000</f>
        <v>1125</v>
      </c>
      <c r="D396" s="46"/>
      <c r="E396" s="34" t="s">
        <v>1442</v>
      </c>
      <c r="F396" s="35" t="s">
        <v>1263</v>
      </c>
      <c r="G396" s="35"/>
      <c r="H396" s="35" t="s">
        <v>1163</v>
      </c>
      <c r="I396" s="35" t="s">
        <v>1548</v>
      </c>
      <c r="J396" s="33"/>
      <c r="K396" s="108"/>
    </row>
    <row r="397" spans="2:11" ht="16.2">
      <c r="B397">
        <f t="shared" ca="1" si="379"/>
        <v>0.38342429127297661</v>
      </c>
      <c r="C397" s="1">
        <f t="shared" ref="C397" ca="1" si="400">RANK(B397,$B$3:$B$519)</f>
        <v>125</v>
      </c>
      <c r="D397" s="44">
        <v>95</v>
      </c>
      <c r="E397" s="20" t="s">
        <v>1544</v>
      </c>
      <c r="F397" s="25" t="s">
        <v>1552</v>
      </c>
      <c r="G397" s="25" t="s">
        <v>1210</v>
      </c>
      <c r="H397" s="25" t="s">
        <v>1553</v>
      </c>
      <c r="I397" s="25" t="s">
        <v>1554</v>
      </c>
      <c r="J397" s="26"/>
      <c r="K397" s="108"/>
    </row>
    <row r="398" spans="2:11">
      <c r="C398" s="1">
        <f t="shared" ref="C398" ca="1" si="401">C399+1000</f>
        <v>1044</v>
      </c>
      <c r="D398" s="46"/>
      <c r="E398" s="34" t="s">
        <v>1486</v>
      </c>
      <c r="F398" s="35" t="s">
        <v>1509</v>
      </c>
      <c r="G398" s="35" t="s">
        <v>1413</v>
      </c>
      <c r="H398" s="35" t="s">
        <v>1556</v>
      </c>
      <c r="I398" s="35"/>
      <c r="J398" s="33"/>
      <c r="K398" s="108"/>
    </row>
    <row r="399" spans="2:11" ht="16.8" thickBot="1">
      <c r="B399">
        <f t="shared" ca="1" si="379"/>
        <v>0.76678734519360081</v>
      </c>
      <c r="C399" s="1">
        <f t="shared" ref="C399" ca="1" si="402">RANK(B399,$B$3:$B$519)</f>
        <v>44</v>
      </c>
      <c r="D399" s="74">
        <v>96</v>
      </c>
      <c r="E399" s="71" t="s">
        <v>1550</v>
      </c>
      <c r="F399" s="72" t="s">
        <v>1551</v>
      </c>
      <c r="G399" s="72" t="s">
        <v>1431</v>
      </c>
      <c r="H399" s="72" t="s">
        <v>1555</v>
      </c>
      <c r="I399" s="72"/>
      <c r="J399" s="73"/>
      <c r="K399" s="109"/>
    </row>
    <row r="400" spans="2:11">
      <c r="C400" s="1">
        <f t="shared" ref="C400" ca="1" si="403">C401+1000</f>
        <v>1144</v>
      </c>
      <c r="D400" s="46"/>
      <c r="E400" s="34" t="s">
        <v>1154</v>
      </c>
      <c r="F400" s="35" t="s">
        <v>1540</v>
      </c>
      <c r="G400" s="35"/>
      <c r="H400" s="35" t="s">
        <v>1477</v>
      </c>
      <c r="I400" s="35" t="s">
        <v>1561</v>
      </c>
      <c r="J400" s="33"/>
      <c r="K400" s="110" t="s">
        <v>1614</v>
      </c>
    </row>
    <row r="401" spans="2:11" ht="16.2">
      <c r="B401">
        <f t="shared" ca="1" si="379"/>
        <v>0.27093419791540596</v>
      </c>
      <c r="C401" s="1">
        <f t="shared" ref="C401" ca="1" si="404">RANK(B401,$B$3:$B$519)</f>
        <v>144</v>
      </c>
      <c r="D401" s="44">
        <v>97</v>
      </c>
      <c r="E401" s="20" t="s">
        <v>1558</v>
      </c>
      <c r="F401" s="25" t="s">
        <v>1559</v>
      </c>
      <c r="G401" s="25" t="s">
        <v>1338</v>
      </c>
      <c r="H401" s="25" t="s">
        <v>1560</v>
      </c>
      <c r="I401" s="25" t="s">
        <v>1562</v>
      </c>
      <c r="J401" s="26"/>
      <c r="K401" s="111"/>
    </row>
    <row r="402" spans="2:11">
      <c r="C402" s="1">
        <f t="shared" ref="C402" ca="1" si="405">C403+1000</f>
        <v>1033</v>
      </c>
      <c r="D402" s="46"/>
      <c r="E402" s="34" t="s">
        <v>1263</v>
      </c>
      <c r="F402" s="35" t="s">
        <v>1564</v>
      </c>
      <c r="G402" s="35"/>
      <c r="H402" s="35"/>
      <c r="I402" s="35" t="s">
        <v>1244</v>
      </c>
      <c r="J402" s="33" t="s">
        <v>1567</v>
      </c>
      <c r="K402" s="111"/>
    </row>
    <row r="403" spans="2:11" ht="16.2">
      <c r="B403">
        <f t="shared" ca="1" si="379"/>
        <v>0.85022234199831459</v>
      </c>
      <c r="C403" s="1">
        <f t="shared" ref="C403" ca="1" si="406">RANK(B403,$B$3:$B$519)</f>
        <v>33</v>
      </c>
      <c r="D403" s="44">
        <v>98</v>
      </c>
      <c r="E403" s="20" t="s">
        <v>1307</v>
      </c>
      <c r="F403" s="25" t="s">
        <v>1563</v>
      </c>
      <c r="G403" s="25" t="s">
        <v>1565</v>
      </c>
      <c r="H403" s="25" t="s">
        <v>1210</v>
      </c>
      <c r="I403" s="25" t="s">
        <v>1566</v>
      </c>
      <c r="J403" s="26" t="s">
        <v>1568</v>
      </c>
      <c r="K403" s="111"/>
    </row>
    <row r="404" spans="2:11">
      <c r="C404" s="1">
        <f t="shared" ref="C404" ca="1" si="407">C405+1000</f>
        <v>1015</v>
      </c>
      <c r="D404" s="46"/>
      <c r="E404" s="34" t="s">
        <v>1292</v>
      </c>
      <c r="F404" s="35" t="s">
        <v>1295</v>
      </c>
      <c r="G404" s="35" t="s">
        <v>1277</v>
      </c>
      <c r="H404" s="35"/>
      <c r="I404" s="27" t="s">
        <v>1570</v>
      </c>
      <c r="J404" s="38"/>
      <c r="K404" s="111"/>
    </row>
    <row r="405" spans="2:11" ht="16.2">
      <c r="B405">
        <f t="shared" ca="1" si="379"/>
        <v>0.95068015033790232</v>
      </c>
      <c r="C405" s="1">
        <f t="shared" ref="C405" ca="1" si="408">RANK(B405,$B$3:$B$519)</f>
        <v>15</v>
      </c>
      <c r="D405" s="44">
        <v>99</v>
      </c>
      <c r="E405" s="20" t="s">
        <v>1293</v>
      </c>
      <c r="F405" s="25" t="s">
        <v>1294</v>
      </c>
      <c r="G405" s="25" t="s">
        <v>1213</v>
      </c>
      <c r="H405" s="25" t="s">
        <v>1288</v>
      </c>
      <c r="I405" s="25" t="s">
        <v>1569</v>
      </c>
      <c r="J405" s="26" t="s">
        <v>1207</v>
      </c>
      <c r="K405" s="111"/>
    </row>
    <row r="406" spans="2:11">
      <c r="C406" s="1">
        <f t="shared" ref="C406" ca="1" si="409">C407+1000</f>
        <v>1003</v>
      </c>
      <c r="D406" s="46"/>
      <c r="E406" s="34" t="s">
        <v>1571</v>
      </c>
      <c r="F406" s="35" t="s">
        <v>1450</v>
      </c>
      <c r="G406" s="35"/>
      <c r="H406" s="35" t="s">
        <v>1575</v>
      </c>
      <c r="I406" s="35" t="s">
        <v>1576</v>
      </c>
      <c r="J406" s="33"/>
      <c r="K406" s="111"/>
    </row>
    <row r="407" spans="2:11" ht="16.2">
      <c r="B407">
        <f t="shared" ca="1" si="379"/>
        <v>0.98961758535863165</v>
      </c>
      <c r="C407" s="1">
        <f t="shared" ref="C407" ca="1" si="410">RANK(B407,$B$3:$B$519)</f>
        <v>3</v>
      </c>
      <c r="D407" s="44">
        <v>100</v>
      </c>
      <c r="E407" s="20" t="s">
        <v>1572</v>
      </c>
      <c r="F407" s="25" t="s">
        <v>1573</v>
      </c>
      <c r="G407" s="25" t="s">
        <v>1179</v>
      </c>
      <c r="H407" s="25" t="s">
        <v>1574</v>
      </c>
      <c r="I407" s="25" t="s">
        <v>1577</v>
      </c>
      <c r="J407" s="26" t="s">
        <v>1153</v>
      </c>
      <c r="K407" s="111"/>
    </row>
    <row r="408" spans="2:11">
      <c r="C408" s="1">
        <f t="shared" ref="C408" ca="1" si="411">C409+1000</f>
        <v>1119</v>
      </c>
      <c r="D408" s="46"/>
      <c r="E408" s="34" t="s">
        <v>1578</v>
      </c>
      <c r="F408" s="35"/>
      <c r="G408" s="35" t="s">
        <v>1442</v>
      </c>
      <c r="H408" s="35" t="s">
        <v>1204</v>
      </c>
      <c r="I408" s="35"/>
      <c r="J408" s="33"/>
      <c r="K408" s="111"/>
    </row>
    <row r="409" spans="2:11" ht="16.2">
      <c r="B409">
        <f t="shared" ca="1" si="379"/>
        <v>0.42522152401116242</v>
      </c>
      <c r="C409" s="1">
        <f t="shared" ref="C409" ca="1" si="412">RANK(B409,$B$3:$B$519)</f>
        <v>119</v>
      </c>
      <c r="D409" s="44">
        <v>101</v>
      </c>
      <c r="E409" s="20" t="s">
        <v>1579</v>
      </c>
      <c r="F409" s="25" t="s">
        <v>1580</v>
      </c>
      <c r="G409" s="25" t="s">
        <v>1581</v>
      </c>
      <c r="H409" s="25" t="s">
        <v>1582</v>
      </c>
      <c r="I409" s="25"/>
      <c r="J409" s="26"/>
      <c r="K409" s="111"/>
    </row>
    <row r="410" spans="2:11">
      <c r="C410" s="1">
        <f t="shared" ref="C410" ca="1" si="413">C411+1000</f>
        <v>1099</v>
      </c>
      <c r="D410" s="46"/>
      <c r="E410" s="34" t="s">
        <v>1583</v>
      </c>
      <c r="F410" s="35"/>
      <c r="G410" s="35" t="s">
        <v>1194</v>
      </c>
      <c r="H410" s="35" t="s">
        <v>1586</v>
      </c>
      <c r="I410" s="35"/>
      <c r="J410" s="33"/>
      <c r="K410" s="111"/>
    </row>
    <row r="411" spans="2:11" ht="16.2">
      <c r="B411">
        <f t="shared" ca="1" si="379"/>
        <v>0.50347234826678922</v>
      </c>
      <c r="C411" s="1">
        <f t="shared" ref="C411" ca="1" si="414">RANK(B411,$B$3:$B$519)</f>
        <v>99</v>
      </c>
      <c r="D411" s="44">
        <v>102</v>
      </c>
      <c r="E411" s="20" t="s">
        <v>1584</v>
      </c>
      <c r="F411" s="25" t="s">
        <v>1143</v>
      </c>
      <c r="G411" s="25" t="s">
        <v>1585</v>
      </c>
      <c r="H411" s="25" t="s">
        <v>1587</v>
      </c>
      <c r="I411" s="25" t="s">
        <v>1153</v>
      </c>
      <c r="J411" s="26"/>
      <c r="K411" s="111"/>
    </row>
    <row r="412" spans="2:11">
      <c r="C412" s="1">
        <f t="shared" ref="C412" ca="1" si="415">C413+1000</f>
        <v>1004</v>
      </c>
      <c r="D412" s="46"/>
      <c r="E412" s="34" t="s">
        <v>1588</v>
      </c>
      <c r="F412" s="35"/>
      <c r="G412" s="35" t="s">
        <v>1591</v>
      </c>
      <c r="H412" s="35"/>
      <c r="I412" s="35" t="s">
        <v>1593</v>
      </c>
      <c r="J412" s="33"/>
      <c r="K412" s="111"/>
    </row>
    <row r="413" spans="2:11" ht="16.2">
      <c r="B413">
        <f t="shared" ca="1" si="379"/>
        <v>0.98742141603705302</v>
      </c>
      <c r="C413" s="1">
        <f t="shared" ref="C413" ca="1" si="416">RANK(B413,$B$3:$B$519)</f>
        <v>4</v>
      </c>
      <c r="D413" s="44">
        <v>103</v>
      </c>
      <c r="E413" s="20" t="s">
        <v>1589</v>
      </c>
      <c r="F413" s="25" t="s">
        <v>1143</v>
      </c>
      <c r="G413" s="25" t="s">
        <v>1590</v>
      </c>
      <c r="H413" s="25" t="s">
        <v>1207</v>
      </c>
      <c r="I413" s="25" t="s">
        <v>1592</v>
      </c>
      <c r="J413" s="26" t="s">
        <v>1269</v>
      </c>
      <c r="K413" s="111"/>
    </row>
    <row r="414" spans="2:11">
      <c r="C414" s="1">
        <f t="shared" ref="C414" ca="1" si="417">C415+1000</f>
        <v>1135</v>
      </c>
      <c r="D414" s="46"/>
      <c r="E414" s="34" t="s">
        <v>1594</v>
      </c>
      <c r="F414" s="35"/>
      <c r="G414" s="35" t="s">
        <v>1164</v>
      </c>
      <c r="H414" s="35" t="s">
        <v>1529</v>
      </c>
      <c r="I414" s="35"/>
      <c r="J414" s="33"/>
      <c r="K414" s="111"/>
    </row>
    <row r="415" spans="2:11" ht="16.2">
      <c r="B415">
        <f t="shared" ca="1" si="379"/>
        <v>0.32863417744039958</v>
      </c>
      <c r="C415" s="1">
        <f t="shared" ref="C415" ca="1" si="418">RANK(B415,$B$3:$B$519)</f>
        <v>135</v>
      </c>
      <c r="D415" s="44">
        <v>104</v>
      </c>
      <c r="E415" s="20" t="s">
        <v>1595</v>
      </c>
      <c r="F415" s="25" t="s">
        <v>1596</v>
      </c>
      <c r="G415" s="25" t="s">
        <v>1597</v>
      </c>
      <c r="H415" s="25" t="s">
        <v>1144</v>
      </c>
      <c r="I415" s="25"/>
      <c r="J415" s="26"/>
      <c r="K415" s="111"/>
    </row>
    <row r="416" spans="2:11">
      <c r="C416" s="1">
        <f t="shared" ref="C416" ca="1" si="419">C417+1000</f>
        <v>1206</v>
      </c>
      <c r="D416" s="46"/>
      <c r="E416" s="34" t="s">
        <v>1164</v>
      </c>
      <c r="F416" s="35" t="s">
        <v>1600</v>
      </c>
      <c r="G416" s="35" t="s">
        <v>1244</v>
      </c>
      <c r="H416" s="35" t="s">
        <v>1175</v>
      </c>
      <c r="I416" s="35"/>
      <c r="J416" s="38"/>
      <c r="K416" s="111"/>
    </row>
    <row r="417" spans="2:11" ht="16.2">
      <c r="B417">
        <f t="shared" ca="1" si="379"/>
        <v>4.4697136002242344E-2</v>
      </c>
      <c r="C417" s="1">
        <f t="shared" ref="C417" ca="1" si="420">RANK(B417,$B$3:$B$519)</f>
        <v>206</v>
      </c>
      <c r="D417" s="44">
        <v>105</v>
      </c>
      <c r="E417" s="20" t="s">
        <v>1598</v>
      </c>
      <c r="F417" s="25" t="s">
        <v>1599</v>
      </c>
      <c r="G417" s="25" t="s">
        <v>1414</v>
      </c>
      <c r="H417" s="25" t="s">
        <v>1601</v>
      </c>
      <c r="I417" s="25"/>
      <c r="J417" s="26"/>
      <c r="K417" s="111"/>
    </row>
    <row r="418" spans="2:11">
      <c r="C418" s="1">
        <f t="shared" ref="C418" ca="1" si="421">C419+1000</f>
        <v>1007</v>
      </c>
      <c r="D418" s="46"/>
      <c r="E418" s="34" t="s">
        <v>1602</v>
      </c>
      <c r="F418" s="35" t="s">
        <v>1244</v>
      </c>
      <c r="G418" s="35"/>
      <c r="H418" s="35" t="s">
        <v>1398</v>
      </c>
      <c r="I418" s="35" t="s">
        <v>1315</v>
      </c>
      <c r="J418" s="33"/>
      <c r="K418" s="111"/>
    </row>
    <row r="419" spans="2:11" ht="16.2">
      <c r="B419">
        <f t="shared" ca="1" si="379"/>
        <v>0.97500061817428463</v>
      </c>
      <c r="C419" s="1">
        <f t="shared" ref="C419" ca="1" si="422">RANK(B419,$B$3:$B$519)</f>
        <v>7</v>
      </c>
      <c r="D419" s="44">
        <v>106</v>
      </c>
      <c r="E419" s="20" t="s">
        <v>1603</v>
      </c>
      <c r="F419" s="25" t="s">
        <v>1604</v>
      </c>
      <c r="G419" s="25" t="s">
        <v>1210</v>
      </c>
      <c r="H419" s="25" t="s">
        <v>1397</v>
      </c>
      <c r="I419" s="25" t="s">
        <v>1605</v>
      </c>
      <c r="J419" s="26"/>
      <c r="K419" s="111"/>
    </row>
    <row r="420" spans="2:11">
      <c r="C420" s="1">
        <f t="shared" ref="C420" ca="1" si="423">C421+1000</f>
        <v>1085</v>
      </c>
      <c r="D420" s="47"/>
      <c r="E420" s="21" t="s">
        <v>1606</v>
      </c>
      <c r="F420" s="35" t="s">
        <v>1168</v>
      </c>
      <c r="G420" s="35"/>
      <c r="H420" s="35" t="s">
        <v>1315</v>
      </c>
      <c r="I420" s="35" t="s">
        <v>1194</v>
      </c>
      <c r="J420" s="33"/>
      <c r="K420" s="111"/>
    </row>
    <row r="421" spans="2:11" ht="16.2">
      <c r="B421">
        <f t="shared" ca="1" si="379"/>
        <v>0.57807517425138688</v>
      </c>
      <c r="C421" s="1">
        <f t="shared" ref="C421" ca="1" si="424">RANK(B421,$B$3:$B$519)</f>
        <v>85</v>
      </c>
      <c r="D421" s="48">
        <v>107</v>
      </c>
      <c r="E421" s="39" t="s">
        <v>1607</v>
      </c>
      <c r="F421" s="25" t="s">
        <v>1608</v>
      </c>
      <c r="G421" s="25" t="s">
        <v>1210</v>
      </c>
      <c r="H421" s="25" t="s">
        <v>1432</v>
      </c>
      <c r="I421" s="25" t="s">
        <v>1609</v>
      </c>
      <c r="J421" s="26"/>
      <c r="K421" s="111"/>
    </row>
    <row r="422" spans="2:11">
      <c r="C422" s="1">
        <f t="shared" ref="C422" ca="1" si="425">C423+1000</f>
        <v>1098</v>
      </c>
      <c r="D422" s="76"/>
      <c r="E422" s="21"/>
      <c r="F422" s="35"/>
      <c r="G422" s="35" t="s">
        <v>1611</v>
      </c>
      <c r="H422" s="35" t="s">
        <v>1613</v>
      </c>
      <c r="I422" s="35"/>
      <c r="J422" s="33"/>
      <c r="K422" s="111"/>
    </row>
    <row r="423" spans="2:11" ht="16.8" thickBot="1">
      <c r="B423">
        <f t="shared" ca="1" si="379"/>
        <v>0.50570147948431488</v>
      </c>
      <c r="C423" s="1">
        <f t="shared" ref="C423" ca="1" si="426">RANK(B423,$B$3:$B$519)</f>
        <v>98</v>
      </c>
      <c r="D423" s="77">
        <v>108</v>
      </c>
      <c r="E423" s="78" t="s">
        <v>1594</v>
      </c>
      <c r="F423" s="72" t="s">
        <v>1210</v>
      </c>
      <c r="G423" s="72" t="s">
        <v>1610</v>
      </c>
      <c r="H423" s="72" t="s">
        <v>1612</v>
      </c>
      <c r="I423" s="72" t="s">
        <v>1243</v>
      </c>
      <c r="J423" s="73"/>
      <c r="K423" s="112"/>
    </row>
    <row r="424" spans="2:11">
      <c r="C424" s="1" t="e">
        <f t="shared" ref="C424" ca="1" si="427">C425+1000</f>
        <v>#N/A</v>
      </c>
      <c r="D424" s="46"/>
      <c r="E424" s="34"/>
      <c r="F424" s="35"/>
      <c r="G424" s="35"/>
      <c r="H424" s="35"/>
      <c r="I424" s="35"/>
      <c r="J424" s="33"/>
    </row>
    <row r="425" spans="2:11" ht="16.2">
      <c r="C425" s="1" t="e">
        <f t="shared" ref="C425" ca="1" si="428">RANK(B425,$B$3:$B$519)</f>
        <v>#N/A</v>
      </c>
      <c r="D425" s="44">
        <v>90</v>
      </c>
      <c r="E425" s="20"/>
      <c r="F425" s="25"/>
      <c r="G425" s="25"/>
      <c r="H425" s="25"/>
      <c r="I425" s="25"/>
      <c r="J425" s="26"/>
    </row>
    <row r="426" spans="2:11">
      <c r="C426" s="1" t="e">
        <f t="shared" ref="C426" ca="1" si="429">C427+1000</f>
        <v>#N/A</v>
      </c>
      <c r="D426" s="46"/>
      <c r="E426" s="34"/>
      <c r="F426" s="35"/>
      <c r="G426" s="35"/>
      <c r="H426" s="35"/>
      <c r="I426" s="35"/>
      <c r="J426" s="33"/>
    </row>
    <row r="427" spans="2:11" ht="16.2">
      <c r="C427" s="1" t="e">
        <f t="shared" ref="C427" ca="1" si="430">RANK(B427,$B$3:$B$519)</f>
        <v>#N/A</v>
      </c>
      <c r="D427" s="44">
        <v>91</v>
      </c>
      <c r="E427" s="20"/>
      <c r="F427" s="25"/>
      <c r="G427" s="25"/>
      <c r="H427" s="25"/>
      <c r="I427" s="25"/>
      <c r="J427" s="26"/>
    </row>
    <row r="428" spans="2:11">
      <c r="C428" s="1" t="e">
        <f t="shared" ref="C428" ca="1" si="431">C429+1000</f>
        <v>#N/A</v>
      </c>
      <c r="D428" s="46"/>
      <c r="E428" s="34"/>
      <c r="F428" s="35"/>
      <c r="G428" s="35"/>
      <c r="H428" s="35"/>
      <c r="I428" s="35"/>
      <c r="J428" s="33"/>
    </row>
    <row r="429" spans="2:11" ht="16.2">
      <c r="C429" s="1" t="e">
        <f t="shared" ref="C429" ca="1" si="432">RANK(B429,$B$3:$B$519)</f>
        <v>#N/A</v>
      </c>
      <c r="D429" s="44">
        <v>92</v>
      </c>
      <c r="E429" s="20"/>
      <c r="F429" s="25"/>
      <c r="G429" s="25"/>
      <c r="H429" s="25"/>
      <c r="I429" s="25"/>
      <c r="J429" s="26"/>
    </row>
    <row r="430" spans="2:11">
      <c r="C430" s="1" t="e">
        <f t="shared" ref="C430" ca="1" si="433">C431+1000</f>
        <v>#N/A</v>
      </c>
      <c r="D430" s="46"/>
      <c r="E430" s="34"/>
      <c r="F430" s="35"/>
      <c r="G430" s="35"/>
      <c r="H430" s="35"/>
      <c r="I430" s="35"/>
      <c r="J430" s="33"/>
    </row>
    <row r="431" spans="2:11" ht="16.2">
      <c r="C431" s="1" t="e">
        <f t="shared" ref="C431" ca="1" si="434">RANK(B431,$B$3:$B$519)</f>
        <v>#N/A</v>
      </c>
      <c r="D431" s="44">
        <v>93</v>
      </c>
      <c r="E431" s="20"/>
      <c r="F431" s="25"/>
      <c r="G431" s="25"/>
      <c r="H431" s="25"/>
      <c r="I431" s="25"/>
      <c r="J431" s="26"/>
    </row>
    <row r="432" spans="2:11">
      <c r="C432" s="1" t="e">
        <f t="shared" ref="C432" ca="1" si="435">C433+1000</f>
        <v>#N/A</v>
      </c>
      <c r="D432" s="46"/>
      <c r="E432" s="34"/>
      <c r="F432" s="35"/>
      <c r="G432" s="35"/>
      <c r="H432" s="35"/>
      <c r="I432" s="35"/>
      <c r="J432" s="33"/>
    </row>
    <row r="433" spans="3:10" ht="16.2">
      <c r="C433" s="1" t="e">
        <f t="shared" ref="C433" ca="1" si="436">RANK(B433,$B$3:$B$519)</f>
        <v>#N/A</v>
      </c>
      <c r="D433" s="44">
        <v>94</v>
      </c>
      <c r="E433" s="20"/>
      <c r="F433" s="25"/>
      <c r="G433" s="25"/>
      <c r="H433" s="25"/>
      <c r="I433" s="25"/>
      <c r="J433" s="26"/>
    </row>
    <row r="434" spans="3:10">
      <c r="C434" s="1" t="e">
        <f t="shared" ref="C434" ca="1" si="437">C435+1000</f>
        <v>#N/A</v>
      </c>
      <c r="D434" s="46"/>
      <c r="E434" s="34"/>
      <c r="F434" s="35"/>
      <c r="G434" s="35"/>
      <c r="H434" s="35"/>
      <c r="I434" s="35"/>
      <c r="J434" s="33"/>
    </row>
    <row r="435" spans="3:10" ht="16.2">
      <c r="C435" s="1" t="e">
        <f t="shared" ref="C435" ca="1" si="438">RANK(B435,$B$3:$B$519)</f>
        <v>#N/A</v>
      </c>
      <c r="D435" s="44">
        <v>95</v>
      </c>
      <c r="E435" s="20"/>
      <c r="F435" s="25"/>
      <c r="G435" s="25"/>
      <c r="H435" s="25"/>
      <c r="I435" s="25"/>
      <c r="J435" s="26"/>
    </row>
    <row r="436" spans="3:10">
      <c r="C436" s="1" t="e">
        <f t="shared" ref="C436" ca="1" si="439">C437+1000</f>
        <v>#N/A</v>
      </c>
      <c r="D436" s="46"/>
      <c r="E436" s="34"/>
      <c r="F436" s="35"/>
      <c r="G436" s="35"/>
      <c r="H436" s="35"/>
      <c r="I436" s="35"/>
      <c r="J436" s="33"/>
    </row>
    <row r="437" spans="3:10" ht="16.2">
      <c r="C437" s="1" t="e">
        <f t="shared" ref="C437" ca="1" si="440">RANK(B437,$B$3:$B$519)</f>
        <v>#N/A</v>
      </c>
      <c r="D437" s="44">
        <v>96</v>
      </c>
      <c r="E437" s="20"/>
      <c r="F437" s="25"/>
      <c r="G437" s="25"/>
      <c r="H437" s="25"/>
      <c r="I437" s="25"/>
      <c r="J437" s="26"/>
    </row>
    <row r="438" spans="3:10">
      <c r="C438" s="1" t="e">
        <f t="shared" ref="C438" ca="1" si="441">C439+1000</f>
        <v>#N/A</v>
      </c>
      <c r="D438" s="46"/>
      <c r="E438" s="34"/>
      <c r="F438" s="35"/>
      <c r="G438" s="35"/>
      <c r="H438" s="35"/>
      <c r="I438" s="35"/>
      <c r="J438" s="33"/>
    </row>
    <row r="439" spans="3:10" ht="16.2">
      <c r="C439" s="1" t="e">
        <f t="shared" ref="C439" ca="1" si="442">RANK(B439,$B$3:$B$519)</f>
        <v>#N/A</v>
      </c>
      <c r="D439" s="44">
        <v>97</v>
      </c>
      <c r="E439" s="20"/>
      <c r="F439" s="25"/>
      <c r="G439" s="25"/>
      <c r="H439" s="25"/>
      <c r="I439" s="25"/>
      <c r="J439" s="26"/>
    </row>
    <row r="440" spans="3:10">
      <c r="C440" s="1" t="e">
        <f t="shared" ref="C440" ca="1" si="443">C441+1000</f>
        <v>#N/A</v>
      </c>
      <c r="D440" s="46"/>
      <c r="E440" s="34"/>
      <c r="F440" s="35"/>
      <c r="G440" s="35"/>
      <c r="H440" s="35"/>
      <c r="I440" s="35"/>
      <c r="J440" s="33"/>
    </row>
    <row r="441" spans="3:10" ht="16.2">
      <c r="C441" s="1" t="e">
        <f t="shared" ref="C441" ca="1" si="444">RANK(B441,$B$3:$B$519)</f>
        <v>#N/A</v>
      </c>
      <c r="D441" s="44">
        <v>98</v>
      </c>
      <c r="E441" s="20"/>
      <c r="F441" s="25"/>
      <c r="G441" s="25"/>
      <c r="H441" s="25"/>
      <c r="I441" s="25"/>
      <c r="J441" s="26"/>
    </row>
    <row r="442" spans="3:10">
      <c r="C442" s="1" t="e">
        <f t="shared" ref="C442" ca="1" si="445">C443+1000</f>
        <v>#N/A</v>
      </c>
      <c r="D442" s="46"/>
      <c r="E442" s="34"/>
      <c r="F442" s="35"/>
      <c r="G442" s="35"/>
      <c r="H442" s="35"/>
      <c r="I442" s="27"/>
      <c r="J442" s="38"/>
    </row>
    <row r="443" spans="3:10" ht="16.2">
      <c r="C443" s="1" t="e">
        <f t="shared" ref="C443" ca="1" si="446">RANK(B443,$B$3:$B$519)</f>
        <v>#N/A</v>
      </c>
      <c r="D443" s="44">
        <v>99</v>
      </c>
      <c r="E443" s="20"/>
      <c r="F443" s="25"/>
      <c r="G443" s="25"/>
      <c r="H443" s="25"/>
      <c r="I443" s="25"/>
      <c r="J443" s="26"/>
    </row>
    <row r="444" spans="3:10">
      <c r="C444" s="1" t="e">
        <f t="shared" ref="C444" ca="1" si="447">C445+1000</f>
        <v>#N/A</v>
      </c>
      <c r="D444" s="46"/>
      <c r="E444" s="34"/>
      <c r="F444" s="35"/>
      <c r="G444" s="35"/>
      <c r="H444" s="35"/>
      <c r="I444" s="35"/>
      <c r="J444" s="33"/>
    </row>
    <row r="445" spans="3:10" ht="16.2">
      <c r="C445" s="1" t="e">
        <f t="shared" ref="C445" ca="1" si="448">RANK(B445,$B$3:$B$519)</f>
        <v>#N/A</v>
      </c>
      <c r="D445" s="44">
        <v>100</v>
      </c>
      <c r="E445" s="20"/>
      <c r="F445" s="25"/>
      <c r="G445" s="25"/>
      <c r="H445" s="25"/>
      <c r="I445" s="25"/>
      <c r="J445" s="26"/>
    </row>
    <row r="446" spans="3:10">
      <c r="C446" s="1" t="e">
        <f t="shared" ref="C446" ca="1" si="449">C447+1000</f>
        <v>#N/A</v>
      </c>
      <c r="D446" s="46"/>
      <c r="E446" s="34"/>
      <c r="F446" s="35"/>
      <c r="G446" s="35"/>
      <c r="H446" s="35"/>
      <c r="I446" s="35"/>
      <c r="J446" s="33"/>
    </row>
    <row r="447" spans="3:10" ht="16.2">
      <c r="C447" s="1" t="e">
        <f t="shared" ref="C447" ca="1" si="450">RANK(B447,$B$3:$B$519)</f>
        <v>#N/A</v>
      </c>
      <c r="D447" s="44">
        <v>101</v>
      </c>
      <c r="E447" s="20"/>
      <c r="F447" s="25"/>
      <c r="G447" s="25"/>
      <c r="H447" s="25"/>
      <c r="I447" s="25"/>
      <c r="J447" s="26"/>
    </row>
    <row r="448" spans="3:10">
      <c r="C448" s="1" t="e">
        <f t="shared" ref="C448" ca="1" si="451">C449+1000</f>
        <v>#N/A</v>
      </c>
      <c r="D448" s="46"/>
      <c r="E448" s="34"/>
      <c r="F448" s="35"/>
      <c r="G448" s="35"/>
      <c r="H448" s="35"/>
      <c r="I448" s="35"/>
      <c r="J448" s="33"/>
    </row>
    <row r="449" spans="3:10" ht="16.2">
      <c r="C449" s="1" t="e">
        <f t="shared" ref="C449" ca="1" si="452">RANK(B449,$B$3:$B$519)</f>
        <v>#N/A</v>
      </c>
      <c r="D449" s="44">
        <v>102</v>
      </c>
      <c r="E449" s="20"/>
      <c r="F449" s="25"/>
      <c r="G449" s="25"/>
      <c r="H449" s="25"/>
      <c r="I449" s="25"/>
      <c r="J449" s="26"/>
    </row>
    <row r="450" spans="3:10">
      <c r="C450" s="1" t="e">
        <f t="shared" ref="C450" ca="1" si="453">C451+1000</f>
        <v>#N/A</v>
      </c>
      <c r="D450" s="46"/>
      <c r="E450" s="34"/>
      <c r="F450" s="35"/>
      <c r="G450" s="35"/>
      <c r="H450" s="35"/>
      <c r="I450" s="35"/>
      <c r="J450" s="33"/>
    </row>
    <row r="451" spans="3:10" ht="16.2">
      <c r="C451" s="1" t="e">
        <f t="shared" ref="C451" ca="1" si="454">RANK(B451,$B$3:$B$519)</f>
        <v>#N/A</v>
      </c>
      <c r="D451" s="44">
        <v>103</v>
      </c>
      <c r="E451" s="20"/>
      <c r="F451" s="25"/>
      <c r="G451" s="25"/>
      <c r="H451" s="25"/>
      <c r="I451" s="25"/>
      <c r="J451" s="26"/>
    </row>
    <row r="452" spans="3:10">
      <c r="C452" s="1" t="e">
        <f t="shared" ref="C452" ca="1" si="455">C453+1000</f>
        <v>#N/A</v>
      </c>
      <c r="D452" s="46"/>
      <c r="E452" s="34"/>
      <c r="F452" s="35"/>
      <c r="G452" s="35"/>
      <c r="H452" s="35"/>
      <c r="I452" s="35"/>
      <c r="J452" s="33"/>
    </row>
    <row r="453" spans="3:10" ht="16.2">
      <c r="C453" s="1" t="e">
        <f t="shared" ref="C453" ca="1" si="456">RANK(B453,$B$3:$B$519)</f>
        <v>#N/A</v>
      </c>
      <c r="D453" s="44">
        <v>104</v>
      </c>
      <c r="E453" s="20"/>
      <c r="F453" s="25"/>
      <c r="G453" s="25"/>
      <c r="H453" s="25"/>
      <c r="I453" s="25"/>
      <c r="J453" s="26"/>
    </row>
    <row r="454" spans="3:10">
      <c r="C454" s="1" t="e">
        <f t="shared" ref="C454" ca="1" si="457">C455+1000</f>
        <v>#N/A</v>
      </c>
      <c r="D454" s="46"/>
      <c r="E454" s="34"/>
      <c r="F454" s="35"/>
      <c r="G454" s="35"/>
      <c r="H454" s="35"/>
      <c r="I454" s="35"/>
      <c r="J454" s="38"/>
    </row>
    <row r="455" spans="3:10" ht="16.2">
      <c r="C455" s="1" t="e">
        <f t="shared" ref="C455" ca="1" si="458">RANK(B455,$B$3:$B$519)</f>
        <v>#N/A</v>
      </c>
      <c r="D455" s="44">
        <v>105</v>
      </c>
      <c r="E455" s="20"/>
      <c r="F455" s="25"/>
      <c r="G455" s="25"/>
      <c r="H455" s="25"/>
      <c r="I455" s="25"/>
      <c r="J455" s="26"/>
    </row>
    <row r="456" spans="3:10">
      <c r="C456" s="1" t="e">
        <f t="shared" ref="C456" ca="1" si="459">C457+1000</f>
        <v>#N/A</v>
      </c>
      <c r="D456" s="46"/>
      <c r="E456" s="34"/>
      <c r="F456" s="35"/>
      <c r="G456" s="35"/>
      <c r="H456" s="35"/>
      <c r="I456" s="35"/>
      <c r="J456" s="33"/>
    </row>
    <row r="457" spans="3:10" ht="16.2">
      <c r="C457" s="1" t="e">
        <f t="shared" ref="C457" ca="1" si="460">RANK(B457,$B$3:$B$519)</f>
        <v>#N/A</v>
      </c>
      <c r="D457" s="44">
        <v>106</v>
      </c>
      <c r="E457" s="20"/>
      <c r="F457" s="25"/>
      <c r="G457" s="25"/>
      <c r="H457" s="25"/>
      <c r="I457" s="25"/>
      <c r="J457" s="26"/>
    </row>
    <row r="458" spans="3:10">
      <c r="C458" s="1" t="e">
        <f t="shared" ref="C458" ca="1" si="461">C459+1000</f>
        <v>#N/A</v>
      </c>
      <c r="D458" s="47"/>
      <c r="E458" s="21"/>
      <c r="F458" s="35"/>
      <c r="G458" s="35"/>
      <c r="H458" s="35"/>
      <c r="I458" s="35"/>
      <c r="J458" s="33"/>
    </row>
    <row r="459" spans="3:10" ht="16.2">
      <c r="C459" s="1" t="e">
        <f t="shared" ref="C459" ca="1" si="462">RANK(B459,$B$3:$B$519)</f>
        <v>#N/A</v>
      </c>
      <c r="D459" s="48">
        <v>107</v>
      </c>
      <c r="E459" s="39"/>
      <c r="F459" s="25"/>
      <c r="G459" s="25"/>
      <c r="H459" s="25"/>
      <c r="I459" s="25"/>
      <c r="J459" s="26"/>
    </row>
    <row r="460" spans="3:10">
      <c r="C460" s="1" t="e">
        <f t="shared" ref="C460" ca="1" si="463">C461+1000</f>
        <v>#N/A</v>
      </c>
      <c r="D460" s="46"/>
      <c r="E460" s="34"/>
      <c r="F460" s="35"/>
      <c r="G460" s="35"/>
      <c r="H460" s="35"/>
      <c r="I460" s="35"/>
      <c r="J460" s="33"/>
    </row>
    <row r="461" spans="3:10" ht="16.2">
      <c r="C461" s="1" t="e">
        <f t="shared" ref="C461" ca="1" si="464">RANK(B461,$B$3:$B$519)</f>
        <v>#N/A</v>
      </c>
      <c r="D461" s="44">
        <v>108</v>
      </c>
      <c r="E461" s="20"/>
      <c r="F461" s="25"/>
      <c r="G461" s="25"/>
      <c r="H461" s="25"/>
      <c r="I461" s="25"/>
      <c r="J461" s="26"/>
    </row>
    <row r="462" spans="3:10">
      <c r="C462" s="1" t="e">
        <f t="shared" ref="C462" ca="1" si="465">C463+1000</f>
        <v>#N/A</v>
      </c>
      <c r="D462" s="46"/>
      <c r="E462" s="34"/>
      <c r="F462" s="35"/>
      <c r="G462" s="35"/>
      <c r="H462" s="35"/>
      <c r="I462" s="35"/>
      <c r="J462" s="33"/>
    </row>
    <row r="463" spans="3:10" ht="16.2">
      <c r="C463" s="1" t="e">
        <f t="shared" ref="C463" ca="1" si="466">RANK(B463,$B$3:$B$519)</f>
        <v>#N/A</v>
      </c>
      <c r="D463" s="44">
        <v>109</v>
      </c>
      <c r="E463" s="20"/>
      <c r="F463" s="25"/>
      <c r="G463" s="25"/>
      <c r="H463" s="25"/>
      <c r="I463" s="25"/>
      <c r="J463" s="26"/>
    </row>
    <row r="464" spans="3:10">
      <c r="C464" s="1" t="e">
        <f t="shared" ref="C464" ca="1" si="467">C465+1000</f>
        <v>#N/A</v>
      </c>
      <c r="D464" s="46"/>
      <c r="E464" s="34"/>
      <c r="F464" s="35"/>
      <c r="G464" s="35"/>
      <c r="H464" s="35"/>
      <c r="I464" s="35"/>
      <c r="J464" s="33"/>
    </row>
    <row r="465" spans="3:10" ht="16.2">
      <c r="C465" s="1" t="e">
        <f t="shared" ref="C465" ca="1" si="468">RANK(B465,$B$3:$B$519)</f>
        <v>#N/A</v>
      </c>
      <c r="D465" s="44">
        <v>110</v>
      </c>
      <c r="E465" s="20"/>
      <c r="F465" s="25"/>
      <c r="G465" s="25"/>
      <c r="H465" s="25"/>
      <c r="I465" s="25"/>
      <c r="J465" s="26"/>
    </row>
    <row r="466" spans="3:10">
      <c r="C466" s="1" t="e">
        <f t="shared" ref="C466" ca="1" si="469">C467+1000</f>
        <v>#N/A</v>
      </c>
      <c r="D466" s="46"/>
      <c r="E466" s="34"/>
      <c r="F466" s="35"/>
      <c r="G466" s="35"/>
      <c r="H466" s="35"/>
      <c r="I466" s="35"/>
      <c r="J466" s="33"/>
    </row>
    <row r="467" spans="3:10" ht="16.2">
      <c r="C467" s="1" t="e">
        <f t="shared" ref="C467" ca="1" si="470">RANK(B467,$B$3:$B$519)</f>
        <v>#N/A</v>
      </c>
      <c r="D467" s="44">
        <v>111</v>
      </c>
      <c r="E467" s="20"/>
      <c r="F467" s="25"/>
      <c r="G467" s="25"/>
      <c r="H467" s="25"/>
      <c r="I467" s="25"/>
      <c r="J467" s="26"/>
    </row>
    <row r="468" spans="3:10">
      <c r="C468" s="1" t="e">
        <f t="shared" ref="C468" ca="1" si="471">C469+1000</f>
        <v>#N/A</v>
      </c>
      <c r="D468" s="47"/>
      <c r="E468" s="21"/>
      <c r="F468" s="35"/>
      <c r="G468" s="35"/>
      <c r="H468" s="35"/>
      <c r="I468" s="35"/>
      <c r="J468" s="33"/>
    </row>
    <row r="469" spans="3:10" ht="16.2">
      <c r="C469" s="1" t="e">
        <f t="shared" ref="C469" ca="1" si="472">RANK(B469,$B$3:$B$519)</f>
        <v>#N/A</v>
      </c>
      <c r="D469" s="48">
        <v>112</v>
      </c>
      <c r="E469" s="39"/>
      <c r="F469" s="25"/>
      <c r="G469" s="25"/>
      <c r="H469" s="25"/>
      <c r="I469" s="25"/>
      <c r="J469" s="26"/>
    </row>
    <row r="470" spans="3:10">
      <c r="C470" s="1" t="e">
        <f t="shared" ref="C470" ca="1" si="473">C471+1000</f>
        <v>#N/A</v>
      </c>
      <c r="D470" s="46"/>
      <c r="E470" s="34"/>
      <c r="F470" s="35"/>
      <c r="G470" s="35"/>
      <c r="H470" s="35"/>
      <c r="I470" s="35"/>
      <c r="J470" s="33"/>
    </row>
    <row r="471" spans="3:10" ht="16.2">
      <c r="C471" s="1" t="e">
        <f t="shared" ref="C471" ca="1" si="474">RANK(B471,$B$3:$B$519)</f>
        <v>#N/A</v>
      </c>
      <c r="D471" s="44">
        <v>113</v>
      </c>
      <c r="E471" s="20"/>
      <c r="F471" s="25"/>
      <c r="G471" s="25"/>
      <c r="H471" s="25"/>
      <c r="I471" s="25"/>
      <c r="J471" s="26"/>
    </row>
    <row r="472" spans="3:10">
      <c r="C472" s="1" t="e">
        <f t="shared" ref="C472" ca="1" si="475">C473+1000</f>
        <v>#N/A</v>
      </c>
      <c r="D472" s="46"/>
      <c r="E472" s="34"/>
      <c r="F472" s="35"/>
      <c r="G472" s="35"/>
      <c r="H472" s="35"/>
      <c r="I472" s="35"/>
      <c r="J472" s="33"/>
    </row>
    <row r="473" spans="3:10" ht="16.2">
      <c r="C473" s="1" t="e">
        <f t="shared" ref="C473" ca="1" si="476">RANK(B473,$B$3:$B$519)</f>
        <v>#N/A</v>
      </c>
      <c r="D473" s="44">
        <v>114</v>
      </c>
      <c r="E473" s="20"/>
      <c r="F473" s="25"/>
      <c r="G473" s="25"/>
      <c r="H473" s="25"/>
      <c r="I473" s="25"/>
      <c r="J473" s="26"/>
    </row>
    <row r="474" spans="3:10">
      <c r="C474" s="1" t="e">
        <f t="shared" ref="C474" ca="1" si="477">C475+1000</f>
        <v>#N/A</v>
      </c>
      <c r="D474" s="46"/>
      <c r="E474" s="34"/>
      <c r="F474" s="35"/>
      <c r="G474" s="35"/>
      <c r="H474" s="35"/>
      <c r="I474" s="35"/>
      <c r="J474" s="33"/>
    </row>
    <row r="475" spans="3:10" ht="16.2">
      <c r="C475" s="1" t="e">
        <f t="shared" ref="C475" ca="1" si="478">RANK(B475,$B$3:$B$519)</f>
        <v>#N/A</v>
      </c>
      <c r="D475" s="44">
        <v>115</v>
      </c>
      <c r="E475" s="20"/>
      <c r="F475" s="25"/>
      <c r="G475" s="25"/>
      <c r="H475" s="25"/>
      <c r="I475" s="25"/>
      <c r="J475" s="26"/>
    </row>
    <row r="476" spans="3:10">
      <c r="C476" s="1" t="e">
        <f t="shared" ref="C476" ca="1" si="479">C477+1000</f>
        <v>#N/A</v>
      </c>
      <c r="D476" s="46"/>
      <c r="E476" s="34"/>
      <c r="F476" s="35"/>
      <c r="G476" s="35"/>
      <c r="H476" s="35"/>
      <c r="I476" s="35"/>
      <c r="J476" s="33"/>
    </row>
    <row r="477" spans="3:10" ht="16.2">
      <c r="C477" s="1" t="e">
        <f t="shared" ref="C477" ca="1" si="480">RANK(B477,$B$3:$B$519)</f>
        <v>#N/A</v>
      </c>
      <c r="D477" s="44">
        <v>116</v>
      </c>
      <c r="E477" s="20"/>
      <c r="F477" s="25"/>
      <c r="G477" s="25"/>
      <c r="H477" s="25"/>
      <c r="I477" s="25"/>
      <c r="J477" s="26"/>
    </row>
    <row r="478" spans="3:10">
      <c r="C478" s="1" t="e">
        <f t="shared" ref="C478" ca="1" si="481">C479+1000</f>
        <v>#N/A</v>
      </c>
      <c r="D478" s="46"/>
      <c r="E478" s="34"/>
      <c r="F478" s="35"/>
      <c r="G478" s="35"/>
      <c r="H478" s="35"/>
      <c r="I478" s="35"/>
      <c r="J478" s="33"/>
    </row>
    <row r="479" spans="3:10" ht="16.2">
      <c r="C479" s="1" t="e">
        <f t="shared" ref="C479" ca="1" si="482">RANK(B479,$B$3:$B$519)</f>
        <v>#N/A</v>
      </c>
      <c r="D479" s="44">
        <v>117</v>
      </c>
      <c r="E479" s="20"/>
      <c r="F479" s="25"/>
      <c r="G479" s="25"/>
      <c r="H479" s="25"/>
      <c r="I479" s="25"/>
      <c r="J479" s="26"/>
    </row>
    <row r="480" spans="3:10">
      <c r="C480" s="1" t="e">
        <f t="shared" ref="C480" ca="1" si="483">C481+1000</f>
        <v>#N/A</v>
      </c>
      <c r="D480" s="46"/>
      <c r="E480" s="34"/>
      <c r="F480" s="35"/>
      <c r="G480" s="35"/>
      <c r="H480" s="35"/>
      <c r="I480" s="35"/>
      <c r="J480" s="33"/>
    </row>
    <row r="481" spans="3:10" ht="16.2">
      <c r="C481" s="1" t="e">
        <f t="shared" ref="C481" ca="1" si="484">RANK(B481,$B$3:$B$519)</f>
        <v>#N/A</v>
      </c>
      <c r="D481" s="44">
        <v>118</v>
      </c>
      <c r="E481" s="20"/>
      <c r="F481" s="25"/>
      <c r="G481" s="25"/>
      <c r="H481" s="25"/>
      <c r="I481" s="25"/>
      <c r="J481" s="26"/>
    </row>
    <row r="482" spans="3:10">
      <c r="C482" s="1" t="e">
        <f t="shared" ref="C482" ca="1" si="485">C483+1000</f>
        <v>#N/A</v>
      </c>
      <c r="D482" s="46"/>
      <c r="E482" s="34"/>
      <c r="F482" s="35"/>
      <c r="G482" s="35"/>
      <c r="H482" s="35"/>
      <c r="I482" s="35"/>
      <c r="J482" s="33"/>
    </row>
    <row r="483" spans="3:10" ht="16.2">
      <c r="C483" s="1" t="e">
        <f t="shared" ref="C483" ca="1" si="486">RANK(B483,$B$3:$B$519)</f>
        <v>#N/A</v>
      </c>
      <c r="D483" s="44">
        <v>119</v>
      </c>
      <c r="E483" s="20"/>
      <c r="F483" s="25"/>
      <c r="G483" s="25"/>
      <c r="H483" s="25"/>
      <c r="I483" s="25"/>
      <c r="J483" s="26"/>
    </row>
    <row r="484" spans="3:10">
      <c r="C484" s="1" t="e">
        <f t="shared" ref="C484" ca="1" si="487">C485+1000</f>
        <v>#N/A</v>
      </c>
      <c r="D484" s="46"/>
      <c r="E484" s="34"/>
      <c r="F484" s="35"/>
      <c r="G484" s="35"/>
      <c r="H484" s="35"/>
      <c r="I484" s="35"/>
      <c r="J484" s="33"/>
    </row>
    <row r="485" spans="3:10" ht="16.2">
      <c r="C485" s="1" t="e">
        <f t="shared" ref="C485" ca="1" si="488">RANK(B485,$B$3:$B$519)</f>
        <v>#N/A</v>
      </c>
      <c r="D485" s="44">
        <v>120</v>
      </c>
      <c r="E485" s="20"/>
      <c r="F485" s="25"/>
      <c r="G485" s="25"/>
      <c r="H485" s="25"/>
      <c r="I485" s="25"/>
      <c r="J485" s="26"/>
    </row>
    <row r="486" spans="3:10">
      <c r="C486" s="1" t="e">
        <f t="shared" ref="C486" ca="1" si="489">C487+1000</f>
        <v>#N/A</v>
      </c>
      <c r="D486" s="46"/>
      <c r="E486" s="34"/>
      <c r="F486" s="35"/>
      <c r="G486" s="35"/>
      <c r="H486" s="35"/>
      <c r="I486" s="35"/>
      <c r="J486" s="33"/>
    </row>
    <row r="487" spans="3:10" ht="16.2">
      <c r="C487" s="1" t="e">
        <f t="shared" ref="C487" ca="1" si="490">RANK(B487,$B$3:$B$519)</f>
        <v>#N/A</v>
      </c>
      <c r="D487" s="44">
        <v>121</v>
      </c>
      <c r="E487" s="20"/>
      <c r="F487" s="25"/>
      <c r="G487" s="25"/>
      <c r="H487" s="25"/>
      <c r="I487" s="25"/>
      <c r="J487" s="26"/>
    </row>
    <row r="488" spans="3:10">
      <c r="C488" s="1" t="e">
        <f t="shared" ref="C488" ca="1" si="491">C489+1000</f>
        <v>#N/A</v>
      </c>
      <c r="D488" s="46"/>
      <c r="E488" s="34"/>
      <c r="F488" s="35"/>
      <c r="G488" s="35"/>
      <c r="H488" s="35"/>
      <c r="I488" s="35"/>
      <c r="J488" s="33"/>
    </row>
    <row r="489" spans="3:10" ht="16.2">
      <c r="C489" s="1" t="e">
        <f t="shared" ref="C489" ca="1" si="492">RANK(B489,$B$3:$B$519)</f>
        <v>#N/A</v>
      </c>
      <c r="D489" s="44">
        <v>122</v>
      </c>
      <c r="E489" s="20"/>
      <c r="F489" s="25"/>
      <c r="G489" s="25"/>
      <c r="H489" s="25"/>
      <c r="I489" s="25"/>
      <c r="J489" s="26"/>
    </row>
    <row r="490" spans="3:10">
      <c r="C490" s="1" t="e">
        <f t="shared" ref="C490" ca="1" si="493">C491+1000</f>
        <v>#N/A</v>
      </c>
      <c r="D490" s="46"/>
      <c r="E490" s="34"/>
      <c r="F490" s="35"/>
      <c r="G490" s="35"/>
      <c r="H490" s="35"/>
      <c r="I490" s="35"/>
      <c r="J490" s="33"/>
    </row>
    <row r="491" spans="3:10" ht="16.2">
      <c r="C491" s="1" t="e">
        <f t="shared" ref="C491" ca="1" si="494">RANK(B491,$B$3:$B$519)</f>
        <v>#N/A</v>
      </c>
      <c r="D491" s="44">
        <v>123</v>
      </c>
      <c r="E491" s="20"/>
      <c r="F491" s="25"/>
      <c r="G491" s="25"/>
      <c r="H491" s="25"/>
      <c r="I491" s="25"/>
      <c r="J491" s="26"/>
    </row>
    <row r="492" spans="3:10">
      <c r="C492" s="1" t="e">
        <f t="shared" ref="C492" ca="1" si="495">C493+1000</f>
        <v>#N/A</v>
      </c>
      <c r="D492" s="46"/>
      <c r="E492" s="34"/>
      <c r="F492" s="35"/>
      <c r="G492" s="35"/>
      <c r="H492" s="35"/>
      <c r="I492" s="35"/>
      <c r="J492" s="33"/>
    </row>
    <row r="493" spans="3:10" ht="16.2">
      <c r="C493" s="1" t="e">
        <f t="shared" ref="C493" ca="1" si="496">RANK(B493,$B$3:$B$519)</f>
        <v>#N/A</v>
      </c>
      <c r="D493" s="44">
        <v>124</v>
      </c>
      <c r="E493" s="20"/>
      <c r="F493" s="25"/>
      <c r="G493" s="25"/>
      <c r="H493" s="25"/>
      <c r="I493" s="25"/>
      <c r="J493" s="26"/>
    </row>
    <row r="494" spans="3:10">
      <c r="C494" s="1" t="e">
        <f t="shared" ref="C494" ca="1" si="497">C495+1000</f>
        <v>#N/A</v>
      </c>
      <c r="D494" s="46"/>
      <c r="E494" s="34"/>
      <c r="F494" s="35"/>
      <c r="G494" s="35"/>
      <c r="H494" s="35"/>
      <c r="I494" s="35"/>
      <c r="J494" s="33"/>
    </row>
    <row r="495" spans="3:10" ht="16.2">
      <c r="C495" s="1" t="e">
        <f t="shared" ref="C495" ca="1" si="498">RANK(B495,$B$3:$B$519)</f>
        <v>#N/A</v>
      </c>
      <c r="D495" s="44">
        <v>125</v>
      </c>
      <c r="E495" s="20"/>
      <c r="F495" s="25"/>
      <c r="G495" s="25"/>
      <c r="H495" s="25"/>
      <c r="I495" s="25"/>
      <c r="J495" s="26"/>
    </row>
    <row r="496" spans="3:10">
      <c r="C496" s="1" t="e">
        <f t="shared" ref="C496" ca="1" si="499">C497+1000</f>
        <v>#N/A</v>
      </c>
      <c r="D496" s="46"/>
      <c r="E496" s="34"/>
      <c r="F496" s="35"/>
      <c r="G496" s="35"/>
      <c r="H496" s="35"/>
      <c r="I496" s="35"/>
      <c r="J496" s="33"/>
    </row>
    <row r="497" spans="3:10" ht="16.2">
      <c r="C497" s="1" t="e">
        <f t="shared" ref="C497" ca="1" si="500">RANK(B497,$B$3:$B$519)</f>
        <v>#N/A</v>
      </c>
      <c r="D497" s="44">
        <v>126</v>
      </c>
      <c r="E497" s="20"/>
      <c r="F497" s="25"/>
      <c r="G497" s="25"/>
      <c r="H497" s="25"/>
      <c r="I497" s="25"/>
      <c r="J497" s="26"/>
    </row>
    <row r="498" spans="3:10">
      <c r="C498" s="1" t="e">
        <f t="shared" ref="C498" ca="1" si="501">C499+1000</f>
        <v>#N/A</v>
      </c>
      <c r="D498" s="46"/>
      <c r="E498" s="34"/>
      <c r="F498" s="35"/>
      <c r="G498" s="35"/>
      <c r="H498" s="35"/>
      <c r="I498" s="35"/>
      <c r="J498" s="33"/>
    </row>
    <row r="499" spans="3:10" ht="16.2">
      <c r="C499" s="1" t="e">
        <f t="shared" ref="C499" ca="1" si="502">RANK(B499,$B$3:$B$519)</f>
        <v>#N/A</v>
      </c>
      <c r="D499" s="44">
        <v>127</v>
      </c>
      <c r="E499" s="20"/>
      <c r="F499" s="25"/>
      <c r="G499" s="25"/>
      <c r="H499" s="25"/>
      <c r="I499" s="25"/>
      <c r="J499" s="26"/>
    </row>
    <row r="500" spans="3:10">
      <c r="C500" s="1" t="e">
        <f t="shared" ref="C500" ca="1" si="503">C501+1000</f>
        <v>#N/A</v>
      </c>
      <c r="D500" s="46"/>
      <c r="E500" s="34"/>
      <c r="F500" s="35"/>
      <c r="G500" s="35"/>
      <c r="H500" s="35"/>
      <c r="I500" s="35"/>
      <c r="J500" s="33"/>
    </row>
    <row r="501" spans="3:10" ht="16.2">
      <c r="C501" s="1" t="e">
        <f t="shared" ref="C501" ca="1" si="504">RANK(B501,$B$3:$B$519)</f>
        <v>#N/A</v>
      </c>
      <c r="D501" s="44">
        <v>128</v>
      </c>
      <c r="E501" s="20"/>
      <c r="F501" s="25"/>
      <c r="G501" s="25"/>
      <c r="H501" s="25"/>
      <c r="I501" s="25"/>
      <c r="J501" s="26"/>
    </row>
    <row r="502" spans="3:10">
      <c r="C502" s="1" t="e">
        <f t="shared" ref="C502" ca="1" si="505">C503+1000</f>
        <v>#N/A</v>
      </c>
      <c r="D502" s="46"/>
      <c r="E502" s="34"/>
      <c r="F502" s="35"/>
      <c r="G502" s="35"/>
      <c r="H502" s="35"/>
      <c r="I502" s="35"/>
      <c r="J502" s="33"/>
    </row>
    <row r="503" spans="3:10" ht="16.2">
      <c r="C503" s="1" t="e">
        <f t="shared" ref="C503" ca="1" si="506">RANK(B503,$B$3:$B$519)</f>
        <v>#N/A</v>
      </c>
      <c r="D503" s="44">
        <v>129</v>
      </c>
      <c r="E503" s="20"/>
      <c r="F503" s="25"/>
      <c r="G503" s="25"/>
      <c r="H503" s="25"/>
      <c r="I503" s="25"/>
      <c r="J503" s="26"/>
    </row>
    <row r="504" spans="3:10">
      <c r="C504" s="1" t="e">
        <f t="shared" ref="C504" ca="1" si="507">C505+1000</f>
        <v>#N/A</v>
      </c>
      <c r="D504" s="12"/>
      <c r="E504" s="34"/>
      <c r="F504" s="35"/>
      <c r="G504" s="35"/>
      <c r="H504" s="35"/>
      <c r="I504" s="35"/>
      <c r="J504" s="33"/>
    </row>
    <row r="505" spans="3:10" ht="16.2">
      <c r="C505" s="1" t="e">
        <f t="shared" ref="C505" ca="1" si="508">RANK(B505,$B$3:$B$519)</f>
        <v>#N/A</v>
      </c>
      <c r="D505" s="17">
        <v>123</v>
      </c>
      <c r="E505" s="20"/>
      <c r="F505" s="25"/>
      <c r="G505" s="25"/>
      <c r="H505" s="25"/>
      <c r="I505" s="25"/>
      <c r="J505" s="26"/>
    </row>
    <row r="506" spans="3:10">
      <c r="C506" s="1" t="e">
        <f t="shared" ref="C506" ca="1" si="509">C507+1000</f>
        <v>#N/A</v>
      </c>
      <c r="D506" s="12"/>
      <c r="E506" s="34"/>
      <c r="F506" s="35"/>
      <c r="G506" s="35"/>
      <c r="H506" s="35"/>
      <c r="I506" s="35"/>
      <c r="J506" s="33"/>
    </row>
    <row r="507" spans="3:10" ht="16.2">
      <c r="C507" s="1" t="e">
        <f t="shared" ref="C507" ca="1" si="510">RANK(B507,$B$3:$B$519)</f>
        <v>#N/A</v>
      </c>
      <c r="D507" s="17">
        <v>124</v>
      </c>
      <c r="E507" s="20"/>
      <c r="F507" s="25"/>
      <c r="G507" s="25"/>
      <c r="H507" s="25"/>
      <c r="I507" s="25"/>
      <c r="J507" s="26"/>
    </row>
    <row r="508" spans="3:10">
      <c r="C508" s="1" t="e">
        <f t="shared" ref="C508" ca="1" si="511">C509+1000</f>
        <v>#N/A</v>
      </c>
      <c r="D508" s="12"/>
      <c r="E508" s="34"/>
      <c r="F508" s="35"/>
      <c r="G508" s="35"/>
      <c r="H508" s="35"/>
      <c r="I508" s="35"/>
      <c r="J508" s="33"/>
    </row>
    <row r="509" spans="3:10" ht="16.2">
      <c r="C509" s="1" t="e">
        <f t="shared" ref="C509" ca="1" si="512">RANK(B509,$B$3:$B$519)</f>
        <v>#N/A</v>
      </c>
      <c r="D509" s="17">
        <v>125</v>
      </c>
      <c r="E509" s="20"/>
      <c r="F509" s="25"/>
      <c r="G509" s="25"/>
      <c r="H509" s="25"/>
      <c r="I509" s="25"/>
      <c r="J509" s="26"/>
    </row>
    <row r="510" spans="3:10">
      <c r="C510" s="1" t="e">
        <f t="shared" ref="C510" ca="1" si="513">C511+1000</f>
        <v>#N/A</v>
      </c>
      <c r="D510" s="12"/>
      <c r="E510" s="34"/>
      <c r="F510" s="35"/>
      <c r="G510" s="35"/>
      <c r="H510" s="35"/>
      <c r="I510" s="35"/>
      <c r="J510" s="33"/>
    </row>
    <row r="511" spans="3:10" ht="16.2">
      <c r="C511" s="1" t="e">
        <f t="shared" ref="C511" ca="1" si="514">RANK(B511,$B$3:$B$519)</f>
        <v>#N/A</v>
      </c>
      <c r="D511" s="17">
        <v>126</v>
      </c>
      <c r="E511" s="20"/>
      <c r="F511" s="25"/>
      <c r="G511" s="25"/>
      <c r="H511" s="25"/>
      <c r="I511" s="25"/>
      <c r="J511" s="26"/>
    </row>
    <row r="512" spans="3:10">
      <c r="C512" s="1" t="e">
        <f t="shared" ref="C512" ca="1" si="515">C513+1000</f>
        <v>#N/A</v>
      </c>
      <c r="D512" s="12"/>
      <c r="E512" s="34"/>
      <c r="F512" s="35"/>
      <c r="G512" s="35"/>
      <c r="H512" s="35"/>
      <c r="I512" s="35"/>
      <c r="J512" s="33"/>
    </row>
    <row r="513" spans="3:10" ht="16.2">
      <c r="C513" s="1" t="e">
        <f t="shared" ref="C513" ca="1" si="516">RANK(B513,$B$3:$B$519)</f>
        <v>#N/A</v>
      </c>
      <c r="D513" s="17">
        <v>127</v>
      </c>
      <c r="E513" s="20"/>
      <c r="F513" s="25"/>
      <c r="G513" s="25"/>
      <c r="H513" s="25"/>
      <c r="I513" s="25"/>
      <c r="J513" s="26"/>
    </row>
    <row r="514" spans="3:10">
      <c r="C514" s="1" t="e">
        <f t="shared" ref="C514" ca="1" si="517">C515+1000</f>
        <v>#N/A</v>
      </c>
      <c r="D514" s="12"/>
      <c r="E514" s="34"/>
      <c r="F514" s="35"/>
      <c r="G514" s="35"/>
      <c r="H514" s="35"/>
      <c r="I514" s="35"/>
      <c r="J514" s="33"/>
    </row>
    <row r="515" spans="3:10" ht="16.2">
      <c r="C515" s="1" t="e">
        <f t="shared" ref="C515" ca="1" si="518">RANK(B515,$B$3:$B$519)</f>
        <v>#N/A</v>
      </c>
      <c r="D515" s="17">
        <v>128</v>
      </c>
      <c r="E515" s="20"/>
      <c r="F515" s="25"/>
      <c r="G515" s="25"/>
      <c r="H515" s="25"/>
      <c r="I515" s="25"/>
      <c r="J515" s="26"/>
    </row>
    <row r="516" spans="3:10">
      <c r="C516" s="1" t="e">
        <f t="shared" ref="C516" ca="1" si="519">C517+1000</f>
        <v>#N/A</v>
      </c>
      <c r="D516" s="12"/>
      <c r="E516" s="34"/>
      <c r="F516" s="35"/>
      <c r="G516" s="35"/>
      <c r="H516" s="35"/>
      <c r="I516" s="35"/>
      <c r="J516" s="33"/>
    </row>
    <row r="517" spans="3:10" ht="16.2">
      <c r="C517" s="1" t="e">
        <f t="shared" ref="C517" ca="1" si="520">RANK(B517,$B$3:$B$519)</f>
        <v>#N/A</v>
      </c>
      <c r="D517" s="17">
        <v>129</v>
      </c>
      <c r="E517" s="20"/>
      <c r="F517" s="25"/>
      <c r="G517" s="25"/>
      <c r="H517" s="25"/>
      <c r="I517" s="25"/>
      <c r="J517" s="26"/>
    </row>
    <row r="518" spans="3:10">
      <c r="C518" s="1" t="e">
        <f t="shared" ref="C518" ca="1" si="521">C519+1000</f>
        <v>#N/A</v>
      </c>
      <c r="D518" s="12"/>
      <c r="E518" s="34"/>
      <c r="F518" s="35"/>
      <c r="G518" s="35"/>
      <c r="H518" s="35"/>
      <c r="I518" s="35"/>
      <c r="J518" s="33"/>
    </row>
    <row r="519" spans="3:10" ht="16.2">
      <c r="C519" s="1" t="e">
        <f t="shared" ref="C519" ca="1" si="522">RANK(B519,$B$3:$B$519)</f>
        <v>#N/A</v>
      </c>
      <c r="D519" s="17">
        <v>130</v>
      </c>
      <c r="E519" s="20"/>
      <c r="F519" s="25"/>
      <c r="G519" s="25"/>
      <c r="H519" s="25"/>
      <c r="I519" s="25"/>
      <c r="J519" s="26"/>
    </row>
  </sheetData>
  <mergeCells count="12">
    <mergeCell ref="K400:K423"/>
    <mergeCell ref="K208:K251"/>
    <mergeCell ref="K252:K289"/>
    <mergeCell ref="K290:K313"/>
    <mergeCell ref="K314:K355"/>
    <mergeCell ref="K356:K399"/>
    <mergeCell ref="K186:K207"/>
    <mergeCell ref="K2:K35"/>
    <mergeCell ref="K36:K73"/>
    <mergeCell ref="K74:K103"/>
    <mergeCell ref="K104:K143"/>
    <mergeCell ref="K144:K18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V46"/>
  <sheetViews>
    <sheetView view="pageBreakPreview" zoomScale="60" zoomScaleNormal="60" workbookViewId="0">
      <selection activeCell="I58" sqref="I58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1932</v>
      </c>
      <c r="C2" s="88"/>
      <c r="D2" s="2" t="s">
        <v>1933</v>
      </c>
      <c r="E2" s="88"/>
      <c r="F2" s="2" t="s">
        <v>1934</v>
      </c>
      <c r="G2" s="88"/>
      <c r="H2" s="2" t="s">
        <v>1935</v>
      </c>
      <c r="I2" s="88"/>
      <c r="J2" s="2" t="s">
        <v>1936</v>
      </c>
      <c r="K2" s="88"/>
      <c r="L2" s="2" t="s">
        <v>1937</v>
      </c>
      <c r="M2" s="88"/>
      <c r="N2" s="2" t="s">
        <v>1938</v>
      </c>
      <c r="O2" s="88"/>
      <c r="P2" s="2" t="s">
        <v>1939</v>
      </c>
      <c r="Q2" s="88"/>
      <c r="R2" s="2" t="s">
        <v>1940</v>
      </c>
      <c r="S2" s="88"/>
      <c r="T2" s="2" t="s">
        <v>1941</v>
      </c>
      <c r="V2" s="104" t="s">
        <v>866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1931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37" t="e">
        <f t="shared" ref="B12:T17" si="19">B21</f>
        <v>#N/A</v>
      </c>
      <c r="C12" s="95" t="e">
        <f>IF(C30="","",IF((AND(ISTEXT(C30),C31="")),"(   )","(    "))</f>
        <v>#N/A</v>
      </c>
      <c r="D12" s="37" t="e">
        <f t="shared" si="19"/>
        <v>#N/A</v>
      </c>
      <c r="E12" s="95" t="e">
        <f>IF(E30="","",IF((AND(ISTEXT(E30),E31="")),"(   )","(    "))</f>
        <v>#N/A</v>
      </c>
      <c r="F12" s="37" t="e">
        <f t="shared" si="19"/>
        <v>#N/A</v>
      </c>
      <c r="G12" s="95" t="e">
        <f>IF(G30="","",IF((AND(ISTEXT(G30),G31="")),"(   )","(    "))</f>
        <v>#N/A</v>
      </c>
      <c r="H12" s="37" t="e">
        <f t="shared" si="19"/>
        <v>#N/A</v>
      </c>
      <c r="I12" s="95" t="e">
        <f>IF(I30="","",IF((AND(ISTEXT(I30),I31="")),"(   )","(    "))</f>
        <v>#N/A</v>
      </c>
      <c r="J12" s="37" t="e">
        <f t="shared" si="19"/>
        <v>#N/A</v>
      </c>
      <c r="K12" s="95" t="e">
        <f>IF(K30="","",IF((AND(ISTEXT(K30),K31="")),"(   )","(    "))</f>
        <v>#N/A</v>
      </c>
      <c r="L12" s="37" t="e">
        <f t="shared" si="19"/>
        <v>#N/A</v>
      </c>
      <c r="M12" s="95" t="e">
        <f>IF(M30="","",IF((AND(ISTEXT(M30),M31="")),"(   )","(    "))</f>
        <v>#N/A</v>
      </c>
      <c r="N12" s="37" t="e">
        <f t="shared" si="19"/>
        <v>#N/A</v>
      </c>
      <c r="O12" s="95" t="e">
        <f>IF(O30="","",IF((AND(ISTEXT(O30),O31="")),"(   )","(    "))</f>
        <v>#N/A</v>
      </c>
      <c r="P12" s="37" t="e">
        <f t="shared" si="19"/>
        <v>#N/A</v>
      </c>
      <c r="Q12" s="95" t="e">
        <f>IF(Q30="","",IF((AND(ISTEXT(Q30),Q31="")),"(   )","(    "))</f>
        <v>#N/A</v>
      </c>
      <c r="R12" s="37" t="e">
        <f t="shared" si="19"/>
        <v>#N/A</v>
      </c>
      <c r="S12" s="95" t="e">
        <f>IF(S30="","",IF((AND(ISTEXT(S30),S31="")),"(   )","(    "))</f>
        <v>#N/A</v>
      </c>
      <c r="T12" s="37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7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7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7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7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7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7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7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7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7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7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7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7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7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7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7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7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7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7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7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7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7" t="e">
        <f t="shared" si="19"/>
        <v>#N/A</v>
      </c>
      <c r="C15" s="95" t="e">
        <f t="shared" si="20"/>
        <v>#N/A</v>
      </c>
      <c r="D15" s="37" t="e">
        <f t="shared" si="19"/>
        <v>#N/A</v>
      </c>
      <c r="E15" s="95" t="e">
        <f t="shared" si="21"/>
        <v>#N/A</v>
      </c>
      <c r="F15" s="37" t="e">
        <f t="shared" si="19"/>
        <v>#N/A</v>
      </c>
      <c r="G15" s="95" t="e">
        <f t="shared" si="22"/>
        <v>#N/A</v>
      </c>
      <c r="H15" s="37" t="e">
        <f t="shared" si="19"/>
        <v>#N/A</v>
      </c>
      <c r="I15" s="95" t="e">
        <f t="shared" si="23"/>
        <v>#N/A</v>
      </c>
      <c r="J15" s="37" t="e">
        <f t="shared" si="19"/>
        <v>#N/A</v>
      </c>
      <c r="K15" s="95" t="e">
        <f t="shared" si="24"/>
        <v>#N/A</v>
      </c>
      <c r="L15" s="37" t="e">
        <f t="shared" si="19"/>
        <v>#N/A</v>
      </c>
      <c r="M15" s="95" t="e">
        <f t="shared" si="25"/>
        <v>#N/A</v>
      </c>
      <c r="N15" s="37" t="e">
        <f t="shared" si="19"/>
        <v>#N/A</v>
      </c>
      <c r="O15" s="95" t="e">
        <f t="shared" si="26"/>
        <v>#N/A</v>
      </c>
      <c r="P15" s="37" t="e">
        <f t="shared" si="19"/>
        <v>#N/A</v>
      </c>
      <c r="Q15" s="95" t="e">
        <f t="shared" si="27"/>
        <v>#N/A</v>
      </c>
      <c r="R15" s="37" t="e">
        <f t="shared" si="19"/>
        <v>#N/A</v>
      </c>
      <c r="S15" s="95" t="e">
        <f t="shared" si="28"/>
        <v>#N/A</v>
      </c>
      <c r="T15" s="37" t="e">
        <f t="shared" si="19"/>
        <v>#N/A</v>
      </c>
      <c r="U15" s="95" t="e">
        <f t="shared" si="29"/>
        <v>#N/A</v>
      </c>
      <c r="V15" s="105" t="s">
        <v>1931</v>
      </c>
    </row>
    <row r="16" spans="2:22" ht="80.400000000000006" customHeight="1">
      <c r="B16" s="37" t="e">
        <f t="shared" si="19"/>
        <v>#N/A</v>
      </c>
      <c r="C16" s="95" t="e">
        <f t="shared" si="20"/>
        <v>#N/A</v>
      </c>
      <c r="D16" s="37" t="e">
        <f t="shared" si="19"/>
        <v>#N/A</v>
      </c>
      <c r="E16" s="95" t="e">
        <f t="shared" si="21"/>
        <v>#N/A</v>
      </c>
      <c r="F16" s="37" t="e">
        <f t="shared" si="19"/>
        <v>#N/A</v>
      </c>
      <c r="G16" s="95" t="e">
        <f t="shared" si="22"/>
        <v>#N/A</v>
      </c>
      <c r="H16" s="37" t="e">
        <f t="shared" si="19"/>
        <v>#N/A</v>
      </c>
      <c r="I16" s="95" t="e">
        <f t="shared" si="23"/>
        <v>#N/A</v>
      </c>
      <c r="J16" s="37" t="e">
        <f t="shared" si="19"/>
        <v>#N/A</v>
      </c>
      <c r="K16" s="95" t="e">
        <f t="shared" si="24"/>
        <v>#N/A</v>
      </c>
      <c r="L16" s="37" t="e">
        <f t="shared" si="19"/>
        <v>#N/A</v>
      </c>
      <c r="M16" s="95" t="e">
        <f t="shared" si="25"/>
        <v>#N/A</v>
      </c>
      <c r="N16" s="37" t="e">
        <f t="shared" si="19"/>
        <v>#N/A</v>
      </c>
      <c r="O16" s="95" t="e">
        <f t="shared" si="26"/>
        <v>#N/A</v>
      </c>
      <c r="P16" s="37" t="e">
        <f t="shared" si="19"/>
        <v>#N/A</v>
      </c>
      <c r="Q16" s="95" t="e">
        <f t="shared" si="27"/>
        <v>#N/A</v>
      </c>
      <c r="R16" s="37" t="e">
        <f t="shared" si="19"/>
        <v>#N/A</v>
      </c>
      <c r="S16" s="95" t="e">
        <f t="shared" si="28"/>
        <v>#N/A</v>
      </c>
      <c r="T16" s="37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7" t="e">
        <f t="shared" si="19"/>
        <v>#N/A</v>
      </c>
      <c r="C17" s="95" t="e">
        <f t="shared" si="20"/>
        <v>#N/A</v>
      </c>
      <c r="D17" s="37" t="e">
        <f t="shared" si="19"/>
        <v>#N/A</v>
      </c>
      <c r="E17" s="95" t="e">
        <f t="shared" si="21"/>
        <v>#N/A</v>
      </c>
      <c r="F17" s="37" t="e">
        <f t="shared" si="19"/>
        <v>#N/A</v>
      </c>
      <c r="G17" s="95" t="e">
        <f t="shared" si="22"/>
        <v>#N/A</v>
      </c>
      <c r="H17" s="37" t="e">
        <f t="shared" si="19"/>
        <v>#N/A</v>
      </c>
      <c r="I17" s="95" t="e">
        <f t="shared" si="23"/>
        <v>#N/A</v>
      </c>
      <c r="J17" s="37" t="e">
        <f t="shared" si="19"/>
        <v>#N/A</v>
      </c>
      <c r="K17" s="95" t="e">
        <f t="shared" si="24"/>
        <v>#N/A</v>
      </c>
      <c r="L17" s="37" t="e">
        <f t="shared" si="19"/>
        <v>#N/A</v>
      </c>
      <c r="M17" s="95" t="e">
        <f t="shared" si="25"/>
        <v>#N/A</v>
      </c>
      <c r="N17" s="37" t="e">
        <f t="shared" si="19"/>
        <v>#N/A</v>
      </c>
      <c r="O17" s="95" t="e">
        <f t="shared" si="26"/>
        <v>#N/A</v>
      </c>
      <c r="P17" s="37" t="e">
        <f t="shared" si="19"/>
        <v>#N/A</v>
      </c>
      <c r="Q17" s="95" t="e">
        <f t="shared" si="27"/>
        <v>#N/A</v>
      </c>
      <c r="R17" s="37" t="e">
        <f t="shared" si="19"/>
        <v>#N/A</v>
      </c>
      <c r="S17" s="95" t="e">
        <f t="shared" si="28"/>
        <v>#N/A</v>
      </c>
      <c r="T17" s="37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e">
        <f t="shared" ref="B21:U26" si="30">B30</f>
        <v>#N/A</v>
      </c>
      <c r="C21" s="96" t="e">
        <f t="shared" si="30"/>
        <v>#N/A</v>
      </c>
      <c r="D21" s="37" t="e">
        <f t="shared" si="30"/>
        <v>#N/A</v>
      </c>
      <c r="E21" s="96" t="e">
        <f t="shared" si="30"/>
        <v>#N/A</v>
      </c>
      <c r="F21" s="37" t="e">
        <f t="shared" si="30"/>
        <v>#N/A</v>
      </c>
      <c r="G21" s="96" t="e">
        <f t="shared" si="30"/>
        <v>#N/A</v>
      </c>
      <c r="H21" s="37" t="e">
        <f t="shared" si="30"/>
        <v>#N/A</v>
      </c>
      <c r="I21" s="96" t="e">
        <f t="shared" si="30"/>
        <v>#N/A</v>
      </c>
      <c r="J21" s="37" t="e">
        <f t="shared" si="30"/>
        <v>#N/A</v>
      </c>
      <c r="K21" s="96" t="e">
        <f t="shared" si="30"/>
        <v>#N/A</v>
      </c>
      <c r="L21" s="37" t="e">
        <f t="shared" si="30"/>
        <v>#N/A</v>
      </c>
      <c r="M21" s="96" t="e">
        <f t="shared" si="30"/>
        <v>#N/A</v>
      </c>
      <c r="N21" s="37" t="e">
        <f t="shared" si="30"/>
        <v>#N/A</v>
      </c>
      <c r="O21" s="96" t="e">
        <f t="shared" si="30"/>
        <v>#N/A</v>
      </c>
      <c r="P21" s="37" t="e">
        <f t="shared" si="30"/>
        <v>#N/A</v>
      </c>
      <c r="Q21" s="96" t="e">
        <f t="shared" si="30"/>
        <v>#N/A</v>
      </c>
      <c r="R21" s="37" t="e">
        <f t="shared" si="30"/>
        <v>#N/A</v>
      </c>
      <c r="S21" s="96" t="e">
        <f t="shared" si="30"/>
        <v>#N/A</v>
      </c>
      <c r="T21" s="37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7" t="e">
        <f t="shared" si="30"/>
        <v>#N/A</v>
      </c>
      <c r="C22" s="96" t="e">
        <f t="shared" si="30"/>
        <v>#N/A</v>
      </c>
      <c r="D22" s="37" t="e">
        <f t="shared" si="30"/>
        <v>#N/A</v>
      </c>
      <c r="E22" s="96" t="e">
        <f t="shared" si="30"/>
        <v>#N/A</v>
      </c>
      <c r="F22" s="37" t="e">
        <f t="shared" si="30"/>
        <v>#N/A</v>
      </c>
      <c r="G22" s="96" t="e">
        <f t="shared" si="30"/>
        <v>#N/A</v>
      </c>
      <c r="H22" s="37" t="e">
        <f t="shared" si="30"/>
        <v>#N/A</v>
      </c>
      <c r="I22" s="96" t="e">
        <f t="shared" si="30"/>
        <v>#N/A</v>
      </c>
      <c r="J22" s="37" t="e">
        <f t="shared" si="30"/>
        <v>#N/A</v>
      </c>
      <c r="K22" s="96" t="e">
        <f t="shared" si="30"/>
        <v>#N/A</v>
      </c>
      <c r="L22" s="37" t="e">
        <f t="shared" si="30"/>
        <v>#N/A</v>
      </c>
      <c r="M22" s="96" t="e">
        <f t="shared" si="30"/>
        <v>#N/A</v>
      </c>
      <c r="N22" s="37" t="e">
        <f t="shared" si="30"/>
        <v>#N/A</v>
      </c>
      <c r="O22" s="96" t="e">
        <f t="shared" si="30"/>
        <v>#N/A</v>
      </c>
      <c r="P22" s="37" t="e">
        <f t="shared" si="30"/>
        <v>#N/A</v>
      </c>
      <c r="Q22" s="96" t="e">
        <f t="shared" si="30"/>
        <v>#N/A</v>
      </c>
      <c r="R22" s="37" t="e">
        <f t="shared" si="30"/>
        <v>#N/A</v>
      </c>
      <c r="S22" s="96" t="e">
        <f t="shared" si="30"/>
        <v>#N/A</v>
      </c>
      <c r="T22" s="37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7" t="e">
        <f t="shared" si="30"/>
        <v>#N/A</v>
      </c>
      <c r="C23" s="96" t="e">
        <f t="shared" si="30"/>
        <v>#N/A</v>
      </c>
      <c r="D23" s="37" t="e">
        <f t="shared" si="30"/>
        <v>#N/A</v>
      </c>
      <c r="E23" s="96" t="e">
        <f t="shared" si="30"/>
        <v>#N/A</v>
      </c>
      <c r="F23" s="37" t="e">
        <f t="shared" si="30"/>
        <v>#N/A</v>
      </c>
      <c r="G23" s="96" t="e">
        <f t="shared" si="30"/>
        <v>#N/A</v>
      </c>
      <c r="H23" s="37" t="e">
        <f t="shared" si="30"/>
        <v>#N/A</v>
      </c>
      <c r="I23" s="96" t="e">
        <f t="shared" si="30"/>
        <v>#N/A</v>
      </c>
      <c r="J23" s="37" t="e">
        <f t="shared" si="30"/>
        <v>#N/A</v>
      </c>
      <c r="K23" s="96" t="e">
        <f t="shared" si="30"/>
        <v>#N/A</v>
      </c>
      <c r="L23" s="37" t="e">
        <f t="shared" si="30"/>
        <v>#N/A</v>
      </c>
      <c r="M23" s="96" t="e">
        <f t="shared" si="30"/>
        <v>#N/A</v>
      </c>
      <c r="N23" s="37" t="e">
        <f t="shared" si="30"/>
        <v>#N/A</v>
      </c>
      <c r="O23" s="96" t="e">
        <f t="shared" si="30"/>
        <v>#N/A</v>
      </c>
      <c r="P23" s="37" t="e">
        <f t="shared" si="30"/>
        <v>#N/A</v>
      </c>
      <c r="Q23" s="96" t="e">
        <f t="shared" si="30"/>
        <v>#N/A</v>
      </c>
      <c r="R23" s="37" t="e">
        <f t="shared" si="30"/>
        <v>#N/A</v>
      </c>
      <c r="S23" s="96" t="e">
        <f t="shared" si="30"/>
        <v>#N/A</v>
      </c>
      <c r="T23" s="37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7" t="e">
        <f t="shared" si="30"/>
        <v>#N/A</v>
      </c>
      <c r="C24" s="96" t="e">
        <f t="shared" si="30"/>
        <v>#N/A</v>
      </c>
      <c r="D24" s="37" t="e">
        <f t="shared" si="30"/>
        <v>#N/A</v>
      </c>
      <c r="E24" s="96" t="e">
        <f t="shared" si="30"/>
        <v>#N/A</v>
      </c>
      <c r="F24" s="37" t="e">
        <f t="shared" si="30"/>
        <v>#N/A</v>
      </c>
      <c r="G24" s="96" t="e">
        <f t="shared" si="30"/>
        <v>#N/A</v>
      </c>
      <c r="H24" s="37" t="e">
        <f t="shared" si="30"/>
        <v>#N/A</v>
      </c>
      <c r="I24" s="96" t="e">
        <f t="shared" si="30"/>
        <v>#N/A</v>
      </c>
      <c r="J24" s="37" t="e">
        <f t="shared" si="30"/>
        <v>#N/A</v>
      </c>
      <c r="K24" s="96" t="e">
        <f t="shared" si="30"/>
        <v>#N/A</v>
      </c>
      <c r="L24" s="37" t="e">
        <f t="shared" si="30"/>
        <v>#N/A</v>
      </c>
      <c r="M24" s="96" t="e">
        <f t="shared" si="30"/>
        <v>#N/A</v>
      </c>
      <c r="N24" s="37" t="e">
        <f t="shared" si="30"/>
        <v>#N/A</v>
      </c>
      <c r="O24" s="96" t="e">
        <f t="shared" si="30"/>
        <v>#N/A</v>
      </c>
      <c r="P24" s="37" t="e">
        <f t="shared" si="30"/>
        <v>#N/A</v>
      </c>
      <c r="Q24" s="96" t="e">
        <f t="shared" si="30"/>
        <v>#N/A</v>
      </c>
      <c r="R24" s="37" t="e">
        <f t="shared" si="30"/>
        <v>#N/A</v>
      </c>
      <c r="S24" s="96" t="e">
        <f t="shared" si="30"/>
        <v>#N/A</v>
      </c>
      <c r="T24" s="37" t="e">
        <f t="shared" si="30"/>
        <v>#N/A</v>
      </c>
      <c r="U24" s="96" t="e">
        <f t="shared" si="30"/>
        <v>#N/A</v>
      </c>
      <c r="V24" s="105" t="s">
        <v>1953</v>
      </c>
    </row>
    <row r="25" spans="2:22" ht="80.400000000000006" customHeight="1">
      <c r="B25" s="37" t="e">
        <f t="shared" si="30"/>
        <v>#N/A</v>
      </c>
      <c r="C25" s="96" t="e">
        <f t="shared" si="30"/>
        <v>#N/A</v>
      </c>
      <c r="D25" s="37" t="e">
        <f t="shared" si="30"/>
        <v>#N/A</v>
      </c>
      <c r="E25" s="96" t="e">
        <f t="shared" si="30"/>
        <v>#N/A</v>
      </c>
      <c r="F25" s="37" t="e">
        <f t="shared" si="30"/>
        <v>#N/A</v>
      </c>
      <c r="G25" s="96" t="e">
        <f t="shared" si="30"/>
        <v>#N/A</v>
      </c>
      <c r="H25" s="37" t="e">
        <f t="shared" si="30"/>
        <v>#N/A</v>
      </c>
      <c r="I25" s="96" t="e">
        <f t="shared" si="30"/>
        <v>#N/A</v>
      </c>
      <c r="J25" s="37" t="e">
        <f t="shared" si="30"/>
        <v>#N/A</v>
      </c>
      <c r="K25" s="96" t="e">
        <f t="shared" si="30"/>
        <v>#N/A</v>
      </c>
      <c r="L25" s="37" t="e">
        <f t="shared" si="30"/>
        <v>#N/A</v>
      </c>
      <c r="M25" s="96" t="e">
        <f t="shared" si="30"/>
        <v>#N/A</v>
      </c>
      <c r="N25" s="37" t="e">
        <f t="shared" si="30"/>
        <v>#N/A</v>
      </c>
      <c r="O25" s="96" t="e">
        <f t="shared" si="30"/>
        <v>#N/A</v>
      </c>
      <c r="P25" s="37" t="e">
        <f t="shared" si="30"/>
        <v>#N/A</v>
      </c>
      <c r="Q25" s="96" t="e">
        <f t="shared" si="30"/>
        <v>#N/A</v>
      </c>
      <c r="R25" s="37" t="e">
        <f t="shared" si="30"/>
        <v>#N/A</v>
      </c>
      <c r="S25" s="96" t="e">
        <f t="shared" si="30"/>
        <v>#N/A</v>
      </c>
      <c r="T25" s="37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7" t="e">
        <f t="shared" si="30"/>
        <v>#N/A</v>
      </c>
      <c r="C26" s="96" t="e">
        <f t="shared" si="30"/>
        <v>#N/A</v>
      </c>
      <c r="D26" s="37" t="e">
        <f t="shared" si="30"/>
        <v>#N/A</v>
      </c>
      <c r="E26" s="96" t="e">
        <f t="shared" si="30"/>
        <v>#N/A</v>
      </c>
      <c r="F26" s="37" t="e">
        <f t="shared" si="30"/>
        <v>#N/A</v>
      </c>
      <c r="G26" s="96" t="e">
        <f t="shared" si="30"/>
        <v>#N/A</v>
      </c>
      <c r="H26" s="37" t="e">
        <f t="shared" si="30"/>
        <v>#N/A</v>
      </c>
      <c r="I26" s="96" t="e">
        <f t="shared" si="30"/>
        <v>#N/A</v>
      </c>
      <c r="J26" s="37" t="e">
        <f t="shared" si="30"/>
        <v>#N/A</v>
      </c>
      <c r="K26" s="96" t="e">
        <f t="shared" si="30"/>
        <v>#N/A</v>
      </c>
      <c r="L26" s="37" t="e">
        <f t="shared" si="30"/>
        <v>#N/A</v>
      </c>
      <c r="M26" s="96" t="e">
        <f t="shared" si="30"/>
        <v>#N/A</v>
      </c>
      <c r="N26" s="37" t="e">
        <f t="shared" si="30"/>
        <v>#N/A</v>
      </c>
      <c r="O26" s="96" t="e">
        <f t="shared" si="30"/>
        <v>#N/A</v>
      </c>
      <c r="P26" s="37" t="e">
        <f t="shared" si="30"/>
        <v>#N/A</v>
      </c>
      <c r="Q26" s="96" t="e">
        <f t="shared" si="30"/>
        <v>#N/A</v>
      </c>
      <c r="R26" s="37" t="e">
        <f t="shared" si="30"/>
        <v>#N/A</v>
      </c>
      <c r="S26" s="96" t="e">
        <f t="shared" si="30"/>
        <v>#N/A</v>
      </c>
      <c r="T26" s="37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1954</v>
      </c>
      <c r="C29" s="88"/>
      <c r="D29" s="2" t="s">
        <v>1955</v>
      </c>
      <c r="E29" s="88"/>
      <c r="F29" s="2" t="s">
        <v>1956</v>
      </c>
      <c r="G29" s="88"/>
      <c r="H29" s="2" t="s">
        <v>1957</v>
      </c>
      <c r="I29" s="88"/>
      <c r="J29" s="2" t="s">
        <v>1958</v>
      </c>
      <c r="K29" s="88"/>
      <c r="L29" s="2" t="s">
        <v>1959</v>
      </c>
      <c r="M29" s="88"/>
      <c r="N29" s="2" t="s">
        <v>1960</v>
      </c>
      <c r="O29" s="88"/>
      <c r="P29" s="2" t="s">
        <v>1961</v>
      </c>
      <c r="Q29" s="88"/>
      <c r="R29" s="2" t="s">
        <v>1962</v>
      </c>
      <c r="S29" s="88"/>
      <c r="T29" s="2" t="s">
        <v>1963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1954</v>
      </c>
      <c r="C39" s="88"/>
      <c r="D39" s="2" t="s">
        <v>1955</v>
      </c>
      <c r="E39" s="88"/>
      <c r="F39" s="2" t="s">
        <v>1956</v>
      </c>
      <c r="G39" s="88"/>
      <c r="H39" s="2" t="s">
        <v>1957</v>
      </c>
      <c r="I39" s="88"/>
      <c r="J39" s="2" t="s">
        <v>1958</v>
      </c>
      <c r="K39" s="88"/>
      <c r="L39" s="2" t="s">
        <v>1959</v>
      </c>
      <c r="M39" s="88"/>
      <c r="N39" s="2" t="s">
        <v>1960</v>
      </c>
      <c r="O39" s="88"/>
      <c r="P39" s="2" t="s">
        <v>1961</v>
      </c>
      <c r="Q39" s="88"/>
      <c r="R39" s="2" t="s">
        <v>1962</v>
      </c>
      <c r="S39" s="88"/>
      <c r="T39" s="2" t="s">
        <v>1963</v>
      </c>
    </row>
    <row r="40" spans="2:21" ht="48" hidden="1" customHeight="1">
      <c r="B40" s="3" t="e">
        <f>VLOOKUP(10,問題選択３!$C$3:$J$261,3,FALSE)</f>
        <v>#N/A</v>
      </c>
      <c r="C40" s="6" t="e">
        <f>VLOOKUP(1010,問題選択３!$C$2:$J$261,3,FALSE)</f>
        <v>#N/A</v>
      </c>
      <c r="D40" s="3" t="e">
        <f>VLOOKUP(9,問題選択３!$C$3:$J$261,3,FALSE)</f>
        <v>#N/A</v>
      </c>
      <c r="E40" s="6" t="e">
        <f>VLOOKUP(1009,問題選択３!$C$2:$J$261,3,FALSE)</f>
        <v>#N/A</v>
      </c>
      <c r="F40" s="3" t="e">
        <f>VLOOKUP(8,問題選択３!$C$3:$J$261,3,FALSE)</f>
        <v>#N/A</v>
      </c>
      <c r="G40" s="6" t="e">
        <f>VLOOKUP(1008,問題選択３!$C$2:$J$261,3,FALSE)</f>
        <v>#N/A</v>
      </c>
      <c r="H40" s="3" t="e">
        <f>VLOOKUP(7,問題選択３!$C$3:$J$261,3,FALSE)</f>
        <v>#N/A</v>
      </c>
      <c r="I40" s="6" t="e">
        <f>VLOOKUP(1007,問題選択３!$C$2:$J$261,3,FALSE)</f>
        <v>#N/A</v>
      </c>
      <c r="J40" s="3" t="e">
        <f>VLOOKUP(6,問題選択３!$C$3:$J$261,3,FALSE)</f>
        <v>#N/A</v>
      </c>
      <c r="K40" s="6" t="e">
        <f>VLOOKUP(1006,問題選択３!$C$2:$J$261,3,FALSE)</f>
        <v>#N/A</v>
      </c>
      <c r="L40" s="3" t="e">
        <f>VLOOKUP(5,問題選択３!$C$3:$J$261,3,FALSE)</f>
        <v>#N/A</v>
      </c>
      <c r="M40" s="6" t="e">
        <f>VLOOKUP(1005,問題選択３!$C$2:$J$261,3,FALSE)</f>
        <v>#N/A</v>
      </c>
      <c r="N40" s="3" t="e">
        <f>VLOOKUP(4,問題選択３!$C$3:$J$261,3,FALSE)</f>
        <v>#N/A</v>
      </c>
      <c r="O40" s="6" t="e">
        <f>VLOOKUP(1004,問題選択３!$C$2:$J$261,3,FALSE)</f>
        <v>#N/A</v>
      </c>
      <c r="P40" s="3" t="e">
        <f>VLOOKUP(3,問題選択３!$C$3:$J$261,3,FALSE)</f>
        <v>#N/A</v>
      </c>
      <c r="Q40" s="6" t="e">
        <f>VLOOKUP(1003,問題選択３!$C$2:$J$261,3,FALSE)</f>
        <v>#N/A</v>
      </c>
      <c r="R40" s="3" t="e">
        <f>VLOOKUP(2,問題選択３!$C$3:$J$261,3,FALSE)</f>
        <v>#N/A</v>
      </c>
      <c r="S40" s="6" t="e">
        <f>VLOOKUP(1002,問題選択３!$C$2:$J$261,3,FALSE)</f>
        <v>#N/A</v>
      </c>
      <c r="T40" s="3" t="e">
        <f>VLOOKUP(1,問題選択３!$C$3:$J$261,3,FALSE)</f>
        <v>#N/A</v>
      </c>
      <c r="U40" s="6" t="e">
        <f>VLOOKUP(1001,問題選択３!$C$2:$J$261,3,FALSE)</f>
        <v>#N/A</v>
      </c>
    </row>
    <row r="41" spans="2:21" ht="48" hidden="1" customHeight="1">
      <c r="B41" s="4" t="e">
        <f>VLOOKUP(10,問題選択３!$C$3:$J$261,4,FALSE)</f>
        <v>#N/A</v>
      </c>
      <c r="C41" s="7" t="e">
        <f>VLOOKUP(1010,問題選択３!$C$2:$J$261,4,FALSE)</f>
        <v>#N/A</v>
      </c>
      <c r="D41" s="4" t="e">
        <f>VLOOKUP(9,問題選択３!$C$3:$J$261,4,FALSE)</f>
        <v>#N/A</v>
      </c>
      <c r="E41" s="7" t="e">
        <f>VLOOKUP(1009,問題選択３!$C$2:$J$261,4,FALSE)</f>
        <v>#N/A</v>
      </c>
      <c r="F41" s="4" t="e">
        <f>VLOOKUP(8,問題選択３!$C$3:$J$261,4,FALSE)</f>
        <v>#N/A</v>
      </c>
      <c r="G41" s="7" t="e">
        <f>VLOOKUP(1008,問題選択３!$C$2:$J$261,4,FALSE)</f>
        <v>#N/A</v>
      </c>
      <c r="H41" s="4" t="e">
        <f>VLOOKUP(7,問題選択３!$C$3:$J$261,4,FALSE)</f>
        <v>#N/A</v>
      </c>
      <c r="I41" s="7" t="e">
        <f>VLOOKUP(1007,問題選択３!$C$2:$J$261,4,FALSE)</f>
        <v>#N/A</v>
      </c>
      <c r="J41" s="4" t="e">
        <f>VLOOKUP(6,問題選択３!$C$3:$J$261,4,FALSE)</f>
        <v>#N/A</v>
      </c>
      <c r="K41" s="7" t="e">
        <f>VLOOKUP(1006,問題選択３!$C$2:$J$261,4,FALSE)</f>
        <v>#N/A</v>
      </c>
      <c r="L41" s="4" t="e">
        <f>VLOOKUP(5,問題選択３!$C$3:$J$261,4,FALSE)</f>
        <v>#N/A</v>
      </c>
      <c r="M41" s="7" t="e">
        <f>VLOOKUP(1005,問題選択３!$C$2:$J$261,4,FALSE)</f>
        <v>#N/A</v>
      </c>
      <c r="N41" s="4" t="e">
        <f>VLOOKUP(4,問題選択３!$C$3:$J$261,4,FALSE)</f>
        <v>#N/A</v>
      </c>
      <c r="O41" s="7" t="e">
        <f>VLOOKUP(1004,問題選択３!$C$2:$J$261,4,FALSE)</f>
        <v>#N/A</v>
      </c>
      <c r="P41" s="4" t="e">
        <f>VLOOKUP(3,問題選択３!$C$3:$J$261,4,FALSE)</f>
        <v>#N/A</v>
      </c>
      <c r="Q41" s="7" t="e">
        <f>VLOOKUP(1003,問題選択３!$C$2:$J$261,4,FALSE)</f>
        <v>#N/A</v>
      </c>
      <c r="R41" s="4" t="e">
        <f>VLOOKUP(2,問題選択３!$C$3:$J$261,4,FALSE)</f>
        <v>#N/A</v>
      </c>
      <c r="S41" s="7" t="e">
        <f>VLOOKUP(1002,問題選択３!$C$2:$J$261,4,FALSE)</f>
        <v>#N/A</v>
      </c>
      <c r="T41" s="4" t="e">
        <f>VLOOKUP(1,問題選択３!$C$3:$J$261,4,FALSE)</f>
        <v>#N/A</v>
      </c>
      <c r="U41" s="7" t="e">
        <f>VLOOKUP(1001,問題選択３!$C$2:$J$261,4,FALSE)</f>
        <v>#N/A</v>
      </c>
    </row>
    <row r="42" spans="2:21" ht="48" hidden="1" customHeight="1">
      <c r="B42" s="4" t="e">
        <f>VLOOKUP(10,問題選択３!$C$3:$J$261,5,FALSE)</f>
        <v>#N/A</v>
      </c>
      <c r="C42" s="7" t="e">
        <f>VLOOKUP(1010,問題選択３!$C$2:$J$261,5,FALSE)</f>
        <v>#N/A</v>
      </c>
      <c r="D42" s="4" t="e">
        <f>VLOOKUP(9,問題選択３!$C$3:$J$261,5,FALSE)</f>
        <v>#N/A</v>
      </c>
      <c r="E42" s="7" t="e">
        <f>VLOOKUP(1009,問題選択３!$C$2:$J$261,5,FALSE)</f>
        <v>#N/A</v>
      </c>
      <c r="F42" s="4" t="e">
        <f>VLOOKUP(8,問題選択３!$C$3:$J$261,5,FALSE)</f>
        <v>#N/A</v>
      </c>
      <c r="G42" s="7" t="e">
        <f>VLOOKUP(1008,問題選択３!$C$2:$J$261,5,FALSE)</f>
        <v>#N/A</v>
      </c>
      <c r="H42" s="4" t="e">
        <f>VLOOKUP(7,問題選択３!$C$3:$J$261,5,FALSE)</f>
        <v>#N/A</v>
      </c>
      <c r="I42" s="7" t="e">
        <f>VLOOKUP(1007,問題選択３!$C$2:$J$261,5,FALSE)</f>
        <v>#N/A</v>
      </c>
      <c r="J42" s="4" t="e">
        <f>VLOOKUP(6,問題選択３!$C$3:$J$261,5,FALSE)</f>
        <v>#N/A</v>
      </c>
      <c r="K42" s="7" t="e">
        <f>VLOOKUP(1006,問題選択３!$C$2:$J$261,5,FALSE)</f>
        <v>#N/A</v>
      </c>
      <c r="L42" s="4" t="e">
        <f>VLOOKUP(5,問題選択３!$C$3:$J$261,5,FALSE)</f>
        <v>#N/A</v>
      </c>
      <c r="M42" s="7" t="e">
        <f>VLOOKUP(1005,問題選択３!$C$2:$J$261,5,FALSE)</f>
        <v>#N/A</v>
      </c>
      <c r="N42" s="4" t="e">
        <f>VLOOKUP(4,問題選択３!$C$3:$J$261,5,FALSE)</f>
        <v>#N/A</v>
      </c>
      <c r="O42" s="7" t="e">
        <f>VLOOKUP(1004,問題選択３!$C$2:$J$261,5,FALSE)</f>
        <v>#N/A</v>
      </c>
      <c r="P42" s="4" t="e">
        <f>VLOOKUP(3,問題選択３!$C$3:$J$261,5,FALSE)</f>
        <v>#N/A</v>
      </c>
      <c r="Q42" s="7" t="e">
        <f>VLOOKUP(1003,問題選択３!$C$2:$J$261,5,FALSE)</f>
        <v>#N/A</v>
      </c>
      <c r="R42" s="4" t="e">
        <f>VLOOKUP(2,問題選択３!$C$3:$J$261,5,FALSE)</f>
        <v>#N/A</v>
      </c>
      <c r="S42" s="7" t="e">
        <f>VLOOKUP(1002,問題選択３!$C$2:$J$261,5,FALSE)</f>
        <v>#N/A</v>
      </c>
      <c r="T42" s="4" t="e">
        <f>VLOOKUP(1,問題選択３!$C$3:$J$261,5,FALSE)</f>
        <v>#N/A</v>
      </c>
      <c r="U42" s="7" t="e">
        <f>VLOOKUP(1001,問題選択３!$C$2:$J$261,5,FALSE)</f>
        <v>#N/A</v>
      </c>
    </row>
    <row r="43" spans="2:21" ht="48" hidden="1" customHeight="1">
      <c r="B43" s="4" t="e">
        <f>VLOOKUP(10,問題選択３!$C$3:$J$261,6,FALSE)</f>
        <v>#N/A</v>
      </c>
      <c r="C43" s="7" t="e">
        <f>VLOOKUP(1010,問題選択３!$C$2:$J$261,6,FALSE)</f>
        <v>#N/A</v>
      </c>
      <c r="D43" s="4" t="e">
        <f>VLOOKUP(9,問題選択３!$C$3:$J$261,6,FALSE)</f>
        <v>#N/A</v>
      </c>
      <c r="E43" s="7" t="e">
        <f>VLOOKUP(1009,問題選択３!$C$2:$J$261,6,FALSE)</f>
        <v>#N/A</v>
      </c>
      <c r="F43" s="4" t="e">
        <f>VLOOKUP(8,問題選択３!$C$3:$J$261,6,FALSE)</f>
        <v>#N/A</v>
      </c>
      <c r="G43" s="7" t="e">
        <f>VLOOKUP(1008,問題選択３!$C$2:$J$261,6,FALSE)</f>
        <v>#N/A</v>
      </c>
      <c r="H43" s="4" t="e">
        <f>VLOOKUP(7,問題選択３!$C$3:$J$261,6,FALSE)</f>
        <v>#N/A</v>
      </c>
      <c r="I43" s="7" t="e">
        <f>VLOOKUP(1007,問題選択３!$C$2:$J$261,6,FALSE)</f>
        <v>#N/A</v>
      </c>
      <c r="J43" s="4" t="e">
        <f>VLOOKUP(6,問題選択３!$C$3:$J$261,6,FALSE)</f>
        <v>#N/A</v>
      </c>
      <c r="K43" s="7" t="e">
        <f>VLOOKUP(1006,問題選択３!$C$2:$J$261,6,FALSE)</f>
        <v>#N/A</v>
      </c>
      <c r="L43" s="4" t="e">
        <f>VLOOKUP(5,問題選択３!$C$3:$J$261,6,FALSE)</f>
        <v>#N/A</v>
      </c>
      <c r="M43" s="7" t="e">
        <f>VLOOKUP(1005,問題選択３!$C$2:$J$261,6,FALSE)</f>
        <v>#N/A</v>
      </c>
      <c r="N43" s="4" t="e">
        <f>VLOOKUP(4,問題選択３!$C$3:$J$261,6,FALSE)</f>
        <v>#N/A</v>
      </c>
      <c r="O43" s="7" t="e">
        <f>VLOOKUP(1004,問題選択３!$C$2:$J$261,6,FALSE)</f>
        <v>#N/A</v>
      </c>
      <c r="P43" s="4" t="e">
        <f>VLOOKUP(3,問題選択３!$C$3:$J$261,6,FALSE)</f>
        <v>#N/A</v>
      </c>
      <c r="Q43" s="7" t="e">
        <f>VLOOKUP(1003,問題選択３!$C$2:$J$261,6,FALSE)</f>
        <v>#N/A</v>
      </c>
      <c r="R43" s="4" t="e">
        <f>VLOOKUP(2,問題選択３!$C$3:$J$261,6,FALSE)</f>
        <v>#N/A</v>
      </c>
      <c r="S43" s="7" t="e">
        <f>VLOOKUP(1002,問題選択３!$C$2:$J$261,6,FALSE)</f>
        <v>#N/A</v>
      </c>
      <c r="T43" s="4" t="e">
        <f>VLOOKUP(1,問題選択３!$C$3:$J$261,6,FALSE)</f>
        <v>#N/A</v>
      </c>
      <c r="U43" s="7" t="e">
        <f>VLOOKUP(1001,問題選択３!$C$2:$J$261,6,FALSE)</f>
        <v>#N/A</v>
      </c>
    </row>
    <row r="44" spans="2:21" ht="48" hidden="1" customHeight="1">
      <c r="B44" s="4" t="e">
        <f>VLOOKUP(10,問題選択３!$C$3:$J$261,7,FALSE)</f>
        <v>#N/A</v>
      </c>
      <c r="C44" s="7" t="e">
        <f>VLOOKUP(1010,問題選択３!$C$2:$J$261,7,FALSE)</f>
        <v>#N/A</v>
      </c>
      <c r="D44" s="4" t="e">
        <f>VLOOKUP(9,問題選択３!$C$3:$J$261,7,FALSE)</f>
        <v>#N/A</v>
      </c>
      <c r="E44" s="7" t="e">
        <f>VLOOKUP(1009,問題選択３!$C$2:$J$261,7,FALSE)</f>
        <v>#N/A</v>
      </c>
      <c r="F44" s="4" t="e">
        <f>VLOOKUP(8,問題選択３!$C$3:$J$261,7,FALSE)</f>
        <v>#N/A</v>
      </c>
      <c r="G44" s="7" t="e">
        <f>VLOOKUP(1008,問題選択３!$C$2:$J$261,7,FALSE)</f>
        <v>#N/A</v>
      </c>
      <c r="H44" s="4" t="e">
        <f>VLOOKUP(7,問題選択３!$C$3:$J$261,7,FALSE)</f>
        <v>#N/A</v>
      </c>
      <c r="I44" s="7" t="e">
        <f>VLOOKUP(1007,問題選択３!$C$2:$J$261,7,FALSE)</f>
        <v>#N/A</v>
      </c>
      <c r="J44" s="4" t="e">
        <f>VLOOKUP(6,問題選択３!$C$3:$J$261,7,FALSE)</f>
        <v>#N/A</v>
      </c>
      <c r="K44" s="7" t="e">
        <f>VLOOKUP(1006,問題選択３!$C$2:$J$261,7,FALSE)</f>
        <v>#N/A</v>
      </c>
      <c r="L44" s="4" t="e">
        <f>VLOOKUP(5,問題選択３!$C$3:$J$261,7,FALSE)</f>
        <v>#N/A</v>
      </c>
      <c r="M44" s="7" t="e">
        <f>VLOOKUP(1005,問題選択３!$C$2:$J$261,7,FALSE)</f>
        <v>#N/A</v>
      </c>
      <c r="N44" s="4" t="e">
        <f>VLOOKUP(4,問題選択３!$C$3:$J$261,7,FALSE)</f>
        <v>#N/A</v>
      </c>
      <c r="O44" s="7" t="e">
        <f>VLOOKUP(1004,問題選択３!$C$2:$J$261,7,FALSE)</f>
        <v>#N/A</v>
      </c>
      <c r="P44" s="4" t="e">
        <f>VLOOKUP(3,問題選択３!$C$3:$J$261,7,FALSE)</f>
        <v>#N/A</v>
      </c>
      <c r="Q44" s="7" t="e">
        <f>VLOOKUP(1003,問題選択３!$C$2:$J$261,7,FALSE)</f>
        <v>#N/A</v>
      </c>
      <c r="R44" s="4" t="e">
        <f>VLOOKUP(2,問題選択３!$C$3:$J$261,7,FALSE)</f>
        <v>#N/A</v>
      </c>
      <c r="S44" s="7" t="e">
        <f>VLOOKUP(1002,問題選択３!$C$2:$J$261,7,FALSE)</f>
        <v>#N/A</v>
      </c>
      <c r="T44" s="4" t="e">
        <f>VLOOKUP(1,問題選択３!$C$3:$J$261,7,FALSE)</f>
        <v>#N/A</v>
      </c>
      <c r="U44" s="7" t="e">
        <f>VLOOKUP(1001,問題選択３!$C$2:$J$261,7,FALSE)</f>
        <v>#N/A</v>
      </c>
    </row>
    <row r="45" spans="2:21" ht="48" hidden="1" customHeight="1">
      <c r="B45" s="4" t="e">
        <f>VLOOKUP(10,問題選択３!$C$3:$J$261,8,FALSE)</f>
        <v>#N/A</v>
      </c>
      <c r="C45" s="7" t="e">
        <f>VLOOKUP(1010,問題選択３!$C$2:$J$261,8,FALSE)</f>
        <v>#N/A</v>
      </c>
      <c r="D45" s="4" t="e">
        <f>VLOOKUP(9,問題選択３!$C$3:$J$261,8,FALSE)</f>
        <v>#N/A</v>
      </c>
      <c r="E45" s="7" t="e">
        <f>VLOOKUP(1009,問題選択３!$C$2:$J$261,8,FALSE)</f>
        <v>#N/A</v>
      </c>
      <c r="F45" s="4" t="e">
        <f>VLOOKUP(8,問題選択３!$C$3:$J$261,8,FALSE)</f>
        <v>#N/A</v>
      </c>
      <c r="G45" s="7" t="e">
        <f>VLOOKUP(1008,問題選択３!$C$2:$J$261,8,FALSE)</f>
        <v>#N/A</v>
      </c>
      <c r="H45" s="4" t="e">
        <f>VLOOKUP(7,問題選択３!$C$3:$J$261,8,FALSE)</f>
        <v>#N/A</v>
      </c>
      <c r="I45" s="7" t="e">
        <f>VLOOKUP(1007,問題選択３!$C$2:$J$261,8,FALSE)</f>
        <v>#N/A</v>
      </c>
      <c r="J45" s="4" t="e">
        <f>VLOOKUP(6,問題選択３!$C$3:$J$261,8,FALSE)</f>
        <v>#N/A</v>
      </c>
      <c r="K45" s="7" t="e">
        <f>VLOOKUP(1006,問題選択３!$C$2:$J$261,8,FALSE)</f>
        <v>#N/A</v>
      </c>
      <c r="L45" s="4" t="e">
        <f>VLOOKUP(5,問題選択３!$C$3:$J$261,8,FALSE)</f>
        <v>#N/A</v>
      </c>
      <c r="M45" s="7" t="e">
        <f>VLOOKUP(1005,問題選択３!$C$2:$J$261,8,FALSE)</f>
        <v>#N/A</v>
      </c>
      <c r="N45" s="4" t="e">
        <f>VLOOKUP(4,問題選択３!$C$3:$J$261,8,FALSE)</f>
        <v>#N/A</v>
      </c>
      <c r="O45" s="7" t="e">
        <f>VLOOKUP(1004,問題選択３!$C$2:$J$261,8,FALSE)</f>
        <v>#N/A</v>
      </c>
      <c r="P45" s="4" t="e">
        <f>VLOOKUP(3,問題選択３!$C$3:$J$261,8,FALSE)</f>
        <v>#N/A</v>
      </c>
      <c r="Q45" s="7" t="e">
        <f>VLOOKUP(1003,問題選択３!$C$2:$J$261,8,FALSE)</f>
        <v>#N/A</v>
      </c>
      <c r="R45" s="4" t="e">
        <f>VLOOKUP(2,問題選択３!$C$3:$J$261,8,FALSE)</f>
        <v>#N/A</v>
      </c>
      <c r="S45" s="7" t="e">
        <f>VLOOKUP(1002,問題選択３!$C$2:$J$261,8,FALSE)</f>
        <v>#N/A</v>
      </c>
      <c r="T45" s="4" t="e">
        <f>VLOOKUP(1,問題選択３!$C$3:$J$261,8,FALSE)</f>
        <v>#N/A</v>
      </c>
      <c r="U45" s="7" t="e">
        <f>VLOOKUP(1001,問題選択３!$C$2:$J$261,8,FALSE)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120" priority="29">
      <formula>ISERROR(T21)</formula>
    </cfRule>
    <cfRule type="expression" dxfId="119" priority="81">
      <formula>LEN(U21)&gt;0</formula>
    </cfRule>
  </conditionalFormatting>
  <conditionalFormatting sqref="U3">
    <cfRule type="expression" dxfId="118" priority="80">
      <formula>ISERROR(U3)</formula>
    </cfRule>
  </conditionalFormatting>
  <conditionalFormatting sqref="U4:U8">
    <cfRule type="expression" dxfId="117" priority="79">
      <formula>ISERROR(U4)</formula>
    </cfRule>
  </conditionalFormatting>
  <conditionalFormatting sqref="T3:T8">
    <cfRule type="expression" dxfId="116" priority="78">
      <formula>ISERROR(T3)</formula>
    </cfRule>
  </conditionalFormatting>
  <conditionalFormatting sqref="S3">
    <cfRule type="expression" dxfId="115" priority="77">
      <formula>ISERROR(S3)</formula>
    </cfRule>
  </conditionalFormatting>
  <conditionalFormatting sqref="S4:S8">
    <cfRule type="expression" dxfId="114" priority="76">
      <formula>ISERROR(S4)</formula>
    </cfRule>
  </conditionalFormatting>
  <conditionalFormatting sqref="Q3">
    <cfRule type="expression" dxfId="113" priority="75">
      <formula>ISERROR(Q3)</formula>
    </cfRule>
  </conditionalFormatting>
  <conditionalFormatting sqref="Q4:Q8">
    <cfRule type="expression" dxfId="112" priority="74">
      <formula>ISERROR(Q4)</formula>
    </cfRule>
  </conditionalFormatting>
  <conditionalFormatting sqref="O3">
    <cfRule type="expression" dxfId="111" priority="73">
      <formula>ISERROR(O3)</formula>
    </cfRule>
  </conditionalFormatting>
  <conditionalFormatting sqref="O4:O8">
    <cfRule type="expression" dxfId="110" priority="72">
      <formula>ISERROR(O4)</formula>
    </cfRule>
  </conditionalFormatting>
  <conditionalFormatting sqref="M3">
    <cfRule type="expression" dxfId="109" priority="71">
      <formula>ISERROR(M3)</formula>
    </cfRule>
  </conditionalFormatting>
  <conditionalFormatting sqref="M4:M8">
    <cfRule type="expression" dxfId="108" priority="70">
      <formula>ISERROR(M4)</formula>
    </cfRule>
  </conditionalFormatting>
  <conditionalFormatting sqref="K3">
    <cfRule type="expression" dxfId="107" priority="69">
      <formula>ISERROR(K3)</formula>
    </cfRule>
  </conditionalFormatting>
  <conditionalFormatting sqref="K4:K8">
    <cfRule type="expression" dxfId="106" priority="68">
      <formula>ISERROR(K4)</formula>
    </cfRule>
  </conditionalFormatting>
  <conditionalFormatting sqref="I3">
    <cfRule type="expression" dxfId="105" priority="67">
      <formula>ISERROR(I3)</formula>
    </cfRule>
  </conditionalFormatting>
  <conditionalFormatting sqref="I4:I8">
    <cfRule type="expression" dxfId="104" priority="66">
      <formula>ISERROR(I4)</formula>
    </cfRule>
  </conditionalFormatting>
  <conditionalFormatting sqref="G3">
    <cfRule type="expression" dxfId="103" priority="65">
      <formula>ISERROR(G3)</formula>
    </cfRule>
  </conditionalFormatting>
  <conditionalFormatting sqref="G4:G8">
    <cfRule type="expression" dxfId="102" priority="64">
      <formula>ISERROR(G4)</formula>
    </cfRule>
  </conditionalFormatting>
  <conditionalFormatting sqref="E3">
    <cfRule type="expression" dxfId="101" priority="63">
      <formula>ISERROR(E3)</formula>
    </cfRule>
  </conditionalFormatting>
  <conditionalFormatting sqref="E4:E8">
    <cfRule type="expression" dxfId="100" priority="62">
      <formula>ISERROR(E4)</formula>
    </cfRule>
  </conditionalFormatting>
  <conditionalFormatting sqref="C3">
    <cfRule type="expression" dxfId="99" priority="61">
      <formula>ISERROR(C3)</formula>
    </cfRule>
  </conditionalFormatting>
  <conditionalFormatting sqref="C4:C8">
    <cfRule type="expression" dxfId="98" priority="60">
      <formula>ISERROR(C4)</formula>
    </cfRule>
  </conditionalFormatting>
  <conditionalFormatting sqref="R3:R8">
    <cfRule type="expression" dxfId="97" priority="59">
      <formula>ISERROR(R3)</formula>
    </cfRule>
  </conditionalFormatting>
  <conditionalFormatting sqref="P3:P8">
    <cfRule type="expression" dxfId="96" priority="58">
      <formula>ISERROR(P3)</formula>
    </cfRule>
  </conditionalFormatting>
  <conditionalFormatting sqref="N3:N8">
    <cfRule type="expression" dxfId="95" priority="57">
      <formula>ISERROR(N3)</formula>
    </cfRule>
  </conditionalFormatting>
  <conditionalFormatting sqref="L3:L8">
    <cfRule type="expression" dxfId="94" priority="56">
      <formula>ISERROR(L3)</formula>
    </cfRule>
  </conditionalFormatting>
  <conditionalFormatting sqref="J3:J8">
    <cfRule type="expression" dxfId="93" priority="55">
      <formula>ISERROR(J3)</formula>
    </cfRule>
  </conditionalFormatting>
  <conditionalFormatting sqref="H3:H8">
    <cfRule type="expression" dxfId="92" priority="54">
      <formula>ISERROR(H3)</formula>
    </cfRule>
  </conditionalFormatting>
  <conditionalFormatting sqref="F3:F8">
    <cfRule type="expression" dxfId="91" priority="53">
      <formula>ISERROR(F3)</formula>
    </cfRule>
  </conditionalFormatting>
  <conditionalFormatting sqref="D3:D8">
    <cfRule type="expression" dxfId="90" priority="52">
      <formula>ISERROR(D3)</formula>
    </cfRule>
  </conditionalFormatting>
  <conditionalFormatting sqref="B3:B8">
    <cfRule type="expression" dxfId="89" priority="51">
      <formula>ISERROR(B3)</formula>
    </cfRule>
  </conditionalFormatting>
  <conditionalFormatting sqref="U12">
    <cfRule type="expression" dxfId="88" priority="50">
      <formula>ISERROR(U12)</formula>
    </cfRule>
  </conditionalFormatting>
  <conditionalFormatting sqref="T12:T17">
    <cfRule type="expression" dxfId="87" priority="49">
      <formula>ISERROR(T12)</formula>
    </cfRule>
  </conditionalFormatting>
  <conditionalFormatting sqref="S12:S17">
    <cfRule type="expression" dxfId="86" priority="48">
      <formula>ISERROR(S12)</formula>
    </cfRule>
  </conditionalFormatting>
  <conditionalFormatting sqref="Q12:Q17">
    <cfRule type="expression" dxfId="85" priority="47">
      <formula>ISERROR(Q12)</formula>
    </cfRule>
  </conditionalFormatting>
  <conditionalFormatting sqref="O12:O17">
    <cfRule type="expression" dxfId="84" priority="46">
      <formula>ISERROR(O12)</formula>
    </cfRule>
  </conditionalFormatting>
  <conditionalFormatting sqref="M12:M17">
    <cfRule type="expression" dxfId="83" priority="45">
      <formula>ISERROR(M12)</formula>
    </cfRule>
  </conditionalFormatting>
  <conditionalFormatting sqref="K12:K17">
    <cfRule type="expression" dxfId="82" priority="44">
      <formula>ISERROR(K12)</formula>
    </cfRule>
  </conditionalFormatting>
  <conditionalFormatting sqref="I12:I17">
    <cfRule type="expression" dxfId="81" priority="43">
      <formula>ISERROR(I12)</formula>
    </cfRule>
  </conditionalFormatting>
  <conditionalFormatting sqref="G12:G17">
    <cfRule type="expression" dxfId="80" priority="42">
      <formula>ISERROR(G12)</formula>
    </cfRule>
  </conditionalFormatting>
  <conditionalFormatting sqref="E12:E17">
    <cfRule type="expression" dxfId="79" priority="41">
      <formula>ISERROR(E12)</formula>
    </cfRule>
  </conditionalFormatting>
  <conditionalFormatting sqref="C12:C17">
    <cfRule type="expression" dxfId="78" priority="40">
      <formula>ISERROR(C12)</formula>
    </cfRule>
  </conditionalFormatting>
  <conditionalFormatting sqref="R12:R17">
    <cfRule type="expression" dxfId="77" priority="39">
      <formula>ISERROR(R12)</formula>
    </cfRule>
  </conditionalFormatting>
  <conditionalFormatting sqref="P12:P17">
    <cfRule type="expression" dxfId="76" priority="38">
      <formula>ISERROR(P12)</formula>
    </cfRule>
  </conditionalFormatting>
  <conditionalFormatting sqref="N12:N17">
    <cfRule type="expression" dxfId="75" priority="37">
      <formula>ISERROR(N12)</formula>
    </cfRule>
  </conditionalFormatting>
  <conditionalFormatting sqref="L12:L17">
    <cfRule type="expression" dxfId="74" priority="36">
      <formula>ISERROR(L12)</formula>
    </cfRule>
  </conditionalFormatting>
  <conditionalFormatting sqref="J12:J17">
    <cfRule type="expression" dxfId="73" priority="35">
      <formula>ISERROR(J12)</formula>
    </cfRule>
  </conditionalFormatting>
  <conditionalFormatting sqref="H12:H17">
    <cfRule type="expression" dxfId="72" priority="34">
      <formula>ISERROR(H12)</formula>
    </cfRule>
  </conditionalFormatting>
  <conditionalFormatting sqref="F12:F17">
    <cfRule type="expression" dxfId="71" priority="33">
      <formula>ISERROR(F12)</formula>
    </cfRule>
  </conditionalFormatting>
  <conditionalFormatting sqref="D12:D17">
    <cfRule type="expression" dxfId="70" priority="32">
      <formula>ISERROR(D12)</formula>
    </cfRule>
  </conditionalFormatting>
  <conditionalFormatting sqref="B12:B17">
    <cfRule type="expression" dxfId="69" priority="31">
      <formula>ISERROR(B12)</formula>
    </cfRule>
  </conditionalFormatting>
  <conditionalFormatting sqref="U21:U26">
    <cfRule type="expression" dxfId="68" priority="30">
      <formula>ISERROR(U21)</formula>
    </cfRule>
  </conditionalFormatting>
  <conditionalFormatting sqref="S21:S26">
    <cfRule type="expression" dxfId="67" priority="28">
      <formula>ISERROR(S21)</formula>
    </cfRule>
  </conditionalFormatting>
  <conditionalFormatting sqref="Q21:Q26">
    <cfRule type="expression" dxfId="66" priority="27">
      <formula>ISERROR(Q21)</formula>
    </cfRule>
  </conditionalFormatting>
  <conditionalFormatting sqref="O21:O26">
    <cfRule type="expression" dxfId="65" priority="26">
      <formula>ISERROR(O21)</formula>
    </cfRule>
  </conditionalFormatting>
  <conditionalFormatting sqref="M21:M26">
    <cfRule type="expression" dxfId="64" priority="25">
      <formula>ISERROR(M21)</formula>
    </cfRule>
  </conditionalFormatting>
  <conditionalFormatting sqref="K21:K26">
    <cfRule type="expression" dxfId="63" priority="24">
      <formula>ISERROR(K21)</formula>
    </cfRule>
  </conditionalFormatting>
  <conditionalFormatting sqref="I21:I26">
    <cfRule type="expression" dxfId="62" priority="23">
      <formula>ISERROR(I21)</formula>
    </cfRule>
  </conditionalFormatting>
  <conditionalFormatting sqref="G21:G26">
    <cfRule type="expression" dxfId="61" priority="22">
      <formula>ISERROR(G21)</formula>
    </cfRule>
  </conditionalFormatting>
  <conditionalFormatting sqref="E21:E26">
    <cfRule type="expression" dxfId="60" priority="21">
      <formula>ISERROR(E21)</formula>
    </cfRule>
  </conditionalFormatting>
  <conditionalFormatting sqref="C21:C26">
    <cfRule type="expression" dxfId="59" priority="20">
      <formula>ISERROR(C21)</formula>
    </cfRule>
  </conditionalFormatting>
  <conditionalFormatting sqref="R21:R26">
    <cfRule type="expression" dxfId="58" priority="18">
      <formula>ISERROR(R21)</formula>
    </cfRule>
    <cfRule type="expression" dxfId="57" priority="19">
      <formula>LEN(S21)&gt;0</formula>
    </cfRule>
  </conditionalFormatting>
  <conditionalFormatting sqref="P21:P26">
    <cfRule type="expression" dxfId="56" priority="16">
      <formula>ISERROR(P21)</formula>
    </cfRule>
    <cfRule type="expression" dxfId="55" priority="17">
      <formula>LEN(Q21)&gt;0</formula>
    </cfRule>
  </conditionalFormatting>
  <conditionalFormatting sqref="N21:N26">
    <cfRule type="expression" dxfId="54" priority="14">
      <formula>ISERROR(N21)</formula>
    </cfRule>
    <cfRule type="expression" dxfId="53" priority="15">
      <formula>LEN(O21)&gt;0</formula>
    </cfRule>
  </conditionalFormatting>
  <conditionalFormatting sqref="L21:L26">
    <cfRule type="expression" dxfId="52" priority="12">
      <formula>ISERROR(L21)</formula>
    </cfRule>
    <cfRule type="expression" dxfId="51" priority="13">
      <formula>LEN(M21)&gt;0</formula>
    </cfRule>
  </conditionalFormatting>
  <conditionalFormatting sqref="J21:J26">
    <cfRule type="expression" dxfId="50" priority="10">
      <formula>ISERROR(J21)</formula>
    </cfRule>
    <cfRule type="expression" dxfId="49" priority="11">
      <formula>LEN(K21)&gt;0</formula>
    </cfRule>
  </conditionalFormatting>
  <conditionalFormatting sqref="H21:H26">
    <cfRule type="expression" dxfId="48" priority="8">
      <formula>ISERROR(H21)</formula>
    </cfRule>
    <cfRule type="expression" dxfId="47" priority="9">
      <formula>LEN(I21)&gt;0</formula>
    </cfRule>
  </conditionalFormatting>
  <conditionalFormatting sqref="F21:F26">
    <cfRule type="expression" dxfId="46" priority="6">
      <formula>ISERROR(F21)</formula>
    </cfRule>
    <cfRule type="expression" dxfId="45" priority="7">
      <formula>LEN(G21)&gt;0</formula>
    </cfRule>
  </conditionalFormatting>
  <conditionalFormatting sqref="D21:D26">
    <cfRule type="expression" dxfId="44" priority="4">
      <formula>ISERROR(D21)</formula>
    </cfRule>
    <cfRule type="expression" dxfId="43" priority="5">
      <formula>LEN(E21)&gt;0</formula>
    </cfRule>
  </conditionalFormatting>
  <conditionalFormatting sqref="B21:B26">
    <cfRule type="expression" dxfId="42" priority="2">
      <formula>ISERROR(B21)</formula>
    </cfRule>
    <cfRule type="expression" dxfId="41" priority="3">
      <formula>LEN(C21)&gt;0</formula>
    </cfRule>
  </conditionalFormatting>
  <conditionalFormatting sqref="U13:U17">
    <cfRule type="expression" dxfId="40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605"/>
  <sheetViews>
    <sheetView topLeftCell="A208" zoomScale="90" zoomScaleNormal="90" workbookViewId="0">
      <selection activeCell="G221" sqref="G221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4.5546875" customWidth="1"/>
    <col min="8" max="9" width="8.88671875" style="22"/>
    <col min="11" max="11" width="4.21875" customWidth="1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1166</v>
      </c>
      <c r="D2" s="56"/>
      <c r="E2" s="18" t="s">
        <v>104</v>
      </c>
      <c r="F2" s="23" t="s">
        <v>40</v>
      </c>
      <c r="G2" s="23"/>
      <c r="H2" s="23" t="s">
        <v>22</v>
      </c>
      <c r="I2" s="23"/>
      <c r="J2" s="24"/>
      <c r="K2" s="122" t="s">
        <v>342</v>
      </c>
    </row>
    <row r="3" spans="2:11" ht="18.600000000000001" customHeight="1">
      <c r="B3">
        <f ca="1">RAND()</f>
        <v>0.3351594417731103</v>
      </c>
      <c r="C3" s="1">
        <f ca="1">RANK(B3,$B$3:$B$605)</f>
        <v>166</v>
      </c>
      <c r="D3" s="57">
        <v>1</v>
      </c>
      <c r="E3" s="20" t="s">
        <v>105</v>
      </c>
      <c r="F3" s="25" t="s">
        <v>228</v>
      </c>
      <c r="G3" s="25" t="s">
        <v>10</v>
      </c>
      <c r="H3" s="25" t="s">
        <v>37</v>
      </c>
      <c r="I3" s="25" t="s">
        <v>211</v>
      </c>
      <c r="J3" s="26"/>
      <c r="K3" s="123"/>
    </row>
    <row r="4" spans="2:11">
      <c r="C4" s="1">
        <f t="shared" ref="C4" ca="1" si="0">C5+1000</f>
        <v>1176</v>
      </c>
      <c r="D4" s="58"/>
      <c r="E4" s="19" t="s">
        <v>101</v>
      </c>
      <c r="F4" s="27" t="s">
        <v>169</v>
      </c>
      <c r="G4" s="27"/>
      <c r="H4" s="35" t="s">
        <v>98</v>
      </c>
      <c r="I4" s="35"/>
      <c r="J4" s="33" t="s">
        <v>146</v>
      </c>
      <c r="K4" s="123"/>
    </row>
    <row r="5" spans="2:11" ht="18.600000000000001" customHeight="1">
      <c r="B5">
        <f t="shared" ref="B5:B67" ca="1" si="1">RAND()</f>
        <v>0.29001502994047501</v>
      </c>
      <c r="C5" s="1">
        <f t="shared" ref="C5" ca="1" si="2">RANK(B5,$B$3:$B$605)</f>
        <v>176</v>
      </c>
      <c r="D5" s="57">
        <v>2</v>
      </c>
      <c r="E5" s="20" t="s">
        <v>18</v>
      </c>
      <c r="F5" s="25" t="s">
        <v>235</v>
      </c>
      <c r="G5" s="25" t="s">
        <v>16</v>
      </c>
      <c r="H5" s="25" t="s">
        <v>238</v>
      </c>
      <c r="I5" s="25" t="s">
        <v>240</v>
      </c>
      <c r="J5" s="26" t="s">
        <v>241</v>
      </c>
      <c r="K5" s="123"/>
    </row>
    <row r="6" spans="2:11">
      <c r="C6" s="1">
        <f t="shared" ref="C6" ca="1" si="3">C7+1000</f>
        <v>1090</v>
      </c>
      <c r="D6" s="58"/>
      <c r="E6" s="19"/>
      <c r="F6" s="27"/>
      <c r="G6" s="27" t="s">
        <v>25</v>
      </c>
      <c r="H6" s="35" t="s">
        <v>84</v>
      </c>
      <c r="I6" s="35"/>
      <c r="J6" s="33"/>
      <c r="K6" s="123"/>
    </row>
    <row r="7" spans="2:11" ht="18.600000000000001" customHeight="1">
      <c r="B7">
        <f t="shared" ca="1" si="1"/>
        <v>0.58749826640040836</v>
      </c>
      <c r="C7" s="1">
        <f t="shared" ref="C7" ca="1" si="4">RANK(B7,$B$3:$B$605)</f>
        <v>90</v>
      </c>
      <c r="D7" s="57">
        <v>3</v>
      </c>
      <c r="E7" s="20" t="s">
        <v>243</v>
      </c>
      <c r="F7" s="25" t="s">
        <v>16</v>
      </c>
      <c r="G7" s="25" t="s">
        <v>103</v>
      </c>
      <c r="H7" s="25" t="s">
        <v>247</v>
      </c>
      <c r="I7" s="25" t="s">
        <v>124</v>
      </c>
      <c r="J7" s="26"/>
      <c r="K7" s="123"/>
    </row>
    <row r="8" spans="2:11">
      <c r="C8" s="1">
        <f t="shared" ref="C8" ca="1" si="5">C9+1000</f>
        <v>1218</v>
      </c>
      <c r="D8" s="58"/>
      <c r="E8" s="19" t="s">
        <v>249</v>
      </c>
      <c r="F8" s="27"/>
      <c r="G8" s="27" t="s">
        <v>252</v>
      </c>
      <c r="H8" s="35"/>
      <c r="I8" s="35"/>
      <c r="J8" s="33"/>
      <c r="K8" s="123"/>
    </row>
    <row r="9" spans="2:11" ht="18.600000000000001" customHeight="1">
      <c r="B9">
        <f t="shared" ca="1" si="1"/>
        <v>0.14544664464878432</v>
      </c>
      <c r="C9" s="1">
        <f t="shared" ref="C9" ca="1" si="6">RANK(B9,$B$3:$B$605)</f>
        <v>218</v>
      </c>
      <c r="D9" s="57">
        <v>4</v>
      </c>
      <c r="E9" s="20" t="s">
        <v>250</v>
      </c>
      <c r="F9" s="25" t="s">
        <v>10</v>
      </c>
      <c r="G9" s="25" t="s">
        <v>251</v>
      </c>
      <c r="H9" s="25" t="s">
        <v>134</v>
      </c>
      <c r="I9" s="25" t="s">
        <v>119</v>
      </c>
      <c r="J9" s="26"/>
      <c r="K9" s="123"/>
    </row>
    <row r="10" spans="2:11">
      <c r="C10" s="1">
        <f t="shared" ref="C10" ca="1" si="7">C11+1000</f>
        <v>1039</v>
      </c>
      <c r="D10" s="58"/>
      <c r="E10" s="19" t="s">
        <v>255</v>
      </c>
      <c r="F10" s="27" t="s">
        <v>22</v>
      </c>
      <c r="G10" s="27"/>
      <c r="H10" s="35" t="s">
        <v>125</v>
      </c>
      <c r="I10" s="35"/>
      <c r="J10" s="33"/>
      <c r="K10" s="123"/>
    </row>
    <row r="11" spans="2:11" ht="18.600000000000001" customHeight="1">
      <c r="B11">
        <f t="shared" ca="1" si="1"/>
        <v>0.82329135563130951</v>
      </c>
      <c r="C11" s="1">
        <f t="shared" ref="C11" ca="1" si="8">RANK(B11,$B$3:$B$605)</f>
        <v>39</v>
      </c>
      <c r="D11" s="57">
        <v>5</v>
      </c>
      <c r="E11" s="20" t="s">
        <v>152</v>
      </c>
      <c r="F11" s="25" t="s">
        <v>257</v>
      </c>
      <c r="G11" s="25" t="s">
        <v>86</v>
      </c>
      <c r="H11" s="25" t="s">
        <v>260</v>
      </c>
      <c r="I11" s="25" t="s">
        <v>262</v>
      </c>
      <c r="J11" s="26"/>
      <c r="K11" s="123"/>
    </row>
    <row r="12" spans="2:11">
      <c r="C12" s="1">
        <f t="shared" ref="C12" ca="1" si="9">C13+1000</f>
        <v>1238</v>
      </c>
      <c r="D12" s="84"/>
      <c r="E12" s="19" t="s">
        <v>140</v>
      </c>
      <c r="F12" s="27" t="s">
        <v>178</v>
      </c>
      <c r="G12" s="27"/>
      <c r="H12" s="27" t="s">
        <v>1905</v>
      </c>
      <c r="I12" s="27" t="s">
        <v>1906</v>
      </c>
      <c r="J12" s="33"/>
      <c r="K12" s="123"/>
    </row>
    <row r="13" spans="2:11" ht="18.600000000000001" customHeight="1">
      <c r="B13">
        <f t="shared" ca="1" si="1"/>
        <v>6.3916584406365939E-2</v>
      </c>
      <c r="C13" s="1">
        <f t="shared" ref="C13" ca="1" si="10">RANK(B13,$B$3:$B$605)</f>
        <v>238</v>
      </c>
      <c r="D13" s="85">
        <v>6</v>
      </c>
      <c r="E13" s="86" t="s">
        <v>50</v>
      </c>
      <c r="F13" s="25" t="s">
        <v>251</v>
      </c>
      <c r="G13" s="25" t="s">
        <v>1903</v>
      </c>
      <c r="H13" s="25" t="s">
        <v>1904</v>
      </c>
      <c r="I13" s="25" t="s">
        <v>1907</v>
      </c>
      <c r="J13" s="26"/>
      <c r="K13" s="123"/>
    </row>
    <row r="14" spans="2:11">
      <c r="C14" s="1">
        <f t="shared" ref="C14" ca="1" si="11">C15+1000</f>
        <v>1064</v>
      </c>
      <c r="D14" s="58"/>
      <c r="E14" s="19" t="s">
        <v>88</v>
      </c>
      <c r="F14" s="27" t="s">
        <v>106</v>
      </c>
      <c r="G14" s="27"/>
      <c r="H14" s="35" t="s">
        <v>168</v>
      </c>
      <c r="I14" s="35"/>
      <c r="J14" s="33"/>
      <c r="K14" s="123"/>
    </row>
    <row r="15" spans="2:11" ht="18.600000000000001" customHeight="1">
      <c r="B15">
        <f t="shared" ca="1" si="1"/>
        <v>0.72409580674204055</v>
      </c>
      <c r="C15" s="1">
        <f t="shared" ref="C15" ca="1" si="12">RANK(B15,$B$3:$B$605)</f>
        <v>64</v>
      </c>
      <c r="D15" s="57">
        <v>7</v>
      </c>
      <c r="E15" s="20" t="s">
        <v>250</v>
      </c>
      <c r="F15" s="25" t="s">
        <v>264</v>
      </c>
      <c r="G15" s="25" t="s">
        <v>86</v>
      </c>
      <c r="H15" s="25" t="s">
        <v>266</v>
      </c>
      <c r="I15" s="25" t="s">
        <v>111</v>
      </c>
      <c r="J15" s="26"/>
      <c r="K15" s="123"/>
    </row>
    <row r="16" spans="2:11">
      <c r="C16" s="1">
        <f t="shared" ref="C16" ca="1" si="13">C17+1000</f>
        <v>1112</v>
      </c>
      <c r="D16" s="58"/>
      <c r="E16" s="19" t="s">
        <v>269</v>
      </c>
      <c r="F16" s="27" t="s">
        <v>81</v>
      </c>
      <c r="G16" s="27"/>
      <c r="H16" s="35" t="s">
        <v>13</v>
      </c>
      <c r="I16" s="35" t="s">
        <v>117</v>
      </c>
      <c r="J16" s="33"/>
      <c r="K16" s="123"/>
    </row>
    <row r="17" spans="2:11" ht="18.600000000000001" customHeight="1">
      <c r="B17">
        <f t="shared" ca="1" si="1"/>
        <v>0.49309627612819229</v>
      </c>
      <c r="C17" s="1">
        <f t="shared" ref="C17" ca="1" si="14">RANK(B17,$B$3:$B$605)</f>
        <v>112</v>
      </c>
      <c r="D17" s="57">
        <v>8</v>
      </c>
      <c r="E17" s="20" t="s">
        <v>270</v>
      </c>
      <c r="F17" s="25" t="s">
        <v>235</v>
      </c>
      <c r="G17" s="25" t="s">
        <v>16</v>
      </c>
      <c r="H17" s="25" t="s">
        <v>274</v>
      </c>
      <c r="I17" s="25" t="s">
        <v>277</v>
      </c>
      <c r="J17" s="26"/>
      <c r="K17" s="123"/>
    </row>
    <row r="18" spans="2:11">
      <c r="C18" s="1">
        <f t="shared" ref="C18" ca="1" si="15">C19+1000</f>
        <v>1084</v>
      </c>
      <c r="D18" s="58"/>
      <c r="E18" s="19" t="s">
        <v>104</v>
      </c>
      <c r="F18" s="27" t="s">
        <v>39</v>
      </c>
      <c r="G18" s="27"/>
      <c r="H18" s="35" t="s">
        <v>181</v>
      </c>
      <c r="I18" s="35" t="s">
        <v>112</v>
      </c>
      <c r="J18" s="33"/>
      <c r="K18" s="123"/>
    </row>
    <row r="19" spans="2:11" ht="18.600000000000001" customHeight="1">
      <c r="B19">
        <f t="shared" ca="1" si="1"/>
        <v>0.61451684938801754</v>
      </c>
      <c r="C19" s="1">
        <f t="shared" ref="C19" ca="1" si="16">RANK(B19,$B$3:$B$605)</f>
        <v>84</v>
      </c>
      <c r="D19" s="57">
        <v>9</v>
      </c>
      <c r="E19" s="20" t="s">
        <v>105</v>
      </c>
      <c r="F19" s="25" t="s">
        <v>5</v>
      </c>
      <c r="G19" s="25" t="s">
        <v>23</v>
      </c>
      <c r="H19" s="25" t="s">
        <v>218</v>
      </c>
      <c r="I19" s="25" t="s">
        <v>283</v>
      </c>
      <c r="J19" s="26" t="s">
        <v>9</v>
      </c>
      <c r="K19" s="123"/>
    </row>
    <row r="20" spans="2:11">
      <c r="C20" s="1">
        <f t="shared" ref="C20" ca="1" si="17">C21+1000</f>
        <v>1249</v>
      </c>
      <c r="D20" s="58"/>
      <c r="E20" s="19" t="s">
        <v>183</v>
      </c>
      <c r="F20" s="27" t="s">
        <v>39</v>
      </c>
      <c r="G20" s="27"/>
      <c r="H20" s="35" t="s">
        <v>220</v>
      </c>
      <c r="I20" s="35"/>
      <c r="J20" s="33"/>
      <c r="K20" s="123"/>
    </row>
    <row r="21" spans="2:11" ht="18.600000000000001" customHeight="1">
      <c r="B21">
        <f t="shared" ca="1" si="1"/>
        <v>5.1988785627117284E-3</v>
      </c>
      <c r="C21" s="1">
        <f t="shared" ref="C21" ca="1" si="18">RANK(B21,$B$3:$B$605)</f>
        <v>249</v>
      </c>
      <c r="D21" s="57">
        <v>10</v>
      </c>
      <c r="E21" s="20" t="s">
        <v>36</v>
      </c>
      <c r="F21" s="25" t="s">
        <v>206</v>
      </c>
      <c r="G21" s="25" t="s">
        <v>19</v>
      </c>
      <c r="H21" s="25" t="s">
        <v>292</v>
      </c>
      <c r="I21" s="25" t="s">
        <v>87</v>
      </c>
      <c r="J21" s="26"/>
      <c r="K21" s="123"/>
    </row>
    <row r="22" spans="2:11">
      <c r="C22" s="1">
        <f t="shared" ref="C22" ca="1" si="19">C23+1000</f>
        <v>1089</v>
      </c>
      <c r="D22" s="58"/>
      <c r="E22" s="19" t="s">
        <v>295</v>
      </c>
      <c r="F22" s="27"/>
      <c r="G22" s="27" t="s">
        <v>90</v>
      </c>
      <c r="H22" s="35" t="s">
        <v>179</v>
      </c>
      <c r="I22" s="35"/>
      <c r="J22" s="33"/>
      <c r="K22" s="123"/>
    </row>
    <row r="23" spans="2:11" ht="18.600000000000001" customHeight="1">
      <c r="B23">
        <f t="shared" ca="1" si="1"/>
        <v>0.58797136796217275</v>
      </c>
      <c r="C23" s="1">
        <f t="shared" ref="C23" ca="1" si="20">RANK(B23,$B$3:$B$605)</f>
        <v>89</v>
      </c>
      <c r="D23" s="57">
        <v>11</v>
      </c>
      <c r="E23" s="20" t="s">
        <v>296</v>
      </c>
      <c r="F23" s="25" t="s">
        <v>89</v>
      </c>
      <c r="G23" s="25" t="s">
        <v>91</v>
      </c>
      <c r="H23" s="25" t="s">
        <v>301</v>
      </c>
      <c r="I23" s="25"/>
      <c r="J23" s="26"/>
      <c r="K23" s="123"/>
    </row>
    <row r="24" spans="2:11">
      <c r="C24" s="1">
        <f t="shared" ref="C24" ca="1" si="21">C25+1000</f>
        <v>1076</v>
      </c>
      <c r="D24" s="58"/>
      <c r="E24" s="19" t="s">
        <v>302</v>
      </c>
      <c r="F24" s="27"/>
      <c r="G24" s="27" t="s">
        <v>15</v>
      </c>
      <c r="H24" s="35"/>
      <c r="I24" s="35"/>
      <c r="J24" s="33"/>
      <c r="K24" s="123"/>
    </row>
    <row r="25" spans="2:11" ht="18.600000000000001" customHeight="1">
      <c r="B25">
        <f t="shared" ca="1" si="1"/>
        <v>0.66483773339094687</v>
      </c>
      <c r="C25" s="1">
        <f t="shared" ref="C25" ca="1" si="22">RANK(B25,$B$3:$B$605)</f>
        <v>76</v>
      </c>
      <c r="D25" s="57">
        <v>12</v>
      </c>
      <c r="E25" s="20" t="s">
        <v>303</v>
      </c>
      <c r="F25" s="25" t="s">
        <v>10</v>
      </c>
      <c r="G25" s="25" t="s">
        <v>2</v>
      </c>
      <c r="H25" s="25" t="s">
        <v>307</v>
      </c>
      <c r="I25" s="25"/>
      <c r="J25" s="26"/>
      <c r="K25" s="123"/>
    </row>
    <row r="26" spans="2:11">
      <c r="C26" s="1">
        <f t="shared" ref="C26" ca="1" si="23">C27+1000</f>
        <v>1207</v>
      </c>
      <c r="D26" s="58"/>
      <c r="E26" s="19" t="s">
        <v>26</v>
      </c>
      <c r="F26" s="27" t="s">
        <v>177</v>
      </c>
      <c r="G26" s="27"/>
      <c r="H26" s="35" t="s">
        <v>1912</v>
      </c>
      <c r="I26" s="35"/>
      <c r="J26" s="33"/>
      <c r="K26" s="123"/>
    </row>
    <row r="27" spans="2:11" ht="18" customHeight="1">
      <c r="B27">
        <f t="shared" ca="1" si="1"/>
        <v>0.1762637704363289</v>
      </c>
      <c r="C27" s="1">
        <f t="shared" ref="C27" ca="1" si="24">RANK(B27,$B$3:$B$605)</f>
        <v>207</v>
      </c>
      <c r="D27" s="57">
        <v>13</v>
      </c>
      <c r="E27" s="20" t="s">
        <v>303</v>
      </c>
      <c r="F27" s="25" t="s">
        <v>159</v>
      </c>
      <c r="G27" s="25" t="s">
        <v>10</v>
      </c>
      <c r="H27" s="25" t="s">
        <v>1911</v>
      </c>
      <c r="I27" s="25" t="s">
        <v>1913</v>
      </c>
      <c r="J27" s="26"/>
      <c r="K27" s="123"/>
    </row>
    <row r="28" spans="2:11">
      <c r="C28" s="1">
        <f t="shared" ref="C28" ca="1" si="25">C29+1000</f>
        <v>1174</v>
      </c>
      <c r="D28" s="58"/>
      <c r="E28" s="19" t="s">
        <v>146</v>
      </c>
      <c r="F28" s="27" t="s">
        <v>83</v>
      </c>
      <c r="G28" s="27" t="s">
        <v>146</v>
      </c>
      <c r="H28" s="35" t="s">
        <v>154</v>
      </c>
      <c r="I28" s="35"/>
      <c r="J28" s="33"/>
      <c r="K28" s="123"/>
    </row>
    <row r="29" spans="2:11" ht="18" customHeight="1">
      <c r="B29">
        <f t="shared" ca="1" si="1"/>
        <v>0.30249746778449027</v>
      </c>
      <c r="C29" s="1">
        <f t="shared" ref="C29" ca="1" si="26">RANK(B29,$B$3:$B$605)</f>
        <v>174</v>
      </c>
      <c r="D29" s="57">
        <v>14</v>
      </c>
      <c r="E29" s="20" t="s">
        <v>312</v>
      </c>
      <c r="F29" s="25" t="s">
        <v>313</v>
      </c>
      <c r="G29" s="25" t="s">
        <v>312</v>
      </c>
      <c r="H29" s="25" t="s">
        <v>316</v>
      </c>
      <c r="I29" s="25"/>
      <c r="J29" s="26"/>
      <c r="K29" s="123"/>
    </row>
    <row r="30" spans="2:11">
      <c r="C30" s="1">
        <f t="shared" ref="C30" ca="1" si="27">C31+1000</f>
        <v>1246</v>
      </c>
      <c r="D30" s="58"/>
      <c r="E30" s="19" t="s">
        <v>194</v>
      </c>
      <c r="F30" s="27"/>
      <c r="G30" s="27" t="s">
        <v>322</v>
      </c>
      <c r="H30" s="35"/>
      <c r="I30" s="35"/>
      <c r="J30" s="33"/>
      <c r="K30" s="123"/>
    </row>
    <row r="31" spans="2:11" ht="18" customHeight="1">
      <c r="B31">
        <f t="shared" ca="1" si="1"/>
        <v>1.9402459294577956E-2</v>
      </c>
      <c r="C31" s="1">
        <f t="shared" ref="C31" ca="1" si="28">RANK(B31,$B$3:$B$605)</f>
        <v>246</v>
      </c>
      <c r="D31" s="57">
        <v>15</v>
      </c>
      <c r="E31" s="20" t="s">
        <v>319</v>
      </c>
      <c r="F31" s="25" t="s">
        <v>86</v>
      </c>
      <c r="G31" s="25" t="s">
        <v>321</v>
      </c>
      <c r="H31" s="25" t="s">
        <v>11</v>
      </c>
      <c r="I31" s="25"/>
      <c r="J31" s="26"/>
      <c r="K31" s="123"/>
    </row>
    <row r="32" spans="2:11">
      <c r="C32" s="1">
        <f t="shared" ref="C32" ca="1" si="29">C33+1000</f>
        <v>1041</v>
      </c>
      <c r="D32" s="58"/>
      <c r="E32" s="19" t="s">
        <v>204</v>
      </c>
      <c r="F32" s="27" t="s">
        <v>148</v>
      </c>
      <c r="G32" s="27"/>
      <c r="H32" s="35" t="s">
        <v>128</v>
      </c>
      <c r="I32" s="35" t="s">
        <v>177</v>
      </c>
      <c r="J32" s="33"/>
      <c r="K32" s="123"/>
    </row>
    <row r="33" spans="2:11" ht="18" customHeight="1">
      <c r="B33">
        <f t="shared" ca="1" si="1"/>
        <v>0.81573949471364593</v>
      </c>
      <c r="C33" s="1">
        <f t="shared" ref="C33" ca="1" si="30">RANK(B33,$B$3:$B$605)</f>
        <v>41</v>
      </c>
      <c r="D33" s="57">
        <v>16</v>
      </c>
      <c r="E33" s="20" t="s">
        <v>325</v>
      </c>
      <c r="F33" s="25" t="s">
        <v>153</v>
      </c>
      <c r="G33" s="25" t="s">
        <v>16</v>
      </c>
      <c r="H33" s="25" t="s">
        <v>33</v>
      </c>
      <c r="I33" s="25" t="s">
        <v>163</v>
      </c>
      <c r="J33" s="26"/>
      <c r="K33" s="123"/>
    </row>
    <row r="34" spans="2:11">
      <c r="C34" s="1">
        <f t="shared" ref="C34" ca="1" si="31">C35+1000</f>
        <v>1248</v>
      </c>
      <c r="D34" s="58"/>
      <c r="E34" s="19" t="s">
        <v>26</v>
      </c>
      <c r="F34" s="27" t="s">
        <v>201</v>
      </c>
      <c r="G34" s="27" t="s">
        <v>27</v>
      </c>
      <c r="H34" s="35" t="s">
        <v>92</v>
      </c>
      <c r="I34" s="35"/>
      <c r="J34" s="33"/>
      <c r="K34" s="123"/>
    </row>
    <row r="35" spans="2:11" ht="18" customHeight="1" thickBot="1">
      <c r="B35">
        <f t="shared" ca="1" si="1"/>
        <v>5.614530433862619E-3</v>
      </c>
      <c r="C35" s="1">
        <f t="shared" ref="C35" ca="1" si="32">RANK(B35,$B$3:$B$605)</f>
        <v>248</v>
      </c>
      <c r="D35" s="70">
        <v>17</v>
      </c>
      <c r="E35" s="71" t="s">
        <v>334</v>
      </c>
      <c r="F35" s="72" t="s">
        <v>151</v>
      </c>
      <c r="G35" s="72" t="s">
        <v>165</v>
      </c>
      <c r="H35" s="72" t="s">
        <v>162</v>
      </c>
      <c r="I35" s="72" t="s">
        <v>86</v>
      </c>
      <c r="J35" s="73" t="s">
        <v>9</v>
      </c>
      <c r="K35" s="124"/>
    </row>
    <row r="36" spans="2:11">
      <c r="C36" s="1">
        <f t="shared" ref="C36" ca="1" si="33">C37+1000</f>
        <v>1066</v>
      </c>
      <c r="D36" s="59"/>
      <c r="E36" s="34" t="s">
        <v>343</v>
      </c>
      <c r="F36" s="35"/>
      <c r="G36" s="35"/>
      <c r="H36" s="35" t="s">
        <v>212</v>
      </c>
      <c r="I36" s="35"/>
      <c r="J36" s="33"/>
      <c r="K36" s="107" t="s">
        <v>462</v>
      </c>
    </row>
    <row r="37" spans="2:11" ht="18" customHeight="1">
      <c r="B37">
        <f t="shared" ca="1" si="1"/>
        <v>0.7164037635578212</v>
      </c>
      <c r="C37" s="1">
        <f t="shared" ref="C37" ca="1" si="34">RANK(B37,$B$3:$B$605)</f>
        <v>66</v>
      </c>
      <c r="D37" s="57">
        <v>18</v>
      </c>
      <c r="E37" s="20" t="s">
        <v>344</v>
      </c>
      <c r="F37" s="25" t="s">
        <v>345</v>
      </c>
      <c r="G37" s="25" t="s">
        <v>16</v>
      </c>
      <c r="H37" s="25" t="s">
        <v>30</v>
      </c>
      <c r="I37" s="25"/>
      <c r="J37" s="26"/>
      <c r="K37" s="108"/>
    </row>
    <row r="38" spans="2:11">
      <c r="C38" s="1">
        <f t="shared" ref="C38" ca="1" si="35">C39+1000</f>
        <v>1047</v>
      </c>
      <c r="D38" s="58"/>
      <c r="E38" s="19" t="s">
        <v>26</v>
      </c>
      <c r="F38" s="27" t="s">
        <v>175</v>
      </c>
      <c r="G38" s="27"/>
      <c r="H38" s="35" t="s">
        <v>170</v>
      </c>
      <c r="I38" s="35" t="s">
        <v>34</v>
      </c>
      <c r="J38" s="33"/>
      <c r="K38" s="108"/>
    </row>
    <row r="39" spans="2:11" ht="18" customHeight="1">
      <c r="B39">
        <f t="shared" ca="1" si="1"/>
        <v>0.79967478852997398</v>
      </c>
      <c r="C39" s="1">
        <f t="shared" ref="C39" ca="1" si="36">RANK(B39,$B$3:$B$605)</f>
        <v>47</v>
      </c>
      <c r="D39" s="57">
        <v>19</v>
      </c>
      <c r="E39" s="20" t="s">
        <v>344</v>
      </c>
      <c r="F39" s="25" t="s">
        <v>203</v>
      </c>
      <c r="G39" s="25" t="s">
        <v>23</v>
      </c>
      <c r="H39" s="25" t="s">
        <v>213</v>
      </c>
      <c r="I39" s="25" t="s">
        <v>70</v>
      </c>
      <c r="J39" s="26" t="s">
        <v>9</v>
      </c>
      <c r="K39" s="108"/>
    </row>
    <row r="40" spans="2:11">
      <c r="C40" s="1">
        <f t="shared" ref="C40" ca="1" si="37">C41+1000</f>
        <v>1131</v>
      </c>
      <c r="D40" s="58"/>
      <c r="E40" s="19" t="s">
        <v>358</v>
      </c>
      <c r="F40" s="27" t="s">
        <v>79</v>
      </c>
      <c r="G40" s="27"/>
      <c r="H40" s="35" t="s">
        <v>47</v>
      </c>
      <c r="I40" s="35" t="s">
        <v>139</v>
      </c>
      <c r="J40" s="33"/>
      <c r="K40" s="108"/>
    </row>
    <row r="41" spans="2:11" ht="18" customHeight="1">
      <c r="B41">
        <f t="shared" ca="1" si="1"/>
        <v>0.44746934248941272</v>
      </c>
      <c r="C41" s="1">
        <f t="shared" ref="C41" ca="1" si="38">RANK(B41,$B$3:$B$605)</f>
        <v>131</v>
      </c>
      <c r="D41" s="57">
        <v>20</v>
      </c>
      <c r="E41" s="20" t="s">
        <v>359</v>
      </c>
      <c r="F41" s="25" t="s">
        <v>136</v>
      </c>
      <c r="G41" s="25" t="s">
        <v>41</v>
      </c>
      <c r="H41" s="25" t="s">
        <v>363</v>
      </c>
      <c r="I41" s="25" t="s">
        <v>366</v>
      </c>
      <c r="J41" s="26"/>
      <c r="K41" s="108"/>
    </row>
    <row r="42" spans="2:11">
      <c r="C42" s="1">
        <f t="shared" ref="C42" ca="1" si="39">C43+1000</f>
        <v>1073</v>
      </c>
      <c r="D42" s="58"/>
      <c r="E42" s="19" t="s">
        <v>180</v>
      </c>
      <c r="F42" s="27"/>
      <c r="G42" s="27" t="s">
        <v>370</v>
      </c>
      <c r="H42" s="35"/>
      <c r="I42" s="35"/>
      <c r="J42" s="33"/>
      <c r="K42" s="108"/>
    </row>
    <row r="43" spans="2:11" ht="18" customHeight="1">
      <c r="B43">
        <f t="shared" ca="1" si="1"/>
        <v>0.6958924468714407</v>
      </c>
      <c r="C43" s="1">
        <f t="shared" ref="C43" ca="1" si="40">RANK(B43,$B$3:$B$605)</f>
        <v>73</v>
      </c>
      <c r="D43" s="57">
        <v>21</v>
      </c>
      <c r="E43" s="20" t="s">
        <v>368</v>
      </c>
      <c r="F43" s="25" t="s">
        <v>16</v>
      </c>
      <c r="G43" s="25" t="s">
        <v>369</v>
      </c>
      <c r="H43" s="25" t="s">
        <v>214</v>
      </c>
      <c r="I43" s="25"/>
      <c r="J43" s="26"/>
      <c r="K43" s="108"/>
    </row>
    <row r="44" spans="2:11">
      <c r="C44" s="1">
        <f t="shared" ref="C44" ca="1" si="41">C45+1000</f>
        <v>1180</v>
      </c>
      <c r="D44" s="58"/>
      <c r="E44" s="19" t="s">
        <v>372</v>
      </c>
      <c r="F44" s="27"/>
      <c r="G44" s="27"/>
      <c r="H44" s="35" t="s">
        <v>13</v>
      </c>
      <c r="I44" s="35"/>
      <c r="J44" s="33"/>
      <c r="K44" s="108"/>
    </row>
    <row r="45" spans="2:11" ht="18" customHeight="1">
      <c r="B45">
        <f t="shared" ca="1" si="1"/>
        <v>0.27657206186519034</v>
      </c>
      <c r="C45" s="1">
        <f t="shared" ref="C45" ca="1" si="42">RANK(B45,$B$3:$B$605)</f>
        <v>180</v>
      </c>
      <c r="D45" s="57">
        <v>22</v>
      </c>
      <c r="E45" s="20" t="s">
        <v>373</v>
      </c>
      <c r="F45" s="25" t="s">
        <v>142</v>
      </c>
      <c r="G45" s="25" t="s">
        <v>86</v>
      </c>
      <c r="H45" s="25" t="s">
        <v>376</v>
      </c>
      <c r="I45" s="25" t="s">
        <v>138</v>
      </c>
      <c r="J45" s="26"/>
      <c r="K45" s="108"/>
    </row>
    <row r="46" spans="2:11">
      <c r="C46" s="1">
        <f t="shared" ref="C46" ca="1" si="43">C47+1000</f>
        <v>1040</v>
      </c>
      <c r="D46" s="58"/>
      <c r="E46" s="19" t="s">
        <v>113</v>
      </c>
      <c r="F46" s="27" t="s">
        <v>174</v>
      </c>
      <c r="G46" s="27"/>
      <c r="H46" s="35" t="s">
        <v>130</v>
      </c>
      <c r="I46" s="35"/>
      <c r="J46" s="33"/>
      <c r="K46" s="108"/>
    </row>
    <row r="47" spans="2:11" ht="18" customHeight="1">
      <c r="B47">
        <f t="shared" ca="1" si="1"/>
        <v>0.81757647356839991</v>
      </c>
      <c r="C47" s="1">
        <f t="shared" ref="C47" ca="1" si="44">RANK(B47,$B$3:$B$605)</f>
        <v>40</v>
      </c>
      <c r="D47" s="57">
        <v>23</v>
      </c>
      <c r="E47" s="20" t="s">
        <v>205</v>
      </c>
      <c r="F47" s="25" t="s">
        <v>208</v>
      </c>
      <c r="G47" s="25" t="s">
        <v>86</v>
      </c>
      <c r="H47" s="25" t="s">
        <v>383</v>
      </c>
      <c r="I47" s="25" t="s">
        <v>11</v>
      </c>
      <c r="J47" s="26"/>
      <c r="K47" s="108"/>
    </row>
    <row r="48" spans="2:11">
      <c r="C48" s="1">
        <f t="shared" ref="C48" ca="1" si="45">C49+1000</f>
        <v>1013</v>
      </c>
      <c r="D48" s="58"/>
      <c r="E48" s="19" t="s">
        <v>38</v>
      </c>
      <c r="F48" s="27" t="s">
        <v>127</v>
      </c>
      <c r="G48" s="27"/>
      <c r="H48" s="35" t="s">
        <v>391</v>
      </c>
      <c r="I48" s="35"/>
      <c r="J48" s="33"/>
      <c r="K48" s="108"/>
    </row>
    <row r="49" spans="2:11" ht="18" customHeight="1">
      <c r="B49">
        <f t="shared" ca="1" si="1"/>
        <v>0.94466717808156742</v>
      </c>
      <c r="C49" s="1">
        <f t="shared" ref="C49" ca="1" si="46">RANK(B49,$B$3:$B$605)</f>
        <v>13</v>
      </c>
      <c r="D49" s="57">
        <v>24</v>
      </c>
      <c r="E49" s="20" t="s">
        <v>387</v>
      </c>
      <c r="F49" s="25" t="s">
        <v>383</v>
      </c>
      <c r="G49" s="25" t="s">
        <v>10</v>
      </c>
      <c r="H49" s="25" t="s">
        <v>390</v>
      </c>
      <c r="I49" s="25" t="s">
        <v>45</v>
      </c>
      <c r="J49" s="26"/>
      <c r="K49" s="108"/>
    </row>
    <row r="50" spans="2:11">
      <c r="C50" s="1">
        <f t="shared" ref="C50" ca="1" si="47">C51+1000</f>
        <v>1211</v>
      </c>
      <c r="D50" s="58"/>
      <c r="E50" s="19" t="s">
        <v>166</v>
      </c>
      <c r="F50" s="27" t="s">
        <v>120</v>
      </c>
      <c r="G50" s="27"/>
      <c r="H50" s="35" t="s">
        <v>173</v>
      </c>
      <c r="I50" s="35" t="s">
        <v>122</v>
      </c>
      <c r="J50" s="33"/>
      <c r="K50" s="108"/>
    </row>
    <row r="51" spans="2:11" ht="18" customHeight="1">
      <c r="B51">
        <f t="shared" ca="1" si="1"/>
        <v>0.16023103046747722</v>
      </c>
      <c r="C51" s="1">
        <f t="shared" ref="C51" ca="1" si="48">RANK(B51,$B$3:$B$605)</f>
        <v>211</v>
      </c>
      <c r="D51" s="57">
        <v>25</v>
      </c>
      <c r="E51" s="20" t="s">
        <v>77</v>
      </c>
      <c r="F51" s="25" t="s">
        <v>395</v>
      </c>
      <c r="G51" s="25" t="s">
        <v>19</v>
      </c>
      <c r="H51" s="25" t="s">
        <v>398</v>
      </c>
      <c r="I51" s="25" t="s">
        <v>121</v>
      </c>
      <c r="J51" s="26" t="s">
        <v>9</v>
      </c>
      <c r="K51" s="108"/>
    </row>
    <row r="52" spans="2:11">
      <c r="C52" s="1">
        <f t="shared" ref="C52" ca="1" si="49">C53+1000</f>
        <v>1100</v>
      </c>
      <c r="D52" s="58"/>
      <c r="E52" s="19" t="s">
        <v>183</v>
      </c>
      <c r="F52" s="27" t="s">
        <v>26</v>
      </c>
      <c r="G52" s="27" t="s">
        <v>14</v>
      </c>
      <c r="H52" s="35" t="s">
        <v>115</v>
      </c>
      <c r="I52" s="35"/>
      <c r="J52" s="33"/>
      <c r="K52" s="108"/>
    </row>
    <row r="53" spans="2:11" ht="18" customHeight="1">
      <c r="B53">
        <f t="shared" ca="1" si="1"/>
        <v>0.53881192581150561</v>
      </c>
      <c r="C53" s="1">
        <f t="shared" ref="C53" ca="1" si="50">RANK(B53,$B$3:$B$605)</f>
        <v>100</v>
      </c>
      <c r="D53" s="57">
        <v>26</v>
      </c>
      <c r="E53" s="20" t="s">
        <v>403</v>
      </c>
      <c r="F53" s="25" t="s">
        <v>404</v>
      </c>
      <c r="G53" s="25" t="s">
        <v>141</v>
      </c>
      <c r="H53" s="25" t="s">
        <v>408</v>
      </c>
      <c r="I53" s="25"/>
      <c r="J53" s="26"/>
      <c r="K53" s="108"/>
    </row>
    <row r="54" spans="2:11">
      <c r="C54" s="1">
        <f t="shared" ref="C54" ca="1" si="51">C55+1000</f>
        <v>1052</v>
      </c>
      <c r="D54" s="58"/>
      <c r="E54" s="19" t="s">
        <v>409</v>
      </c>
      <c r="F54" s="27"/>
      <c r="G54" s="27" t="s">
        <v>411</v>
      </c>
      <c r="H54" s="35"/>
      <c r="I54" s="35"/>
      <c r="J54" s="33"/>
      <c r="K54" s="108"/>
    </row>
    <row r="55" spans="2:11" ht="18" customHeight="1">
      <c r="B55">
        <f t="shared" ca="1" si="1"/>
        <v>0.77626029842252686</v>
      </c>
      <c r="C55" s="1">
        <f t="shared" ref="C55" ca="1" si="52">RANK(B55,$B$3:$B$605)</f>
        <v>52</v>
      </c>
      <c r="D55" s="57">
        <v>27</v>
      </c>
      <c r="E55" s="20" t="s">
        <v>141</v>
      </c>
      <c r="F55" s="25" t="s">
        <v>86</v>
      </c>
      <c r="G55" s="25" t="s">
        <v>410</v>
      </c>
      <c r="H55" s="25" t="s">
        <v>12</v>
      </c>
      <c r="I55" s="25"/>
      <c r="J55" s="26"/>
      <c r="K55" s="108"/>
    </row>
    <row r="56" spans="2:11">
      <c r="C56" s="1">
        <f t="shared" ref="C56" ca="1" si="53">C57+1000</f>
        <v>1018</v>
      </c>
      <c r="D56" s="58"/>
      <c r="E56" s="19" t="s">
        <v>47</v>
      </c>
      <c r="F56" s="27" t="s">
        <v>415</v>
      </c>
      <c r="G56" s="27"/>
      <c r="H56" s="35" t="s">
        <v>120</v>
      </c>
      <c r="I56" s="35" t="s">
        <v>183</v>
      </c>
      <c r="J56" s="33"/>
      <c r="K56" s="108"/>
    </row>
    <row r="57" spans="2:11" ht="18" customHeight="1">
      <c r="B57">
        <f t="shared" ca="1" si="1"/>
        <v>0.92672302011198837</v>
      </c>
      <c r="C57" s="1">
        <f t="shared" ref="C57" ca="1" si="54">RANK(B57,$B$3:$B$605)</f>
        <v>18</v>
      </c>
      <c r="D57" s="57">
        <v>28</v>
      </c>
      <c r="E57" s="20" t="s">
        <v>155</v>
      </c>
      <c r="F57" s="25" t="s">
        <v>414</v>
      </c>
      <c r="G57" s="25" t="s">
        <v>16</v>
      </c>
      <c r="H57" s="25" t="s">
        <v>144</v>
      </c>
      <c r="I57" s="25" t="s">
        <v>36</v>
      </c>
      <c r="J57" s="26"/>
      <c r="K57" s="108"/>
    </row>
    <row r="58" spans="2:11">
      <c r="C58" s="1">
        <f t="shared" ref="C58" ca="1" si="55">C59+1000</f>
        <v>1096</v>
      </c>
      <c r="D58" s="58"/>
      <c r="E58" s="19" t="s">
        <v>417</v>
      </c>
      <c r="F58" s="27"/>
      <c r="G58" s="27" t="s">
        <v>421</v>
      </c>
      <c r="H58" s="35"/>
      <c r="I58" s="35"/>
      <c r="J58" s="33"/>
      <c r="K58" s="108"/>
    </row>
    <row r="59" spans="2:11" ht="18" customHeight="1">
      <c r="B59">
        <f t="shared" ca="1" si="1"/>
        <v>0.55224754522067132</v>
      </c>
      <c r="C59" s="1">
        <f t="shared" ref="C59" ca="1" si="56">RANK(B59,$B$3:$B$605)</f>
        <v>96</v>
      </c>
      <c r="D59" s="57">
        <v>29</v>
      </c>
      <c r="E59" s="20" t="s">
        <v>418</v>
      </c>
      <c r="F59" s="25" t="s">
        <v>51</v>
      </c>
      <c r="G59" s="25" t="s">
        <v>24</v>
      </c>
      <c r="H59" s="25"/>
      <c r="I59" s="25"/>
      <c r="J59" s="26"/>
      <c r="K59" s="108"/>
    </row>
    <row r="60" spans="2:11">
      <c r="C60" s="1">
        <f t="shared" ref="C60" ca="1" si="57">C61+1000</f>
        <v>1141</v>
      </c>
      <c r="D60" s="58"/>
      <c r="E60" s="19" t="s">
        <v>430</v>
      </c>
      <c r="F60" s="27"/>
      <c r="G60" s="27" t="s">
        <v>302</v>
      </c>
      <c r="H60" s="35"/>
      <c r="I60" s="35" t="s">
        <v>110</v>
      </c>
      <c r="J60" s="33"/>
      <c r="K60" s="108"/>
    </row>
    <row r="61" spans="2:11" ht="18" customHeight="1">
      <c r="B61">
        <f t="shared" ca="1" si="1"/>
        <v>0.40818839245251426</v>
      </c>
      <c r="C61" s="1">
        <f t="shared" ref="C61" ca="1" si="58">RANK(B61,$B$3:$B$605)</f>
        <v>141</v>
      </c>
      <c r="D61" s="57">
        <v>30</v>
      </c>
      <c r="E61" s="20" t="s">
        <v>195</v>
      </c>
      <c r="F61" s="25" t="s">
        <v>19</v>
      </c>
      <c r="G61" s="25" t="s">
        <v>303</v>
      </c>
      <c r="H61" s="25" t="s">
        <v>86</v>
      </c>
      <c r="I61" s="25" t="s">
        <v>433</v>
      </c>
      <c r="J61" s="26" t="s">
        <v>182</v>
      </c>
      <c r="K61" s="108"/>
    </row>
    <row r="62" spans="2:11">
      <c r="C62" s="1">
        <f t="shared" ref="C62" ca="1" si="59">C63+1000</f>
        <v>1021</v>
      </c>
      <c r="D62" s="58"/>
      <c r="E62" s="19" t="s">
        <v>422</v>
      </c>
      <c r="F62" s="27" t="s">
        <v>60</v>
      </c>
      <c r="G62" s="27"/>
      <c r="H62" s="35" t="s">
        <v>188</v>
      </c>
      <c r="I62" s="35" t="s">
        <v>93</v>
      </c>
      <c r="J62" s="33"/>
      <c r="K62" s="108"/>
    </row>
    <row r="63" spans="2:11" ht="18" customHeight="1">
      <c r="B63">
        <f t="shared" ca="1" si="1"/>
        <v>0.91522580134099341</v>
      </c>
      <c r="C63" s="1">
        <f t="shared" ref="C63" ca="1" si="60">RANK(B63,$B$3:$B$605)</f>
        <v>21</v>
      </c>
      <c r="D63" s="57">
        <v>31</v>
      </c>
      <c r="E63" s="20" t="s">
        <v>35</v>
      </c>
      <c r="F63" s="25" t="s">
        <v>61</v>
      </c>
      <c r="G63" s="25" t="s">
        <v>16</v>
      </c>
      <c r="H63" s="25" t="s">
        <v>426</v>
      </c>
      <c r="I63" s="25" t="s">
        <v>429</v>
      </c>
      <c r="J63" s="26"/>
      <c r="K63" s="108"/>
    </row>
    <row r="64" spans="2:11">
      <c r="C64" s="1">
        <f t="shared" ref="C64" ca="1" si="61">C65+1000</f>
        <v>1208</v>
      </c>
      <c r="D64" s="58"/>
      <c r="E64" s="19" t="s">
        <v>47</v>
      </c>
      <c r="F64" s="27" t="s">
        <v>204</v>
      </c>
      <c r="G64" s="27"/>
      <c r="H64" s="35" t="s">
        <v>20</v>
      </c>
      <c r="I64" s="35" t="s">
        <v>60</v>
      </c>
      <c r="J64" s="33"/>
      <c r="K64" s="108"/>
    </row>
    <row r="65" spans="2:11" ht="18" customHeight="1">
      <c r="B65">
        <f t="shared" ca="1" si="1"/>
        <v>0.17098909355772574</v>
      </c>
      <c r="C65" s="1">
        <f t="shared" ref="C65" ca="1" si="62">RANK(B65,$B$3:$B$605)</f>
        <v>208</v>
      </c>
      <c r="D65" s="57">
        <v>32</v>
      </c>
      <c r="E65" s="20" t="s">
        <v>436</v>
      </c>
      <c r="F65" s="25" t="s">
        <v>437</v>
      </c>
      <c r="G65" s="25" t="s">
        <v>41</v>
      </c>
      <c r="H65" s="25" t="s">
        <v>118</v>
      </c>
      <c r="I65" s="25" t="s">
        <v>61</v>
      </c>
      <c r="J65" s="26"/>
      <c r="K65" s="108"/>
    </row>
    <row r="66" spans="2:11">
      <c r="C66" s="1">
        <f t="shared" ref="C66" ca="1" si="63">C67+1000</f>
        <v>1070</v>
      </c>
      <c r="D66" s="58"/>
      <c r="E66" s="19" t="s">
        <v>441</v>
      </c>
      <c r="F66" s="27"/>
      <c r="G66" s="27" t="s">
        <v>125</v>
      </c>
      <c r="H66" s="35"/>
      <c r="I66" s="35"/>
      <c r="J66" s="33"/>
      <c r="K66" s="108"/>
    </row>
    <row r="67" spans="2:11" ht="18" customHeight="1">
      <c r="B67">
        <f t="shared" ca="1" si="1"/>
        <v>0.69777449791652979</v>
      </c>
      <c r="C67" s="1">
        <f t="shared" ref="C67" ca="1" si="64">RANK(B67,$B$3:$B$605)</f>
        <v>70</v>
      </c>
      <c r="D67" s="57">
        <v>33</v>
      </c>
      <c r="E67" s="20" t="s">
        <v>442</v>
      </c>
      <c r="F67" s="25" t="s">
        <v>86</v>
      </c>
      <c r="G67" s="25" t="s">
        <v>260</v>
      </c>
      <c r="H67" s="25" t="s">
        <v>262</v>
      </c>
      <c r="I67" s="25"/>
      <c r="J67" s="26"/>
      <c r="K67" s="108"/>
    </row>
    <row r="68" spans="2:11">
      <c r="C68" s="1">
        <f t="shared" ref="C68" ca="1" si="65">C69+1000</f>
        <v>1099</v>
      </c>
      <c r="D68" s="58"/>
      <c r="E68" s="19" t="s">
        <v>446</v>
      </c>
      <c r="F68" s="27"/>
      <c r="G68" s="27" t="s">
        <v>1908</v>
      </c>
      <c r="H68" s="35" t="s">
        <v>1909</v>
      </c>
      <c r="I68" s="35"/>
      <c r="J68" s="33"/>
      <c r="K68" s="108"/>
    </row>
    <row r="69" spans="2:11" ht="18" customHeight="1">
      <c r="B69">
        <f t="shared" ref="B69:B131" ca="1" si="66">RAND()</f>
        <v>0.54235959590116212</v>
      </c>
      <c r="C69" s="1">
        <f t="shared" ref="C69" ca="1" si="67">RANK(B69,$B$3:$B$605)</f>
        <v>99</v>
      </c>
      <c r="D69" s="57">
        <v>34</v>
      </c>
      <c r="E69" s="20" t="s">
        <v>447</v>
      </c>
      <c r="F69" s="25" t="s">
        <v>51</v>
      </c>
      <c r="G69" s="25" t="s">
        <v>73</v>
      </c>
      <c r="H69" s="25" t="s">
        <v>1910</v>
      </c>
      <c r="I69" s="25"/>
      <c r="J69" s="26"/>
      <c r="K69" s="108"/>
    </row>
    <row r="70" spans="2:11">
      <c r="C70" s="1">
        <f t="shared" ref="C70" ca="1" si="68">C71+1000</f>
        <v>1059</v>
      </c>
      <c r="D70" s="58"/>
      <c r="E70" s="19" t="s">
        <v>102</v>
      </c>
      <c r="F70" s="27" t="s">
        <v>20</v>
      </c>
      <c r="G70" s="27"/>
      <c r="H70" s="35" t="s">
        <v>52</v>
      </c>
      <c r="I70" s="35"/>
      <c r="J70" s="33"/>
      <c r="K70" s="108"/>
    </row>
    <row r="71" spans="2:11" ht="18" customHeight="1">
      <c r="B71">
        <f t="shared" ca="1" si="66"/>
        <v>0.7465152420202249</v>
      </c>
      <c r="C71" s="1">
        <f t="shared" ref="C71" ca="1" si="69">RANK(B71,$B$3:$B$605)</f>
        <v>59</v>
      </c>
      <c r="D71" s="57">
        <v>35</v>
      </c>
      <c r="E71" s="20" t="s">
        <v>450</v>
      </c>
      <c r="F71" s="25" t="s">
        <v>118</v>
      </c>
      <c r="G71" s="25" t="s">
        <v>86</v>
      </c>
      <c r="H71" s="25" t="s">
        <v>65</v>
      </c>
      <c r="I71" s="25" t="s">
        <v>134</v>
      </c>
      <c r="J71" s="26"/>
      <c r="K71" s="108"/>
    </row>
    <row r="72" spans="2:11">
      <c r="C72" s="1">
        <f t="shared" ref="C72" ca="1" si="70">C73+1000</f>
        <v>1102</v>
      </c>
      <c r="D72" s="58"/>
      <c r="E72" s="19" t="s">
        <v>72</v>
      </c>
      <c r="F72" s="27" t="s">
        <v>74</v>
      </c>
      <c r="G72" s="27"/>
      <c r="H72" s="35" t="s">
        <v>67</v>
      </c>
      <c r="I72" s="35" t="s">
        <v>460</v>
      </c>
      <c r="J72" s="33"/>
      <c r="K72" s="108"/>
    </row>
    <row r="73" spans="2:11" ht="18" customHeight="1" thickBot="1">
      <c r="B73">
        <f t="shared" ca="1" si="66"/>
        <v>0.53436331660098102</v>
      </c>
      <c r="C73" s="1">
        <f t="shared" ref="C73" ca="1" si="71">RANK(B73,$B$3:$B$605)</f>
        <v>102</v>
      </c>
      <c r="D73" s="70">
        <v>36</v>
      </c>
      <c r="E73" s="71" t="s">
        <v>73</v>
      </c>
      <c r="F73" s="72" t="s">
        <v>75</v>
      </c>
      <c r="G73" s="72" t="s">
        <v>16</v>
      </c>
      <c r="H73" s="72" t="s">
        <v>458</v>
      </c>
      <c r="I73" s="72" t="s">
        <v>196</v>
      </c>
      <c r="J73" s="73"/>
      <c r="K73" s="109"/>
    </row>
    <row r="74" spans="2:11">
      <c r="C74" s="1">
        <f t="shared" ref="C74" ca="1" si="72">C75+1000</f>
        <v>1205</v>
      </c>
      <c r="D74" s="59"/>
      <c r="E74" s="34" t="s">
        <v>170</v>
      </c>
      <c r="F74" s="35" t="s">
        <v>465</v>
      </c>
      <c r="G74" s="35" t="s">
        <v>183</v>
      </c>
      <c r="H74" s="35"/>
      <c r="I74" s="35" t="s">
        <v>467</v>
      </c>
      <c r="J74" s="33"/>
      <c r="K74" s="110" t="s">
        <v>569</v>
      </c>
    </row>
    <row r="75" spans="2:11" ht="18" customHeight="1">
      <c r="B75">
        <f t="shared" ca="1" si="66"/>
        <v>0.19815741878837723</v>
      </c>
      <c r="C75" s="1">
        <f t="shared" ref="C75" ca="1" si="73">RANK(B75,$B$3:$B$605)</f>
        <v>205</v>
      </c>
      <c r="D75" s="57">
        <v>37</v>
      </c>
      <c r="E75" s="20" t="s">
        <v>463</v>
      </c>
      <c r="F75" s="25" t="s">
        <v>464</v>
      </c>
      <c r="G75" s="25" t="s">
        <v>36</v>
      </c>
      <c r="H75" s="25" t="s">
        <v>86</v>
      </c>
      <c r="I75" s="25" t="s">
        <v>466</v>
      </c>
      <c r="J75" s="26" t="s">
        <v>134</v>
      </c>
      <c r="K75" s="111"/>
    </row>
    <row r="76" spans="2:11">
      <c r="C76" s="1">
        <f t="shared" ref="C76" ca="1" si="74">C77+1000</f>
        <v>1125</v>
      </c>
      <c r="D76" s="58"/>
      <c r="E76" s="19" t="s">
        <v>14</v>
      </c>
      <c r="F76" s="27" t="s">
        <v>81</v>
      </c>
      <c r="G76" s="27"/>
      <c r="H76" s="35" t="s">
        <v>55</v>
      </c>
      <c r="I76" s="35" t="s">
        <v>117</v>
      </c>
      <c r="J76" s="33"/>
      <c r="K76" s="111"/>
    </row>
    <row r="77" spans="2:11" ht="18" customHeight="1">
      <c r="B77">
        <f t="shared" ca="1" si="66"/>
        <v>0.46005296619074543</v>
      </c>
      <c r="C77" s="1">
        <f t="shared" ref="C77" ca="1" si="75">RANK(B77,$B$3:$B$605)</f>
        <v>125</v>
      </c>
      <c r="D77" s="57">
        <v>38</v>
      </c>
      <c r="E77" s="20" t="s">
        <v>149</v>
      </c>
      <c r="F77" s="25" t="s">
        <v>77</v>
      </c>
      <c r="G77" s="25" t="s">
        <v>86</v>
      </c>
      <c r="H77" s="25" t="s">
        <v>470</v>
      </c>
      <c r="I77" s="25" t="s">
        <v>277</v>
      </c>
      <c r="J77" s="26" t="s">
        <v>9</v>
      </c>
      <c r="K77" s="111"/>
    </row>
    <row r="78" spans="2:11">
      <c r="C78" s="1">
        <f t="shared" ref="C78" ca="1" si="76">C79+1000</f>
        <v>1213</v>
      </c>
      <c r="D78" s="58"/>
      <c r="E78" s="19" t="s">
        <v>183</v>
      </c>
      <c r="F78" s="27" t="s">
        <v>64</v>
      </c>
      <c r="G78" s="27" t="s">
        <v>135</v>
      </c>
      <c r="H78" s="35"/>
      <c r="I78" s="35" t="s">
        <v>43</v>
      </c>
      <c r="J78" s="33"/>
      <c r="K78" s="111"/>
    </row>
    <row r="79" spans="2:11" ht="18" customHeight="1">
      <c r="B79">
        <f t="shared" ca="1" si="66"/>
        <v>0.15959156588182066</v>
      </c>
      <c r="C79" s="1">
        <f t="shared" ref="C79" ca="1" si="77">RANK(B79,$B$3:$B$605)</f>
        <v>213</v>
      </c>
      <c r="D79" s="57">
        <v>39</v>
      </c>
      <c r="E79" s="20" t="s">
        <v>62</v>
      </c>
      <c r="F79" s="25" t="s">
        <v>63</v>
      </c>
      <c r="G79" s="25" t="s">
        <v>477</v>
      </c>
      <c r="H79" s="25" t="s">
        <v>86</v>
      </c>
      <c r="I79" s="25" t="s">
        <v>42</v>
      </c>
      <c r="J79" s="26" t="s">
        <v>29</v>
      </c>
      <c r="K79" s="111"/>
    </row>
    <row r="80" spans="2:11">
      <c r="C80" s="1">
        <f t="shared" ref="C80" ca="1" si="78">C81+1000</f>
        <v>1072</v>
      </c>
      <c r="D80" s="58"/>
      <c r="E80" s="19" t="s">
        <v>78</v>
      </c>
      <c r="F80" s="27" t="s">
        <v>79</v>
      </c>
      <c r="G80" s="27"/>
      <c r="H80" s="35" t="s">
        <v>176</v>
      </c>
      <c r="I80" s="35" t="s">
        <v>486</v>
      </c>
      <c r="J80" s="33"/>
      <c r="K80" s="111"/>
    </row>
    <row r="81" spans="2:11" ht="18" customHeight="1">
      <c r="B81">
        <f t="shared" ca="1" si="66"/>
        <v>0.69685746527416159</v>
      </c>
      <c r="C81" s="1">
        <f t="shared" ref="C81" ca="1" si="79">RANK(B81,$B$3:$B$605)</f>
        <v>72</v>
      </c>
      <c r="D81" s="57">
        <v>40</v>
      </c>
      <c r="E81" s="20" t="s">
        <v>4</v>
      </c>
      <c r="F81" s="25" t="s">
        <v>483</v>
      </c>
      <c r="G81" s="25" t="s">
        <v>41</v>
      </c>
      <c r="H81" s="25" t="s">
        <v>219</v>
      </c>
      <c r="I81" s="25" t="s">
        <v>487</v>
      </c>
      <c r="J81" s="26"/>
      <c r="K81" s="111"/>
    </row>
    <row r="82" spans="2:11">
      <c r="C82" s="1">
        <f t="shared" ref="C82" ca="1" si="80">C83+1000</f>
        <v>1209</v>
      </c>
      <c r="D82" s="58"/>
      <c r="E82" s="19" t="s">
        <v>106</v>
      </c>
      <c r="F82" s="27" t="s">
        <v>269</v>
      </c>
      <c r="G82" s="27" t="s">
        <v>157</v>
      </c>
      <c r="H82" s="35"/>
      <c r="I82" s="35" t="s">
        <v>78</v>
      </c>
      <c r="J82" s="33" t="s">
        <v>31</v>
      </c>
      <c r="K82" s="111"/>
    </row>
    <row r="83" spans="2:11" ht="18" customHeight="1">
      <c r="B83">
        <f t="shared" ca="1" si="66"/>
        <v>0.16480485938064293</v>
      </c>
      <c r="C83" s="1">
        <f t="shared" ref="C83" ca="1" si="81">RANK(B83,$B$3:$B$605)</f>
        <v>209</v>
      </c>
      <c r="D83" s="57">
        <v>41</v>
      </c>
      <c r="E83" s="20" t="s">
        <v>76</v>
      </c>
      <c r="F83" s="25" t="s">
        <v>490</v>
      </c>
      <c r="G83" s="25" t="s">
        <v>493</v>
      </c>
      <c r="H83" s="25" t="s">
        <v>41</v>
      </c>
      <c r="I83" s="25" t="s">
        <v>156</v>
      </c>
      <c r="J83" s="26" t="s">
        <v>131</v>
      </c>
      <c r="K83" s="111"/>
    </row>
    <row r="84" spans="2:11">
      <c r="C84" s="1">
        <f t="shared" ref="C84" ca="1" si="82">C85+1000</f>
        <v>1019</v>
      </c>
      <c r="D84" s="58"/>
      <c r="E84" s="19"/>
      <c r="F84" s="27"/>
      <c r="G84" s="27" t="s">
        <v>52</v>
      </c>
      <c r="H84" s="35"/>
      <c r="I84" s="35" t="s">
        <v>123</v>
      </c>
      <c r="J84" s="33"/>
      <c r="K84" s="111"/>
    </row>
    <row r="85" spans="2:11" ht="18" customHeight="1">
      <c r="B85">
        <f t="shared" ca="1" si="66"/>
        <v>0.92195061039863346</v>
      </c>
      <c r="C85" s="1">
        <f t="shared" ref="C85" ca="1" si="83">RANK(B85,$B$3:$B$605)</f>
        <v>19</v>
      </c>
      <c r="D85" s="57">
        <v>42</v>
      </c>
      <c r="E85" s="20" t="s">
        <v>497</v>
      </c>
      <c r="F85" s="25" t="s">
        <v>86</v>
      </c>
      <c r="G85" s="25" t="s">
        <v>498</v>
      </c>
      <c r="H85" s="25" t="s">
        <v>1915</v>
      </c>
      <c r="I85" s="25" t="s">
        <v>499</v>
      </c>
      <c r="J85" s="26" t="s">
        <v>134</v>
      </c>
      <c r="K85" s="111"/>
    </row>
    <row r="86" spans="2:11">
      <c r="C86" s="1">
        <f t="shared" ref="C86" ca="1" si="84">C87+1000</f>
        <v>1037</v>
      </c>
      <c r="D86" s="58"/>
      <c r="E86" s="19" t="s">
        <v>68</v>
      </c>
      <c r="F86" s="27" t="s">
        <v>79</v>
      </c>
      <c r="G86" s="27" t="s">
        <v>39</v>
      </c>
      <c r="H86" s="35"/>
      <c r="I86" s="35" t="s">
        <v>509</v>
      </c>
      <c r="J86" s="33"/>
      <c r="K86" s="111"/>
    </row>
    <row r="87" spans="2:11" ht="18" customHeight="1">
      <c r="B87">
        <f t="shared" ca="1" si="66"/>
        <v>0.8477255261726776</v>
      </c>
      <c r="C87" s="1">
        <f t="shared" ref="C87" ca="1" si="85">RANK(B87,$B$3:$B$605)</f>
        <v>37</v>
      </c>
      <c r="D87" s="57">
        <v>43</v>
      </c>
      <c r="E87" s="20" t="s">
        <v>502</v>
      </c>
      <c r="F87" s="25" t="s">
        <v>503</v>
      </c>
      <c r="G87" s="25" t="s">
        <v>5</v>
      </c>
      <c r="H87" s="25" t="s">
        <v>10</v>
      </c>
      <c r="I87" s="25" t="s">
        <v>508</v>
      </c>
      <c r="J87" s="26" t="s">
        <v>111</v>
      </c>
      <c r="K87" s="111"/>
    </row>
    <row r="88" spans="2:11">
      <c r="C88" s="1">
        <f t="shared" ref="C88" ca="1" si="86">C89+1000</f>
        <v>1002</v>
      </c>
      <c r="D88" s="58"/>
      <c r="E88" s="19" t="s">
        <v>68</v>
      </c>
      <c r="F88" s="27" t="s">
        <v>177</v>
      </c>
      <c r="G88" s="27" t="s">
        <v>128</v>
      </c>
      <c r="H88" s="35" t="s">
        <v>32</v>
      </c>
      <c r="I88" s="35" t="s">
        <v>39</v>
      </c>
      <c r="J88" s="33" t="s">
        <v>56</v>
      </c>
      <c r="K88" s="111"/>
    </row>
    <row r="89" spans="2:11" ht="18" customHeight="1">
      <c r="B89">
        <f t="shared" ca="1" si="66"/>
        <v>0.97496156791134558</v>
      </c>
      <c r="C89" s="1">
        <f t="shared" ref="C89" ca="1" si="87">RANK(B89,$B$3:$B$605)</f>
        <v>2</v>
      </c>
      <c r="D89" s="57">
        <v>44</v>
      </c>
      <c r="E89" s="20" t="s">
        <v>1</v>
      </c>
      <c r="F89" s="25" t="s">
        <v>66</v>
      </c>
      <c r="G89" s="25" t="s">
        <v>516</v>
      </c>
      <c r="H89" s="25" t="s">
        <v>100</v>
      </c>
      <c r="I89" s="25" t="s">
        <v>5</v>
      </c>
      <c r="J89" s="26" t="s">
        <v>221</v>
      </c>
      <c r="K89" s="111"/>
    </row>
    <row r="90" spans="2:11">
      <c r="C90" s="1">
        <f t="shared" ref="C90" ca="1" si="88">C91+1000</f>
        <v>1241</v>
      </c>
      <c r="D90" s="58"/>
      <c r="E90" s="19" t="s">
        <v>960</v>
      </c>
      <c r="F90" s="27" t="s">
        <v>961</v>
      </c>
      <c r="G90" s="27"/>
      <c r="H90" s="27" t="s">
        <v>130</v>
      </c>
      <c r="I90" s="35"/>
      <c r="J90" s="33"/>
      <c r="K90" s="111"/>
    </row>
    <row r="91" spans="2:11" ht="18" customHeight="1">
      <c r="B91">
        <f t="shared" ca="1" si="66"/>
        <v>5.5846016289229805E-2</v>
      </c>
      <c r="C91" s="1">
        <f t="shared" ref="C91" ca="1" si="89">RANK(B91,$B$3:$B$605)</f>
        <v>241</v>
      </c>
      <c r="D91" s="57">
        <v>45</v>
      </c>
      <c r="E91" s="20" t="s">
        <v>202</v>
      </c>
      <c r="F91" s="25" t="s">
        <v>257</v>
      </c>
      <c r="G91" s="25" t="s">
        <v>959</v>
      </c>
      <c r="H91" s="25" t="s">
        <v>522</v>
      </c>
      <c r="I91" s="25" t="s">
        <v>958</v>
      </c>
      <c r="J91" s="26"/>
      <c r="K91" s="111"/>
    </row>
    <row r="92" spans="2:11">
      <c r="C92" s="1">
        <f t="shared" ref="C92" ca="1" si="90">C93+1000</f>
        <v>1048</v>
      </c>
      <c r="D92" s="58"/>
      <c r="E92" s="19" t="s">
        <v>26</v>
      </c>
      <c r="F92" s="27" t="s">
        <v>39</v>
      </c>
      <c r="G92" s="27" t="s">
        <v>46</v>
      </c>
      <c r="H92" s="35" t="s">
        <v>192</v>
      </c>
      <c r="I92" s="35"/>
      <c r="J92" s="33"/>
      <c r="K92" s="111"/>
    </row>
    <row r="93" spans="2:11" ht="18" customHeight="1">
      <c r="B93">
        <f t="shared" ca="1" si="66"/>
        <v>0.79418483252881644</v>
      </c>
      <c r="C93" s="1">
        <f t="shared" ref="C93" ca="1" si="91">RANK(B93,$B$3:$B$605)</f>
        <v>48</v>
      </c>
      <c r="D93" s="57">
        <v>46</v>
      </c>
      <c r="E93" s="20" t="s">
        <v>524</v>
      </c>
      <c r="F93" s="25" t="s">
        <v>522</v>
      </c>
      <c r="G93" s="25" t="s">
        <v>0</v>
      </c>
      <c r="H93" s="25" t="s">
        <v>527</v>
      </c>
      <c r="I93" s="25" t="s">
        <v>9</v>
      </c>
      <c r="J93" s="26"/>
      <c r="K93" s="111"/>
    </row>
    <row r="94" spans="2:11">
      <c r="C94" s="1">
        <f t="shared" ref="C94" ca="1" si="92">C95+1000</f>
        <v>1181</v>
      </c>
      <c r="D94" s="58"/>
      <c r="E94" s="19" t="s">
        <v>146</v>
      </c>
      <c r="F94" s="27" t="s">
        <v>48</v>
      </c>
      <c r="G94" s="27"/>
      <c r="H94" s="35" t="s">
        <v>536</v>
      </c>
      <c r="I94" s="35"/>
      <c r="J94" s="33"/>
      <c r="K94" s="111"/>
    </row>
    <row r="95" spans="2:11" ht="18" customHeight="1">
      <c r="B95">
        <f t="shared" ca="1" si="66"/>
        <v>0.27288777914971274</v>
      </c>
      <c r="C95" s="1">
        <f t="shared" ref="C95" ca="1" si="93">RANK(B95,$B$3:$B$605)</f>
        <v>181</v>
      </c>
      <c r="D95" s="57">
        <v>47</v>
      </c>
      <c r="E95" s="20" t="s">
        <v>531</v>
      </c>
      <c r="F95" s="25" t="s">
        <v>49</v>
      </c>
      <c r="G95" s="25" t="s">
        <v>86</v>
      </c>
      <c r="H95" s="25" t="s">
        <v>535</v>
      </c>
      <c r="I95" s="25" t="s">
        <v>138</v>
      </c>
      <c r="J95" s="26"/>
      <c r="K95" s="111"/>
    </row>
    <row r="96" spans="2:11">
      <c r="C96" s="1">
        <f t="shared" ref="C96" ca="1" si="94">C97+1000</f>
        <v>1226</v>
      </c>
      <c r="D96" s="58"/>
      <c r="E96" s="19" t="s">
        <v>538</v>
      </c>
      <c r="F96" s="27" t="s">
        <v>109</v>
      </c>
      <c r="G96" s="27"/>
      <c r="H96" s="35" t="s">
        <v>22</v>
      </c>
      <c r="I96" s="35"/>
      <c r="J96" s="33"/>
      <c r="K96" s="111"/>
    </row>
    <row r="97" spans="2:14" ht="18" customHeight="1">
      <c r="B97">
        <f t="shared" ca="1" si="66"/>
        <v>0.11365387142378314</v>
      </c>
      <c r="C97" s="1">
        <f t="shared" ref="C97" ca="1" si="95">RANK(B97,$B$3:$B$605)</f>
        <v>226</v>
      </c>
      <c r="D97" s="57">
        <v>48</v>
      </c>
      <c r="E97" s="20" t="s">
        <v>539</v>
      </c>
      <c r="F97" s="25" t="s">
        <v>108</v>
      </c>
      <c r="G97" s="25" t="s">
        <v>86</v>
      </c>
      <c r="H97" s="25" t="s">
        <v>97</v>
      </c>
      <c r="I97" s="25" t="s">
        <v>87</v>
      </c>
      <c r="J97" s="26"/>
      <c r="K97" s="111"/>
    </row>
    <row r="98" spans="2:14">
      <c r="C98" s="1">
        <f t="shared" ref="C98" ca="1" si="96">C99+1000</f>
        <v>1107</v>
      </c>
      <c r="D98" s="58"/>
      <c r="E98" s="19" t="s">
        <v>26</v>
      </c>
      <c r="F98" s="27" t="s">
        <v>127</v>
      </c>
      <c r="G98" s="27"/>
      <c r="H98" s="35" t="s">
        <v>95</v>
      </c>
      <c r="I98" s="35"/>
      <c r="J98" s="33"/>
      <c r="K98" s="111"/>
    </row>
    <row r="99" spans="2:14" ht="18" customHeight="1">
      <c r="B99">
        <f t="shared" ca="1" si="66"/>
        <v>0.51624376187988852</v>
      </c>
      <c r="C99" s="1">
        <f t="shared" ref="C99" ca="1" si="97">RANK(B99,$B$3:$B$605)</f>
        <v>107</v>
      </c>
      <c r="D99" s="57">
        <v>49</v>
      </c>
      <c r="E99" s="20" t="s">
        <v>546</v>
      </c>
      <c r="F99" s="25" t="s">
        <v>547</v>
      </c>
      <c r="G99" s="25" t="s">
        <v>16</v>
      </c>
      <c r="H99" s="25" t="s">
        <v>550</v>
      </c>
      <c r="I99" s="25" t="s">
        <v>460</v>
      </c>
      <c r="J99" s="26"/>
      <c r="K99" s="111"/>
    </row>
    <row r="100" spans="2:14">
      <c r="C100" s="1">
        <f t="shared" ref="C100" ca="1" si="98">C101+1000</f>
        <v>1001</v>
      </c>
      <c r="D100" s="58"/>
      <c r="E100" s="19" t="s">
        <v>553</v>
      </c>
      <c r="F100" s="27" t="s">
        <v>157</v>
      </c>
      <c r="G100" s="27" t="s">
        <v>217</v>
      </c>
      <c r="H100" s="35"/>
      <c r="I100" s="35" t="s">
        <v>252</v>
      </c>
      <c r="J100" s="33"/>
      <c r="K100" s="111"/>
    </row>
    <row r="101" spans="2:14" ht="18" customHeight="1">
      <c r="B101">
        <f t="shared" ca="1" si="66"/>
        <v>0.99622085944851002</v>
      </c>
      <c r="C101" s="1">
        <f t="shared" ref="C101" ca="1" si="99">RANK(B101,$B$3:$B$605)</f>
        <v>1</v>
      </c>
      <c r="D101" s="57">
        <v>50</v>
      </c>
      <c r="E101" s="20" t="s">
        <v>554</v>
      </c>
      <c r="F101" s="25" t="s">
        <v>493</v>
      </c>
      <c r="G101" s="25" t="s">
        <v>216</v>
      </c>
      <c r="H101" s="25" t="s">
        <v>19</v>
      </c>
      <c r="I101" s="25" t="s">
        <v>560</v>
      </c>
      <c r="J101" s="26" t="s">
        <v>111</v>
      </c>
      <c r="K101" s="111"/>
    </row>
    <row r="102" spans="2:14">
      <c r="C102" s="1">
        <f t="shared" ref="C102" ca="1" si="100">C103+1000</f>
        <v>1223</v>
      </c>
      <c r="D102" s="58"/>
      <c r="E102" s="19"/>
      <c r="F102" s="27"/>
      <c r="G102" s="27" t="s">
        <v>71</v>
      </c>
      <c r="H102" s="35" t="s">
        <v>48</v>
      </c>
      <c r="I102" s="35"/>
      <c r="J102" s="33"/>
      <c r="K102" s="111"/>
    </row>
    <row r="103" spans="2:14" ht="18" customHeight="1" thickBot="1">
      <c r="B103">
        <f t="shared" ca="1" si="66"/>
        <v>0.1284349301865122</v>
      </c>
      <c r="C103" s="1">
        <f t="shared" ref="C103" ca="1" si="101">RANK(B103,$B$3:$B$605)</f>
        <v>223</v>
      </c>
      <c r="D103" s="70">
        <v>51</v>
      </c>
      <c r="E103" s="71" t="s">
        <v>563</v>
      </c>
      <c r="F103" s="72" t="s">
        <v>51</v>
      </c>
      <c r="G103" s="72" t="s">
        <v>6</v>
      </c>
      <c r="H103" s="72" t="s">
        <v>143</v>
      </c>
      <c r="I103" s="72"/>
      <c r="J103" s="73"/>
      <c r="K103" s="112"/>
    </row>
    <row r="104" spans="2:14">
      <c r="C104" s="1">
        <f t="shared" ref="C104" ca="1" si="102">C105+1000</f>
        <v>1185</v>
      </c>
      <c r="D104" s="59"/>
      <c r="E104" s="34" t="s">
        <v>570</v>
      </c>
      <c r="F104" s="35" t="s">
        <v>570</v>
      </c>
      <c r="G104" s="35"/>
      <c r="H104" s="35" t="s">
        <v>553</v>
      </c>
      <c r="I104" s="35" t="s">
        <v>157</v>
      </c>
      <c r="J104" s="33"/>
      <c r="K104" s="122" t="s">
        <v>711</v>
      </c>
    </row>
    <row r="105" spans="2:14" ht="18" customHeight="1">
      <c r="B105">
        <f t="shared" ca="1" si="66"/>
        <v>0.25910688415470684</v>
      </c>
      <c r="C105" s="1">
        <f t="shared" ref="C105" ca="1" si="103">RANK(B105,$B$3:$B$605)</f>
        <v>185</v>
      </c>
      <c r="D105" s="57">
        <v>52</v>
      </c>
      <c r="E105" s="20" t="s">
        <v>571</v>
      </c>
      <c r="F105" s="25" t="s">
        <v>158</v>
      </c>
      <c r="G105" s="25" t="s">
        <v>16</v>
      </c>
      <c r="H105" s="25" t="s">
        <v>319</v>
      </c>
      <c r="I105" s="25" t="s">
        <v>493</v>
      </c>
      <c r="J105" s="26"/>
      <c r="K105" s="123"/>
    </row>
    <row r="106" spans="2:14">
      <c r="C106" s="1">
        <f t="shared" ref="C106" ca="1" si="104">C107+1000</f>
        <v>1067</v>
      </c>
      <c r="D106" s="58"/>
      <c r="E106" s="19"/>
      <c r="F106" s="27" t="s">
        <v>126</v>
      </c>
      <c r="G106" s="27" t="s">
        <v>127</v>
      </c>
      <c r="H106" s="35"/>
      <c r="I106" s="35" t="s">
        <v>183</v>
      </c>
      <c r="J106" s="33" t="s">
        <v>584</v>
      </c>
      <c r="K106" s="123"/>
    </row>
    <row r="107" spans="2:14" ht="18" customHeight="1">
      <c r="B107">
        <f t="shared" ca="1" si="66"/>
        <v>0.71626561545701195</v>
      </c>
      <c r="C107" s="1">
        <f t="shared" ref="C107" ca="1" si="105">RANK(B107,$B$3:$B$605)</f>
        <v>67</v>
      </c>
      <c r="D107" s="57">
        <v>53</v>
      </c>
      <c r="E107" s="20" t="s">
        <v>577</v>
      </c>
      <c r="F107" s="25" t="s">
        <v>578</v>
      </c>
      <c r="G107" s="25" t="s">
        <v>581</v>
      </c>
      <c r="H107" s="25" t="s">
        <v>16</v>
      </c>
      <c r="I107" s="25" t="s">
        <v>403</v>
      </c>
      <c r="J107" s="26" t="s">
        <v>585</v>
      </c>
      <c r="K107" s="123"/>
    </row>
    <row r="108" spans="2:14">
      <c r="C108" s="1">
        <f t="shared" ref="C108" ca="1" si="106">C109+1000</f>
        <v>1129</v>
      </c>
      <c r="D108" s="58"/>
      <c r="E108" s="19" t="s">
        <v>586</v>
      </c>
      <c r="F108" s="27" t="s">
        <v>193</v>
      </c>
      <c r="G108" s="27"/>
      <c r="H108" s="35" t="s">
        <v>177</v>
      </c>
      <c r="I108" s="35" t="s">
        <v>85</v>
      </c>
      <c r="J108" s="33"/>
      <c r="K108" s="123"/>
      <c r="L108" s="9"/>
      <c r="M108" s="9"/>
      <c r="N108" s="9"/>
    </row>
    <row r="109" spans="2:14" ht="18" customHeight="1">
      <c r="B109">
        <f t="shared" ca="1" si="66"/>
        <v>0.45463230926575171</v>
      </c>
      <c r="C109" s="1">
        <f t="shared" ref="C109" ca="1" si="107">RANK(B109,$B$3:$B$605)</f>
        <v>129</v>
      </c>
      <c r="D109" s="57">
        <v>54</v>
      </c>
      <c r="E109" s="20" t="s">
        <v>585</v>
      </c>
      <c r="F109" s="25" t="s">
        <v>587</v>
      </c>
      <c r="G109" s="25" t="s">
        <v>16</v>
      </c>
      <c r="H109" s="25" t="s">
        <v>150</v>
      </c>
      <c r="I109" s="25" t="s">
        <v>94</v>
      </c>
      <c r="J109" s="26"/>
      <c r="K109" s="123"/>
      <c r="L109" s="11"/>
      <c r="M109" s="11"/>
      <c r="N109" s="11"/>
    </row>
    <row r="110" spans="2:14" ht="16.2">
      <c r="C110" s="1">
        <f t="shared" ref="C110" ca="1" si="108">C111+1000</f>
        <v>1081</v>
      </c>
      <c r="D110" s="59"/>
      <c r="E110" s="19" t="s">
        <v>139</v>
      </c>
      <c r="F110" s="27" t="s">
        <v>597</v>
      </c>
      <c r="G110" s="27"/>
      <c r="H110" s="35" t="s">
        <v>164</v>
      </c>
      <c r="I110" s="35" t="s">
        <v>90</v>
      </c>
      <c r="J110" s="33"/>
      <c r="K110" s="123"/>
      <c r="L110" s="9"/>
      <c r="M110" s="9"/>
      <c r="N110" s="11"/>
    </row>
    <row r="111" spans="2:14" ht="18" customHeight="1">
      <c r="B111">
        <f t="shared" ca="1" si="66"/>
        <v>0.63631690839923849</v>
      </c>
      <c r="C111" s="1">
        <f t="shared" ref="C111" ca="1" si="109">RANK(B111,$B$3:$B$605)</f>
        <v>81</v>
      </c>
      <c r="D111" s="57">
        <v>55</v>
      </c>
      <c r="E111" s="20" t="s">
        <v>595</v>
      </c>
      <c r="F111" s="25" t="s">
        <v>596</v>
      </c>
      <c r="G111" s="25" t="s">
        <v>10</v>
      </c>
      <c r="H111" s="25" t="s">
        <v>218</v>
      </c>
      <c r="I111" s="25" t="s">
        <v>107</v>
      </c>
      <c r="J111" s="26" t="s">
        <v>9</v>
      </c>
      <c r="K111" s="123"/>
      <c r="L111" s="11"/>
      <c r="M111" s="11"/>
      <c r="N111" s="11"/>
    </row>
    <row r="112" spans="2:14" ht="16.2">
      <c r="C112" s="1">
        <f t="shared" ref="C112" ca="1" si="110">C113+1000</f>
        <v>1192</v>
      </c>
      <c r="D112" s="59"/>
      <c r="E112" s="34" t="s">
        <v>27</v>
      </c>
      <c r="F112" s="35" t="s">
        <v>48</v>
      </c>
      <c r="G112" s="35"/>
      <c r="H112" s="35" t="s">
        <v>17</v>
      </c>
      <c r="I112" s="35" t="s">
        <v>160</v>
      </c>
      <c r="J112" s="33"/>
      <c r="K112" s="123"/>
      <c r="L112" s="9"/>
      <c r="M112" s="9"/>
      <c r="N112" s="11"/>
    </row>
    <row r="113" spans="2:14" ht="16.2">
      <c r="B113">
        <f t="shared" ca="1" si="66"/>
        <v>0.24570311392041777</v>
      </c>
      <c r="C113" s="1">
        <f t="shared" ref="C113" ca="1" si="111">RANK(B113,$B$3:$B$605)</f>
        <v>192</v>
      </c>
      <c r="D113" s="57">
        <v>56</v>
      </c>
      <c r="E113" s="20" t="s">
        <v>200</v>
      </c>
      <c r="F113" s="25" t="s">
        <v>606</v>
      </c>
      <c r="G113" s="25" t="s">
        <v>19</v>
      </c>
      <c r="H113" s="25" t="s">
        <v>609</v>
      </c>
      <c r="I113" s="25" t="s">
        <v>161</v>
      </c>
      <c r="J113" s="26" t="s">
        <v>9</v>
      </c>
      <c r="K113" s="123"/>
      <c r="L113" s="11"/>
      <c r="M113" s="11"/>
      <c r="N113" s="11"/>
    </row>
    <row r="114" spans="2:14" ht="16.2">
      <c r="C114" s="1">
        <f t="shared" ref="C114" ca="1" si="112">C115+1000</f>
        <v>1108</v>
      </c>
      <c r="D114" s="59"/>
      <c r="E114" s="34" t="s">
        <v>191</v>
      </c>
      <c r="F114" s="35"/>
      <c r="G114" s="35" t="s">
        <v>44</v>
      </c>
      <c r="H114" s="35" t="s">
        <v>145</v>
      </c>
      <c r="I114" s="35"/>
      <c r="J114" s="33"/>
      <c r="K114" s="123"/>
      <c r="L114" s="9"/>
      <c r="M114" s="9"/>
      <c r="N114" s="11"/>
    </row>
    <row r="115" spans="2:14" ht="16.2">
      <c r="B115">
        <f t="shared" ca="1" si="66"/>
        <v>0.50609549068747728</v>
      </c>
      <c r="C115" s="1">
        <f t="shared" ref="C115" ca="1" si="113">RANK(B115,$B$3:$B$605)</f>
        <v>108</v>
      </c>
      <c r="D115" s="57">
        <v>57</v>
      </c>
      <c r="E115" s="20" t="s">
        <v>3</v>
      </c>
      <c r="F115" s="25" t="s">
        <v>10</v>
      </c>
      <c r="G115" s="25" t="s">
        <v>616</v>
      </c>
      <c r="H115" s="25" t="s">
        <v>197</v>
      </c>
      <c r="I115" s="25" t="s">
        <v>9</v>
      </c>
      <c r="J115" s="26"/>
      <c r="K115" s="123"/>
      <c r="L115" s="11"/>
      <c r="M115" s="11"/>
      <c r="N115" s="11"/>
    </row>
    <row r="116" spans="2:14" ht="16.2">
      <c r="C116" s="1">
        <f t="shared" ref="C116" ca="1" si="114">C117+1000</f>
        <v>1016</v>
      </c>
      <c r="D116" s="59"/>
      <c r="E116" s="34" t="s">
        <v>128</v>
      </c>
      <c r="F116" s="35" t="s">
        <v>58</v>
      </c>
      <c r="G116" s="35" t="s">
        <v>68</v>
      </c>
      <c r="H116" s="35"/>
      <c r="I116" s="35" t="s">
        <v>430</v>
      </c>
      <c r="J116" s="33"/>
      <c r="K116" s="123"/>
      <c r="L116" s="9"/>
      <c r="M116" s="9"/>
      <c r="N116" s="11"/>
    </row>
    <row r="117" spans="2:14" ht="16.2">
      <c r="B117">
        <f t="shared" ca="1" si="66"/>
        <v>0.93290993060108029</v>
      </c>
      <c r="C117" s="1">
        <f t="shared" ref="C117" ca="1" si="115">RANK(B117,$B$3:$B$605)</f>
        <v>16</v>
      </c>
      <c r="D117" s="57">
        <v>58</v>
      </c>
      <c r="E117" s="20" t="s">
        <v>621</v>
      </c>
      <c r="F117" s="25" t="s">
        <v>57</v>
      </c>
      <c r="G117" s="25" t="s">
        <v>171</v>
      </c>
      <c r="H117" s="25" t="s">
        <v>16</v>
      </c>
      <c r="I117" s="25" t="s">
        <v>195</v>
      </c>
      <c r="J117" s="26"/>
      <c r="K117" s="123"/>
      <c r="L117" s="11"/>
      <c r="M117" s="11"/>
      <c r="N117" s="11"/>
    </row>
    <row r="118" spans="2:14" ht="16.2">
      <c r="C118" s="1">
        <f t="shared" ref="C118" ca="1" si="116">C119+1000</f>
        <v>1138</v>
      </c>
      <c r="D118" s="59"/>
      <c r="E118" s="34" t="s">
        <v>255</v>
      </c>
      <c r="F118" s="35" t="s">
        <v>22</v>
      </c>
      <c r="G118" s="35"/>
      <c r="H118" s="35" t="s">
        <v>633</v>
      </c>
      <c r="I118" s="35"/>
      <c r="J118" s="33"/>
      <c r="K118" s="123"/>
      <c r="L118" s="9"/>
      <c r="M118" s="9"/>
      <c r="N118" s="11"/>
    </row>
    <row r="119" spans="2:14" ht="16.2">
      <c r="B119">
        <f t="shared" ca="1" si="66"/>
        <v>0.4124061465738299</v>
      </c>
      <c r="C119" s="1">
        <f t="shared" ref="C119" ca="1" si="117">RANK(B119,$B$3:$B$605)</f>
        <v>138</v>
      </c>
      <c r="D119" s="57">
        <v>59</v>
      </c>
      <c r="E119" s="20" t="s">
        <v>152</v>
      </c>
      <c r="F119" s="25" t="s">
        <v>257</v>
      </c>
      <c r="G119" s="25" t="s">
        <v>86</v>
      </c>
      <c r="H119" s="25" t="s">
        <v>621</v>
      </c>
      <c r="I119" s="25" t="s">
        <v>11</v>
      </c>
      <c r="J119" s="26"/>
      <c r="K119" s="123"/>
      <c r="L119" s="11"/>
      <c r="M119" s="11"/>
      <c r="N119" s="11"/>
    </row>
    <row r="120" spans="2:14" ht="16.2">
      <c r="C120" s="1">
        <f t="shared" ref="C120" ca="1" si="118">C121+1000</f>
        <v>1097</v>
      </c>
      <c r="D120" s="59"/>
      <c r="E120" s="34"/>
      <c r="F120" s="35" t="s">
        <v>53</v>
      </c>
      <c r="G120" s="35" t="s">
        <v>80</v>
      </c>
      <c r="H120" s="35" t="s">
        <v>44</v>
      </c>
      <c r="I120" s="35"/>
      <c r="J120" s="33"/>
      <c r="K120" s="123"/>
      <c r="L120" s="9"/>
      <c r="M120" s="9"/>
      <c r="N120" s="11"/>
    </row>
    <row r="121" spans="2:14" ht="16.2">
      <c r="B121">
        <f t="shared" ca="1" si="66"/>
        <v>0.54795745053882405</v>
      </c>
      <c r="C121" s="1">
        <f t="shared" ref="C121" ca="1" si="119">RANK(B121,$B$3:$B$605)</f>
        <v>97</v>
      </c>
      <c r="D121" s="57">
        <v>60</v>
      </c>
      <c r="E121" s="20" t="s">
        <v>497</v>
      </c>
      <c r="F121" s="25" t="s">
        <v>636</v>
      </c>
      <c r="G121" s="25" t="s">
        <v>82</v>
      </c>
      <c r="H121" s="25" t="s">
        <v>640</v>
      </c>
      <c r="I121" s="25"/>
      <c r="J121" s="26"/>
      <c r="K121" s="123"/>
      <c r="L121" s="11"/>
      <c r="M121" s="11"/>
      <c r="N121" s="11"/>
    </row>
    <row r="122" spans="2:14" ht="16.2">
      <c r="C122" s="1">
        <f t="shared" ref="C122" ca="1" si="120">C123+1000</f>
        <v>1116</v>
      </c>
      <c r="D122" s="59"/>
      <c r="E122" s="34" t="s">
        <v>641</v>
      </c>
      <c r="F122" s="35"/>
      <c r="G122" s="35" t="s">
        <v>175</v>
      </c>
      <c r="H122" s="35"/>
      <c r="I122" s="35" t="s">
        <v>132</v>
      </c>
      <c r="J122" s="33"/>
      <c r="K122" s="123"/>
      <c r="L122" s="9"/>
      <c r="M122" s="9"/>
      <c r="N122" s="11"/>
    </row>
    <row r="123" spans="2:14" ht="16.2">
      <c r="B123">
        <f t="shared" ca="1" si="66"/>
        <v>0.48840721683154997</v>
      </c>
      <c r="C123" s="1">
        <f t="shared" ref="C123" ca="1" si="121">RANK(B123,$B$3:$B$605)</f>
        <v>116</v>
      </c>
      <c r="D123" s="57">
        <v>61</v>
      </c>
      <c r="E123" s="20" t="s">
        <v>114</v>
      </c>
      <c r="F123" s="25" t="s">
        <v>19</v>
      </c>
      <c r="G123" s="25" t="s">
        <v>203</v>
      </c>
      <c r="H123" s="25" t="s">
        <v>86</v>
      </c>
      <c r="I123" s="25" t="s">
        <v>645</v>
      </c>
      <c r="J123" s="26" t="s">
        <v>182</v>
      </c>
      <c r="K123" s="123"/>
      <c r="L123" s="11"/>
      <c r="M123" s="11"/>
      <c r="N123" s="11"/>
    </row>
    <row r="124" spans="2:14" ht="16.2">
      <c r="C124" s="1">
        <f t="shared" ref="C124" ca="1" si="122">C125+1000</f>
        <v>1068</v>
      </c>
      <c r="D124" s="59"/>
      <c r="E124" s="34" t="s">
        <v>47</v>
      </c>
      <c r="F124" s="35"/>
      <c r="G124" s="35"/>
      <c r="H124" s="35" t="s">
        <v>190</v>
      </c>
      <c r="I124" s="35"/>
      <c r="J124" s="33"/>
      <c r="K124" s="123"/>
      <c r="L124" s="9"/>
      <c r="M124" s="9"/>
      <c r="N124" s="11"/>
    </row>
    <row r="125" spans="2:14" ht="16.2">
      <c r="B125">
        <f t="shared" ca="1" si="66"/>
        <v>0.70226563025305722</v>
      </c>
      <c r="C125" s="1">
        <f t="shared" ref="C125" ca="1" si="123">RANK(B125,$B$3:$B$605)</f>
        <v>68</v>
      </c>
      <c r="D125" s="57">
        <v>62</v>
      </c>
      <c r="E125" s="20" t="s">
        <v>645</v>
      </c>
      <c r="F125" s="25" t="s">
        <v>649</v>
      </c>
      <c r="G125" s="25" t="s">
        <v>10</v>
      </c>
      <c r="H125" s="25" t="s">
        <v>189</v>
      </c>
      <c r="I125" s="25" t="s">
        <v>134</v>
      </c>
      <c r="J125" s="26"/>
      <c r="K125" s="123"/>
      <c r="L125" s="11"/>
      <c r="M125" s="11"/>
      <c r="N125" s="11"/>
    </row>
    <row r="126" spans="2:14" ht="16.2">
      <c r="C126" s="1">
        <f t="shared" ref="C126" ca="1" si="124">C127+1000</f>
        <v>1121</v>
      </c>
      <c r="D126" s="59"/>
      <c r="E126" s="34" t="s">
        <v>654</v>
      </c>
      <c r="F126" s="35" t="s">
        <v>192</v>
      </c>
      <c r="G126" s="35"/>
      <c r="H126" s="35" t="s">
        <v>21</v>
      </c>
      <c r="I126" s="35"/>
      <c r="J126" s="33"/>
      <c r="K126" s="123"/>
      <c r="L126" s="9"/>
      <c r="M126" s="9"/>
      <c r="N126" s="11"/>
    </row>
    <row r="127" spans="2:14" ht="16.2">
      <c r="B127">
        <f t="shared" ca="1" si="66"/>
        <v>0.46764118899924267</v>
      </c>
      <c r="C127" s="1">
        <f t="shared" ref="C127" ca="1" si="125">RANK(B127,$B$3:$B$605)</f>
        <v>121</v>
      </c>
      <c r="D127" s="57">
        <v>63</v>
      </c>
      <c r="E127" s="20" t="s">
        <v>185</v>
      </c>
      <c r="F127" s="25" t="s">
        <v>656</v>
      </c>
      <c r="G127" s="25" t="s">
        <v>86</v>
      </c>
      <c r="H127" s="25" t="s">
        <v>658</v>
      </c>
      <c r="I127" s="25" t="s">
        <v>12</v>
      </c>
      <c r="J127" s="26"/>
      <c r="K127" s="123"/>
      <c r="L127" s="11"/>
      <c r="M127" s="11"/>
      <c r="N127" s="11"/>
    </row>
    <row r="128" spans="2:14" ht="16.2">
      <c r="C128" s="1">
        <f t="shared" ref="C128" ca="1" si="126">C129+1000</f>
        <v>1162</v>
      </c>
      <c r="D128" s="59"/>
      <c r="E128" s="34" t="s">
        <v>184</v>
      </c>
      <c r="F128" s="35"/>
      <c r="G128" s="35" t="s">
        <v>663</v>
      </c>
      <c r="H128" s="35"/>
      <c r="I128" s="35"/>
      <c r="J128" s="33"/>
      <c r="K128" s="123"/>
      <c r="L128" s="9"/>
      <c r="M128" s="9"/>
      <c r="N128" s="11"/>
    </row>
    <row r="129" spans="2:14" ht="16.2">
      <c r="B129">
        <f t="shared" ca="1" si="66"/>
        <v>0.35205031136765819</v>
      </c>
      <c r="C129" s="1">
        <f t="shared" ref="C129" ca="1" si="127">RANK(B129,$B$3:$B$605)</f>
        <v>162</v>
      </c>
      <c r="D129" s="57">
        <v>64</v>
      </c>
      <c r="E129" s="20" t="s">
        <v>185</v>
      </c>
      <c r="F129" s="25" t="s">
        <v>16</v>
      </c>
      <c r="G129" s="25" t="s">
        <v>662</v>
      </c>
      <c r="H129" s="25" t="s">
        <v>86</v>
      </c>
      <c r="I129" s="25" t="s">
        <v>664</v>
      </c>
      <c r="J129" s="26"/>
      <c r="K129" s="123"/>
      <c r="L129" s="11"/>
      <c r="M129" s="11"/>
      <c r="N129" s="11"/>
    </row>
    <row r="130" spans="2:14" ht="16.2">
      <c r="C130" s="1">
        <f t="shared" ref="C130" ca="1" si="128">C131+1000</f>
        <v>1231</v>
      </c>
      <c r="D130" s="59"/>
      <c r="E130" s="34" t="s">
        <v>44</v>
      </c>
      <c r="F130" s="35" t="s">
        <v>172</v>
      </c>
      <c r="G130" s="35" t="s">
        <v>199</v>
      </c>
      <c r="H130" s="35"/>
      <c r="I130" s="35" t="s">
        <v>130</v>
      </c>
      <c r="J130" s="33"/>
      <c r="K130" s="123"/>
      <c r="L130" s="9"/>
      <c r="M130" s="9"/>
      <c r="N130" s="11"/>
    </row>
    <row r="131" spans="2:14" ht="16.2">
      <c r="B131">
        <f t="shared" ca="1" si="66"/>
        <v>9.542685307765042E-2</v>
      </c>
      <c r="C131" s="1">
        <f t="shared" ref="C131" ca="1" si="129">RANK(B131,$B$3:$B$605)</f>
        <v>231</v>
      </c>
      <c r="D131" s="57">
        <v>65</v>
      </c>
      <c r="E131" s="20" t="s">
        <v>207</v>
      </c>
      <c r="F131" s="25" t="s">
        <v>666</v>
      </c>
      <c r="G131" s="25" t="s">
        <v>198</v>
      </c>
      <c r="H131" s="25" t="s">
        <v>19</v>
      </c>
      <c r="I131" s="25" t="s">
        <v>129</v>
      </c>
      <c r="J131" s="26" t="s">
        <v>12</v>
      </c>
      <c r="K131" s="123"/>
      <c r="L131" s="11"/>
      <c r="M131" s="11"/>
      <c r="N131" s="11"/>
    </row>
    <row r="132" spans="2:14">
      <c r="C132" s="1">
        <f t="shared" ref="C132" ca="1" si="130">C133+1000</f>
        <v>1217</v>
      </c>
      <c r="D132" s="59"/>
      <c r="E132" s="34"/>
      <c r="F132" s="35" t="s">
        <v>186</v>
      </c>
      <c r="G132" s="35"/>
      <c r="H132" s="35" t="s">
        <v>27</v>
      </c>
      <c r="I132" s="35" t="s">
        <v>137</v>
      </c>
      <c r="J132" s="33"/>
      <c r="K132" s="123"/>
    </row>
    <row r="133" spans="2:14" ht="16.2">
      <c r="B133">
        <f t="shared" ref="B133:B195" ca="1" si="131">RAND()</f>
        <v>0.14801428198845867</v>
      </c>
      <c r="C133" s="1">
        <f t="shared" ref="C133" ca="1" si="132">RANK(B133,$B$3:$B$605)</f>
        <v>217</v>
      </c>
      <c r="D133" s="57">
        <v>66</v>
      </c>
      <c r="E133" s="20" t="s">
        <v>215</v>
      </c>
      <c r="F133" s="25" t="s">
        <v>207</v>
      </c>
      <c r="G133" s="25" t="s">
        <v>16</v>
      </c>
      <c r="H133" s="25" t="s">
        <v>2</v>
      </c>
      <c r="I133" s="25" t="s">
        <v>69</v>
      </c>
      <c r="J133" s="26"/>
      <c r="K133" s="123"/>
    </row>
    <row r="134" spans="2:14">
      <c r="C134" s="1">
        <f t="shared" ref="C134" ca="1" si="133">C135+1000</f>
        <v>1111</v>
      </c>
      <c r="D134" s="59"/>
      <c r="E134" s="34" t="s">
        <v>28</v>
      </c>
      <c r="F134" s="35" t="s">
        <v>187</v>
      </c>
      <c r="G134" s="35"/>
      <c r="H134" s="35" t="s">
        <v>682</v>
      </c>
      <c r="I134" s="35"/>
      <c r="J134" s="33"/>
      <c r="K134" s="123"/>
    </row>
    <row r="135" spans="2:14" ht="16.2">
      <c r="B135">
        <f t="shared" ca="1" si="131"/>
        <v>0.49381358216176618</v>
      </c>
      <c r="C135" s="1">
        <f t="shared" ref="C135" ca="1" si="134">RANK(B135,$B$3:$B$605)</f>
        <v>111</v>
      </c>
      <c r="D135" s="57">
        <v>67</v>
      </c>
      <c r="E135" s="20" t="s">
        <v>210</v>
      </c>
      <c r="F135" s="25" t="s">
        <v>679</v>
      </c>
      <c r="G135" s="25" t="s">
        <v>19</v>
      </c>
      <c r="H135" s="25" t="s">
        <v>681</v>
      </c>
      <c r="I135" s="25" t="s">
        <v>11</v>
      </c>
      <c r="J135" s="26"/>
      <c r="K135" s="123"/>
    </row>
    <row r="136" spans="2:14">
      <c r="C136" s="1">
        <f t="shared" ref="C136" ca="1" si="135">C137+1000</f>
        <v>1029</v>
      </c>
      <c r="D136" s="59"/>
      <c r="E136" s="34" t="s">
        <v>147</v>
      </c>
      <c r="F136" s="35" t="s">
        <v>96</v>
      </c>
      <c r="G136" s="35"/>
      <c r="H136" s="35" t="s">
        <v>78</v>
      </c>
      <c r="I136" s="35" t="s">
        <v>31</v>
      </c>
      <c r="J136" s="33"/>
      <c r="K136" s="123"/>
    </row>
    <row r="137" spans="2:14" ht="16.2">
      <c r="B137">
        <f t="shared" ca="1" si="131"/>
        <v>0.88804565644647826</v>
      </c>
      <c r="C137" s="1">
        <f t="shared" ref="C137" ca="1" si="136">RANK(B137,$B$3:$B$605)</f>
        <v>29</v>
      </c>
      <c r="D137" s="57">
        <v>68</v>
      </c>
      <c r="E137" s="20" t="s">
        <v>684</v>
      </c>
      <c r="F137" s="25" t="s">
        <v>167</v>
      </c>
      <c r="G137" s="25" t="s">
        <v>41</v>
      </c>
      <c r="H137" s="25" t="s">
        <v>156</v>
      </c>
      <c r="I137" s="25" t="s">
        <v>131</v>
      </c>
      <c r="J137" s="26"/>
      <c r="K137" s="123"/>
    </row>
    <row r="138" spans="2:14">
      <c r="C138" s="1">
        <f t="shared" ref="C138" ca="1" si="137">C139+1000</f>
        <v>1160</v>
      </c>
      <c r="D138" s="59"/>
      <c r="E138" s="34" t="s">
        <v>120</v>
      </c>
      <c r="F138" s="35" t="s">
        <v>98</v>
      </c>
      <c r="G138" s="35"/>
      <c r="H138" s="35" t="s">
        <v>697</v>
      </c>
      <c r="I138" s="35"/>
      <c r="J138" s="33"/>
      <c r="K138" s="123"/>
    </row>
    <row r="139" spans="2:14" ht="16.2">
      <c r="B139">
        <f t="shared" ca="1" si="131"/>
        <v>0.35462330564094635</v>
      </c>
      <c r="C139" s="1">
        <f t="shared" ref="C139" ca="1" si="138">RANK(B139,$B$3:$B$605)</f>
        <v>160</v>
      </c>
      <c r="D139" s="57">
        <v>69</v>
      </c>
      <c r="E139" s="20" t="s">
        <v>693</v>
      </c>
      <c r="F139" s="25" t="s">
        <v>99</v>
      </c>
      <c r="G139" s="25" t="s">
        <v>10</v>
      </c>
      <c r="H139" s="25" t="s">
        <v>404</v>
      </c>
      <c r="I139" s="25" t="s">
        <v>45</v>
      </c>
      <c r="J139" s="26"/>
      <c r="K139" s="123"/>
    </row>
    <row r="140" spans="2:14">
      <c r="C140" s="1">
        <f t="shared" ref="C140" ca="1" si="139">C141+1000</f>
        <v>1069</v>
      </c>
      <c r="D140" s="59"/>
      <c r="E140" s="34" t="s">
        <v>83</v>
      </c>
      <c r="F140" s="35" t="s">
        <v>59</v>
      </c>
      <c r="G140" s="35"/>
      <c r="H140" s="35" t="s">
        <v>27</v>
      </c>
      <c r="I140" s="35" t="s">
        <v>92</v>
      </c>
      <c r="J140" s="33"/>
      <c r="K140" s="123"/>
    </row>
    <row r="141" spans="2:14" ht="16.2">
      <c r="B141">
        <f t="shared" ca="1" si="131"/>
        <v>0.69949912667962344</v>
      </c>
      <c r="C141" s="1">
        <f t="shared" ref="C141" ca="1" si="140">RANK(B141,$B$3:$B$605)</f>
        <v>69</v>
      </c>
      <c r="D141" s="57">
        <v>70</v>
      </c>
      <c r="E141" s="20" t="s">
        <v>700</v>
      </c>
      <c r="F141" s="25" t="s">
        <v>701</v>
      </c>
      <c r="G141" s="25" t="s">
        <v>16</v>
      </c>
      <c r="H141" s="25" t="s">
        <v>165</v>
      </c>
      <c r="I141" s="25" t="s">
        <v>162</v>
      </c>
      <c r="J141" s="26"/>
      <c r="K141" s="123"/>
    </row>
    <row r="142" spans="2:14">
      <c r="C142" s="1">
        <f t="shared" ref="C142" ca="1" si="141">C143+1000</f>
        <v>1105</v>
      </c>
      <c r="D142" s="59"/>
      <c r="E142" s="34" t="s">
        <v>27</v>
      </c>
      <c r="F142" s="35" t="s">
        <v>34</v>
      </c>
      <c r="G142" s="35"/>
      <c r="H142" s="35" t="s">
        <v>710</v>
      </c>
      <c r="I142" s="35"/>
      <c r="J142" s="33"/>
      <c r="K142" s="123"/>
    </row>
    <row r="143" spans="2:14" ht="16.8" thickBot="1">
      <c r="B143">
        <f t="shared" ca="1" si="131"/>
        <v>0.52905335570782663</v>
      </c>
      <c r="C143" s="1">
        <f t="shared" ref="C143" ca="1" si="142">RANK(B143,$B$3:$B$605)</f>
        <v>105</v>
      </c>
      <c r="D143" s="70">
        <v>71</v>
      </c>
      <c r="E143" s="71" t="s">
        <v>133</v>
      </c>
      <c r="F143" s="72" t="s">
        <v>707</v>
      </c>
      <c r="G143" s="72" t="s">
        <v>41</v>
      </c>
      <c r="H143" s="72" t="s">
        <v>709</v>
      </c>
      <c r="I143" s="72"/>
      <c r="J143" s="73"/>
      <c r="K143" s="124"/>
    </row>
    <row r="144" spans="2:14">
      <c r="C144" s="1">
        <f t="shared" ref="C144" ca="1" si="143">C145+1000</f>
        <v>1155</v>
      </c>
      <c r="D144" s="59"/>
      <c r="E144" s="34" t="s">
        <v>712</v>
      </c>
      <c r="F144" s="35" t="s">
        <v>715</v>
      </c>
      <c r="G144" s="35"/>
      <c r="H144" s="35" t="s">
        <v>718</v>
      </c>
      <c r="I144" s="35" t="s">
        <v>719</v>
      </c>
      <c r="J144" s="33"/>
      <c r="K144" s="107" t="s">
        <v>865</v>
      </c>
    </row>
    <row r="145" spans="2:11" ht="16.2">
      <c r="B145">
        <f t="shared" ca="1" si="131"/>
        <v>0.36457034373744179</v>
      </c>
      <c r="C145" s="1">
        <f t="shared" ref="C145" ca="1" si="144">RANK(B145,$B$3:$B$605)</f>
        <v>155</v>
      </c>
      <c r="D145" s="57">
        <v>72</v>
      </c>
      <c r="E145" s="20" t="s">
        <v>713</v>
      </c>
      <c r="F145" s="25" t="s">
        <v>714</v>
      </c>
      <c r="G145" s="25" t="s">
        <v>716</v>
      </c>
      <c r="H145" s="25" t="s">
        <v>717</v>
      </c>
      <c r="I145" s="25" t="s">
        <v>720</v>
      </c>
      <c r="J145" s="26"/>
      <c r="K145" s="108"/>
    </row>
    <row r="146" spans="2:11">
      <c r="C146" s="1">
        <f t="shared" ref="C146" ca="1" si="145">C147+1000</f>
        <v>1149</v>
      </c>
      <c r="D146" s="59"/>
      <c r="E146" s="34" t="s">
        <v>721</v>
      </c>
      <c r="F146" s="35" t="s">
        <v>724</v>
      </c>
      <c r="G146" s="35"/>
      <c r="H146" s="35" t="s">
        <v>726</v>
      </c>
      <c r="I146" s="35" t="s">
        <v>727</v>
      </c>
      <c r="J146" s="33"/>
      <c r="K146" s="108"/>
    </row>
    <row r="147" spans="2:11" ht="16.2">
      <c r="B147">
        <f t="shared" ca="1" si="131"/>
        <v>0.38127304415155072</v>
      </c>
      <c r="C147" s="1">
        <f t="shared" ref="C147" ca="1" si="146">RANK(B147,$B$3:$B$605)</f>
        <v>149</v>
      </c>
      <c r="D147" s="57">
        <v>73</v>
      </c>
      <c r="E147" s="20" t="s">
        <v>722</v>
      </c>
      <c r="F147" s="25" t="s">
        <v>723</v>
      </c>
      <c r="G147" s="25" t="s">
        <v>716</v>
      </c>
      <c r="H147" s="25" t="s">
        <v>725</v>
      </c>
      <c r="I147" s="25" t="s">
        <v>728</v>
      </c>
      <c r="J147" s="26"/>
      <c r="K147" s="108"/>
    </row>
    <row r="148" spans="2:11">
      <c r="C148" s="1">
        <f t="shared" ref="C148" ca="1" si="147">C149+1000</f>
        <v>1055</v>
      </c>
      <c r="D148" s="59"/>
      <c r="E148" s="34" t="s">
        <v>729</v>
      </c>
      <c r="F148" s="35"/>
      <c r="G148" s="35" t="s">
        <v>733</v>
      </c>
      <c r="H148" s="35"/>
      <c r="I148" s="35"/>
      <c r="J148" s="33"/>
      <c r="K148" s="108"/>
    </row>
    <row r="149" spans="2:11" ht="16.2">
      <c r="B149">
        <f t="shared" ca="1" si="131"/>
        <v>0.76060000963142993</v>
      </c>
      <c r="C149" s="1">
        <f t="shared" ref="C149" ca="1" si="148">RANK(B149,$B$3:$B$605)</f>
        <v>55</v>
      </c>
      <c r="D149" s="57">
        <v>74</v>
      </c>
      <c r="E149" s="20" t="s">
        <v>730</v>
      </c>
      <c r="F149" s="25" t="s">
        <v>731</v>
      </c>
      <c r="G149" s="25" t="s">
        <v>732</v>
      </c>
      <c r="H149" s="25" t="s">
        <v>734</v>
      </c>
      <c r="I149" s="25"/>
      <c r="J149" s="26"/>
      <c r="K149" s="108"/>
    </row>
    <row r="150" spans="2:11">
      <c r="C150" s="1">
        <f t="shared" ref="C150" ca="1" si="149">C151+1000</f>
        <v>1133</v>
      </c>
      <c r="D150" s="59"/>
      <c r="E150" s="34" t="s">
        <v>735</v>
      </c>
      <c r="F150" s="35" t="s">
        <v>738</v>
      </c>
      <c r="G150" s="35"/>
      <c r="H150" s="35" t="s">
        <v>741</v>
      </c>
      <c r="I150" s="35" t="s">
        <v>742</v>
      </c>
      <c r="J150" s="33"/>
      <c r="K150" s="108"/>
    </row>
    <row r="151" spans="2:11" ht="16.2">
      <c r="B151">
        <f t="shared" ca="1" si="131"/>
        <v>0.42985415521344983</v>
      </c>
      <c r="C151" s="1">
        <f t="shared" ref="C151" ca="1" si="150">RANK(B151,$B$3:$B$605)</f>
        <v>133</v>
      </c>
      <c r="D151" s="57">
        <v>75</v>
      </c>
      <c r="E151" s="20" t="s">
        <v>736</v>
      </c>
      <c r="F151" s="25" t="s">
        <v>737</v>
      </c>
      <c r="G151" s="25" t="s">
        <v>739</v>
      </c>
      <c r="H151" s="25" t="s">
        <v>740</v>
      </c>
      <c r="I151" s="25" t="s">
        <v>730</v>
      </c>
      <c r="J151" s="26"/>
      <c r="K151" s="108"/>
    </row>
    <row r="152" spans="2:11">
      <c r="C152" s="1">
        <f t="shared" ref="C152" ca="1" si="151">C153+1000</f>
        <v>1015</v>
      </c>
      <c r="D152" s="59"/>
      <c r="E152" s="34" t="s">
        <v>743</v>
      </c>
      <c r="F152" s="35"/>
      <c r="G152" s="35"/>
      <c r="H152" s="35"/>
      <c r="I152" s="35"/>
      <c r="J152" s="33"/>
      <c r="K152" s="108"/>
    </row>
    <row r="153" spans="2:11" ht="16.2">
      <c r="B153">
        <f t="shared" ca="1" si="131"/>
        <v>0.93825597230559188</v>
      </c>
      <c r="C153" s="1">
        <f t="shared" ref="C153" ca="1" si="152">RANK(B153,$B$3:$B$605)</f>
        <v>15</v>
      </c>
      <c r="D153" s="57">
        <v>76</v>
      </c>
      <c r="E153" s="20" t="s">
        <v>744</v>
      </c>
      <c r="F153" s="25" t="s">
        <v>745</v>
      </c>
      <c r="G153" s="25" t="s">
        <v>739</v>
      </c>
      <c r="H153" s="25" t="s">
        <v>746</v>
      </c>
      <c r="I153" s="25" t="s">
        <v>747</v>
      </c>
      <c r="J153" s="26"/>
      <c r="K153" s="108"/>
    </row>
    <row r="154" spans="2:11">
      <c r="C154" s="1">
        <f t="shared" ref="C154" ca="1" si="153">C155+1000</f>
        <v>1227</v>
      </c>
      <c r="D154" s="59"/>
      <c r="E154" s="34" t="s">
        <v>748</v>
      </c>
      <c r="F154" s="35" t="s">
        <v>750</v>
      </c>
      <c r="G154" s="35"/>
      <c r="H154" s="35" t="s">
        <v>753</v>
      </c>
      <c r="I154" s="35"/>
      <c r="J154" s="33"/>
      <c r="K154" s="108"/>
    </row>
    <row r="155" spans="2:11" ht="16.2">
      <c r="B155">
        <f t="shared" ca="1" si="131"/>
        <v>0.11342599813130694</v>
      </c>
      <c r="C155" s="1">
        <f t="shared" ref="C155" ca="1" si="154">RANK(B155,$B$3:$B$605)</f>
        <v>227</v>
      </c>
      <c r="D155" s="57">
        <v>77</v>
      </c>
      <c r="E155" s="20" t="s">
        <v>744</v>
      </c>
      <c r="F155" s="25" t="s">
        <v>749</v>
      </c>
      <c r="G155" s="25" t="s">
        <v>751</v>
      </c>
      <c r="H155" s="25" t="s">
        <v>752</v>
      </c>
      <c r="I155" s="25" t="s">
        <v>754</v>
      </c>
      <c r="J155" s="26"/>
      <c r="K155" s="108"/>
    </row>
    <row r="156" spans="2:11">
      <c r="C156" s="1">
        <f t="shared" ref="C156" ca="1" si="155">C157+1000</f>
        <v>1228</v>
      </c>
      <c r="D156" s="59"/>
      <c r="E156" s="34" t="s">
        <v>755</v>
      </c>
      <c r="F156" s="35" t="s">
        <v>758</v>
      </c>
      <c r="G156" s="35"/>
      <c r="H156" s="35" t="s">
        <v>761</v>
      </c>
      <c r="I156" s="35"/>
      <c r="J156" s="33"/>
      <c r="K156" s="108"/>
    </row>
    <row r="157" spans="2:11" ht="16.2">
      <c r="B157">
        <f t="shared" ca="1" si="131"/>
        <v>0.11257069393472918</v>
      </c>
      <c r="C157" s="1">
        <f t="shared" ref="C157" ca="1" si="156">RANK(B157,$B$3:$B$605)</f>
        <v>228</v>
      </c>
      <c r="D157" s="57">
        <v>78</v>
      </c>
      <c r="E157" s="20" t="s">
        <v>756</v>
      </c>
      <c r="F157" s="25" t="s">
        <v>757</v>
      </c>
      <c r="G157" s="25" t="s">
        <v>759</v>
      </c>
      <c r="H157" s="25" t="s">
        <v>760</v>
      </c>
      <c r="I157" s="25" t="s">
        <v>762</v>
      </c>
      <c r="J157" s="26"/>
      <c r="K157" s="108"/>
    </row>
    <row r="158" spans="2:11">
      <c r="C158" s="1">
        <f t="shared" ref="C158" ca="1" si="157">C159+1000</f>
        <v>1240</v>
      </c>
      <c r="D158" s="59"/>
      <c r="E158" s="34" t="s">
        <v>763</v>
      </c>
      <c r="F158" s="35"/>
      <c r="G158" s="35" t="s">
        <v>767</v>
      </c>
      <c r="H158" s="35"/>
      <c r="I158" s="35" t="s">
        <v>770</v>
      </c>
      <c r="J158" s="33"/>
      <c r="K158" s="108"/>
    </row>
    <row r="159" spans="2:11" ht="16.2">
      <c r="B159">
        <f t="shared" ca="1" si="131"/>
        <v>6.3285377014693611E-2</v>
      </c>
      <c r="C159" s="1">
        <f t="shared" ref="C159" ca="1" si="158">RANK(B159,$B$3:$B$605)</f>
        <v>240</v>
      </c>
      <c r="D159" s="57">
        <v>79</v>
      </c>
      <c r="E159" s="20" t="s">
        <v>764</v>
      </c>
      <c r="F159" s="25" t="s">
        <v>765</v>
      </c>
      <c r="G159" s="25" t="s">
        <v>766</v>
      </c>
      <c r="H159" s="25" t="s">
        <v>768</v>
      </c>
      <c r="I159" s="25" t="s">
        <v>769</v>
      </c>
      <c r="J159" s="26" t="s">
        <v>771</v>
      </c>
      <c r="K159" s="108"/>
    </row>
    <row r="160" spans="2:11">
      <c r="C160" s="1">
        <f t="shared" ref="C160" ca="1" si="159">C161+1000</f>
        <v>1233</v>
      </c>
      <c r="D160" s="59"/>
      <c r="E160" s="34" t="s">
        <v>772</v>
      </c>
      <c r="F160" s="35" t="s">
        <v>775</v>
      </c>
      <c r="G160" s="35" t="s">
        <v>776</v>
      </c>
      <c r="H160" s="35" t="s">
        <v>779</v>
      </c>
      <c r="I160" s="35"/>
      <c r="J160" s="33"/>
      <c r="K160" s="108"/>
    </row>
    <row r="161" spans="2:11" ht="16.2">
      <c r="B161">
        <f t="shared" ca="1" si="131"/>
        <v>8.5797930723476301E-2</v>
      </c>
      <c r="C161" s="1">
        <f t="shared" ref="C161" ca="1" si="160">RANK(B161,$B$3:$B$605)</f>
        <v>233</v>
      </c>
      <c r="D161" s="57">
        <v>80</v>
      </c>
      <c r="E161" s="20" t="s">
        <v>773</v>
      </c>
      <c r="F161" s="25" t="s">
        <v>774</v>
      </c>
      <c r="G161" s="25" t="s">
        <v>777</v>
      </c>
      <c r="H161" s="25" t="s">
        <v>778</v>
      </c>
      <c r="I161" s="25"/>
      <c r="J161" s="26"/>
      <c r="K161" s="108"/>
    </row>
    <row r="162" spans="2:11">
      <c r="C162" s="1">
        <f t="shared" ref="C162" ca="1" si="161">C163+1000</f>
        <v>1106</v>
      </c>
      <c r="D162" s="59"/>
      <c r="E162" s="34" t="s">
        <v>780</v>
      </c>
      <c r="F162" s="35"/>
      <c r="G162" s="35" t="s">
        <v>784</v>
      </c>
      <c r="H162" s="35" t="s">
        <v>786</v>
      </c>
      <c r="I162" s="35"/>
      <c r="J162" s="33"/>
      <c r="K162" s="108"/>
    </row>
    <row r="163" spans="2:11" ht="16.2">
      <c r="B163">
        <f t="shared" ca="1" si="131"/>
        <v>0.52191059173822685</v>
      </c>
      <c r="C163" s="1">
        <f t="shared" ref="C163" ca="1" si="162">RANK(B163,$B$3:$B$605)</f>
        <v>106</v>
      </c>
      <c r="D163" s="57">
        <v>81</v>
      </c>
      <c r="E163" s="20" t="s">
        <v>781</v>
      </c>
      <c r="F163" s="25" t="s">
        <v>782</v>
      </c>
      <c r="G163" s="25" t="s">
        <v>783</v>
      </c>
      <c r="H163" s="25" t="s">
        <v>785</v>
      </c>
      <c r="I163" s="25" t="s">
        <v>787</v>
      </c>
      <c r="J163" s="26"/>
      <c r="K163" s="108"/>
    </row>
    <row r="164" spans="2:11">
      <c r="C164" s="1">
        <f t="shared" ref="C164" ca="1" si="163">C165+1000</f>
        <v>1199</v>
      </c>
      <c r="D164" s="59"/>
      <c r="E164" s="34" t="s">
        <v>788</v>
      </c>
      <c r="F164" s="35"/>
      <c r="G164" s="35" t="s">
        <v>791</v>
      </c>
      <c r="H164" s="35"/>
      <c r="I164" s="35"/>
      <c r="J164" s="33"/>
      <c r="K164" s="108"/>
    </row>
    <row r="165" spans="2:11" ht="16.2">
      <c r="B165">
        <f t="shared" ca="1" si="131"/>
        <v>0.22509548576187421</v>
      </c>
      <c r="C165" s="1">
        <f t="shared" ref="C165" ca="1" si="164">RANK(B165,$B$3:$B$605)</f>
        <v>199</v>
      </c>
      <c r="D165" s="57">
        <v>82</v>
      </c>
      <c r="E165" s="20" t="s">
        <v>789</v>
      </c>
      <c r="F165" s="25" t="s">
        <v>759</v>
      </c>
      <c r="G165" s="25" t="s">
        <v>790</v>
      </c>
      <c r="H165" s="25" t="s">
        <v>792</v>
      </c>
      <c r="I165" s="25"/>
      <c r="J165" s="26"/>
      <c r="K165" s="108"/>
    </row>
    <row r="166" spans="2:11">
      <c r="C166" s="1">
        <f t="shared" ref="C166" ca="1" si="165">C167+1000</f>
        <v>1210</v>
      </c>
      <c r="D166" s="59"/>
      <c r="E166" s="34" t="s">
        <v>793</v>
      </c>
      <c r="F166" s="35" t="s">
        <v>796</v>
      </c>
      <c r="G166" s="35" t="s">
        <v>797</v>
      </c>
      <c r="H166" s="35"/>
      <c r="I166" s="35" t="s">
        <v>800</v>
      </c>
      <c r="J166" s="33"/>
      <c r="K166" s="108"/>
    </row>
    <row r="167" spans="2:11" ht="16.2">
      <c r="B167">
        <f t="shared" ca="1" si="131"/>
        <v>0.16048802690009401</v>
      </c>
      <c r="C167" s="1">
        <f t="shared" ref="C167" ca="1" si="166">RANK(B167,$B$3:$B$605)</f>
        <v>210</v>
      </c>
      <c r="D167" s="57">
        <v>83</v>
      </c>
      <c r="E167" s="20" t="s">
        <v>794</v>
      </c>
      <c r="F167" s="25" t="s">
        <v>795</v>
      </c>
      <c r="G167" s="25" t="s">
        <v>798</v>
      </c>
      <c r="H167" s="25" t="s">
        <v>759</v>
      </c>
      <c r="I167" s="25" t="s">
        <v>799</v>
      </c>
      <c r="J167" s="26" t="s">
        <v>801</v>
      </c>
      <c r="K167" s="108"/>
    </row>
    <row r="168" spans="2:11">
      <c r="C168" s="1">
        <f t="shared" ref="C168" ca="1" si="167">C169+1000</f>
        <v>1170</v>
      </c>
      <c r="D168" s="59"/>
      <c r="E168" s="34" t="s">
        <v>802</v>
      </c>
      <c r="F168" s="35"/>
      <c r="G168" s="35" t="s">
        <v>806</v>
      </c>
      <c r="H168" s="35"/>
      <c r="I168" s="35"/>
      <c r="J168" s="33"/>
      <c r="K168" s="108"/>
    </row>
    <row r="169" spans="2:11" ht="16.2">
      <c r="B169">
        <f t="shared" ca="1" si="131"/>
        <v>0.32038748400161732</v>
      </c>
      <c r="C169" s="1">
        <f t="shared" ref="C169" ca="1" si="168">RANK(B169,$B$3:$B$605)</f>
        <v>170</v>
      </c>
      <c r="D169" s="57">
        <v>84</v>
      </c>
      <c r="E169" s="20" t="s">
        <v>803</v>
      </c>
      <c r="F169" s="25" t="s">
        <v>804</v>
      </c>
      <c r="G169" s="25" t="s">
        <v>805</v>
      </c>
      <c r="H169" s="25" t="s">
        <v>807</v>
      </c>
      <c r="I169" s="25" t="s">
        <v>808</v>
      </c>
      <c r="J169" s="26"/>
      <c r="K169" s="108"/>
    </row>
    <row r="170" spans="2:11">
      <c r="C170" s="1">
        <f t="shared" ref="C170" ca="1" si="169">C171+1000</f>
        <v>1007</v>
      </c>
      <c r="D170" s="59"/>
      <c r="E170" s="34" t="s">
        <v>809</v>
      </c>
      <c r="F170" s="35" t="s">
        <v>812</v>
      </c>
      <c r="G170" s="35"/>
      <c r="H170" s="35" t="s">
        <v>814</v>
      </c>
      <c r="I170" s="35"/>
      <c r="J170" s="33"/>
      <c r="K170" s="108"/>
    </row>
    <row r="171" spans="2:11" ht="16.2">
      <c r="B171">
        <f t="shared" ca="1" si="131"/>
        <v>0.96597940043819142</v>
      </c>
      <c r="C171" s="1">
        <f t="shared" ref="C171" ca="1" si="170">RANK(B171,$B$3:$B$605)</f>
        <v>7</v>
      </c>
      <c r="D171" s="57">
        <v>85</v>
      </c>
      <c r="E171" s="20" t="s">
        <v>810</v>
      </c>
      <c r="F171" s="25" t="s">
        <v>811</v>
      </c>
      <c r="G171" s="25" t="s">
        <v>782</v>
      </c>
      <c r="H171" s="25" t="s">
        <v>813</v>
      </c>
      <c r="I171" s="25"/>
      <c r="J171" s="26"/>
      <c r="K171" s="108"/>
    </row>
    <row r="172" spans="2:11">
      <c r="C172" s="1">
        <f t="shared" ref="C172" ca="1" si="171">C173+1000</f>
        <v>1033</v>
      </c>
      <c r="D172" s="59"/>
      <c r="E172" s="34" t="s">
        <v>815</v>
      </c>
      <c r="F172" s="35"/>
      <c r="G172" s="35" t="s">
        <v>817</v>
      </c>
      <c r="H172" s="35" t="s">
        <v>818</v>
      </c>
      <c r="I172" s="35"/>
      <c r="J172" s="33"/>
      <c r="K172" s="108"/>
    </row>
    <row r="173" spans="2:11" ht="16.2">
      <c r="B173">
        <f t="shared" ca="1" si="131"/>
        <v>0.8666010318114129</v>
      </c>
      <c r="C173" s="1">
        <f t="shared" ref="C173" ca="1" si="172">RANK(B173,$B$3:$B$605)</f>
        <v>33</v>
      </c>
      <c r="D173" s="57">
        <v>86</v>
      </c>
      <c r="E173" s="20" t="s">
        <v>816</v>
      </c>
      <c r="F173" s="25" t="s">
        <v>759</v>
      </c>
      <c r="G173" s="25" t="s">
        <v>813</v>
      </c>
      <c r="H173" s="25" t="s">
        <v>819</v>
      </c>
      <c r="I173" s="25" t="s">
        <v>820</v>
      </c>
      <c r="J173" s="26"/>
      <c r="K173" s="108"/>
    </row>
    <row r="174" spans="2:11">
      <c r="C174" s="1">
        <f t="shared" ref="C174" ca="1" si="173">C175+1000</f>
        <v>1243</v>
      </c>
      <c r="D174" s="59"/>
      <c r="E174" s="34" t="s">
        <v>821</v>
      </c>
      <c r="F174" s="35"/>
      <c r="G174" s="35" t="s">
        <v>825</v>
      </c>
      <c r="H174" s="35"/>
      <c r="I174" s="35"/>
      <c r="J174" s="33"/>
      <c r="K174" s="108"/>
    </row>
    <row r="175" spans="2:11" ht="16.2">
      <c r="B175">
        <f t="shared" ca="1" si="131"/>
        <v>3.202124515719329E-2</v>
      </c>
      <c r="C175" s="1">
        <f t="shared" ref="C175" ca="1" si="174">RANK(B175,$B$3:$B$605)</f>
        <v>243</v>
      </c>
      <c r="D175" s="57">
        <v>87</v>
      </c>
      <c r="E175" s="20" t="s">
        <v>822</v>
      </c>
      <c r="F175" s="25" t="s">
        <v>823</v>
      </c>
      <c r="G175" s="25" t="s">
        <v>824</v>
      </c>
      <c r="H175" s="25" t="s">
        <v>826</v>
      </c>
      <c r="I175" s="25"/>
      <c r="J175" s="26"/>
      <c r="K175" s="108"/>
    </row>
    <row r="176" spans="2:11">
      <c r="C176" s="1">
        <f t="shared" ref="C176" ca="1" si="175">C177+1000</f>
        <v>1175</v>
      </c>
      <c r="D176" s="59"/>
      <c r="E176" s="34" t="s">
        <v>827</v>
      </c>
      <c r="F176" s="35" t="s">
        <v>830</v>
      </c>
      <c r="G176" s="35" t="s">
        <v>832</v>
      </c>
      <c r="H176" s="35" t="s">
        <v>833</v>
      </c>
      <c r="I176" s="35"/>
      <c r="J176" s="33"/>
      <c r="K176" s="108"/>
    </row>
    <row r="177" spans="2:11" ht="16.2">
      <c r="B177">
        <f t="shared" ca="1" si="131"/>
        <v>0.30001729358060836</v>
      </c>
      <c r="C177" s="1">
        <f t="shared" ref="C177" ca="1" si="176">RANK(B177,$B$3:$B$605)</f>
        <v>175</v>
      </c>
      <c r="D177" s="57">
        <v>88</v>
      </c>
      <c r="E177" s="20" t="s">
        <v>828</v>
      </c>
      <c r="F177" s="25" t="s">
        <v>829</v>
      </c>
      <c r="G177" s="25" t="s">
        <v>831</v>
      </c>
      <c r="H177" s="25" t="s">
        <v>834</v>
      </c>
      <c r="I177" s="25"/>
      <c r="J177" s="26"/>
      <c r="K177" s="108"/>
    </row>
    <row r="178" spans="2:11">
      <c r="C178" s="1">
        <f t="shared" ref="C178" ca="1" si="177">C179+1000</f>
        <v>1147</v>
      </c>
      <c r="D178" s="59"/>
      <c r="E178" s="34" t="s">
        <v>835</v>
      </c>
      <c r="F178" s="35" t="s">
        <v>838</v>
      </c>
      <c r="G178" s="35"/>
      <c r="H178" s="35" t="s">
        <v>841</v>
      </c>
      <c r="I178" s="35"/>
      <c r="J178" s="33"/>
      <c r="K178" s="108"/>
    </row>
    <row r="179" spans="2:11" ht="16.2">
      <c r="B179">
        <f t="shared" ca="1" si="131"/>
        <v>0.38545101702058615</v>
      </c>
      <c r="C179" s="1">
        <f t="shared" ref="C179" ca="1" si="178">RANK(B179,$B$3:$B$605)</f>
        <v>147</v>
      </c>
      <c r="D179" s="57">
        <v>89</v>
      </c>
      <c r="E179" s="20" t="s">
        <v>836</v>
      </c>
      <c r="F179" s="25" t="s">
        <v>837</v>
      </c>
      <c r="G179" s="25" t="s">
        <v>839</v>
      </c>
      <c r="H179" s="25" t="s">
        <v>840</v>
      </c>
      <c r="I179" s="25" t="s">
        <v>842</v>
      </c>
      <c r="J179" s="26"/>
      <c r="K179" s="108"/>
    </row>
    <row r="180" spans="2:11">
      <c r="C180" s="1">
        <f t="shared" ref="C180" ca="1" si="179">C181+1000</f>
        <v>1065</v>
      </c>
      <c r="D180" s="59"/>
      <c r="E180" s="34" t="s">
        <v>843</v>
      </c>
      <c r="F180" s="35" t="s">
        <v>846</v>
      </c>
      <c r="G180" s="35"/>
      <c r="H180" s="35" t="s">
        <v>848</v>
      </c>
      <c r="I180" s="35" t="s">
        <v>849</v>
      </c>
      <c r="J180" s="33"/>
      <c r="K180" s="108"/>
    </row>
    <row r="181" spans="2:11" ht="16.2">
      <c r="B181">
        <f t="shared" ca="1" si="131"/>
        <v>0.72053113007665659</v>
      </c>
      <c r="C181" s="1">
        <f t="shared" ref="C181" ca="1" si="180">RANK(B181,$B$3:$B$605)</f>
        <v>65</v>
      </c>
      <c r="D181" s="57">
        <v>90</v>
      </c>
      <c r="E181" s="20" t="s">
        <v>844</v>
      </c>
      <c r="F181" s="25" t="s">
        <v>845</v>
      </c>
      <c r="G181" s="25" t="s">
        <v>847</v>
      </c>
      <c r="H181" s="25" t="s">
        <v>836</v>
      </c>
      <c r="I181" s="25" t="s">
        <v>850</v>
      </c>
      <c r="J181" s="26"/>
      <c r="K181" s="108"/>
    </row>
    <row r="182" spans="2:11">
      <c r="C182" s="1">
        <f t="shared" ref="C182" ca="1" si="181">C183+1000</f>
        <v>1046</v>
      </c>
      <c r="D182" s="59"/>
      <c r="E182" s="34"/>
      <c r="F182" s="35"/>
      <c r="G182" s="35" t="s">
        <v>854</v>
      </c>
      <c r="H182" s="35" t="s">
        <v>855</v>
      </c>
      <c r="I182" s="35"/>
      <c r="J182" s="33"/>
      <c r="K182" s="108"/>
    </row>
    <row r="183" spans="2:11" ht="16.2">
      <c r="B183">
        <f t="shared" ca="1" si="131"/>
        <v>0.80230973098121394</v>
      </c>
      <c r="C183" s="1">
        <f t="shared" ref="C183" ca="1" si="182">RANK(B183,$B$3:$B$605)</f>
        <v>46</v>
      </c>
      <c r="D183" s="57">
        <v>91</v>
      </c>
      <c r="E183" s="20" t="s">
        <v>851</v>
      </c>
      <c r="F183" s="25" t="s">
        <v>852</v>
      </c>
      <c r="G183" s="25" t="s">
        <v>853</v>
      </c>
      <c r="H183" s="25" t="s">
        <v>856</v>
      </c>
      <c r="I183" s="25" t="s">
        <v>857</v>
      </c>
      <c r="J183" s="26"/>
      <c r="K183" s="108"/>
    </row>
    <row r="184" spans="2:11">
      <c r="C184" s="1">
        <f t="shared" ref="C184" ca="1" si="183">C185+1000</f>
        <v>1140</v>
      </c>
      <c r="D184" s="59"/>
      <c r="E184" s="34" t="s">
        <v>858</v>
      </c>
      <c r="F184" s="35" t="s">
        <v>861</v>
      </c>
      <c r="G184" s="35"/>
      <c r="H184" s="35" t="s">
        <v>863</v>
      </c>
      <c r="I184" s="35" t="s">
        <v>727</v>
      </c>
      <c r="J184" s="33"/>
      <c r="K184" s="108"/>
    </row>
    <row r="185" spans="2:11" ht="16.8" thickBot="1">
      <c r="B185">
        <f t="shared" ca="1" si="131"/>
        <v>0.4104356624202653</v>
      </c>
      <c r="C185" s="1">
        <f t="shared" ref="C185" ca="1" si="184">RANK(B185,$B$3:$B$605)</f>
        <v>140</v>
      </c>
      <c r="D185" s="70">
        <v>92</v>
      </c>
      <c r="E185" s="71" t="s">
        <v>859</v>
      </c>
      <c r="F185" s="72" t="s">
        <v>860</v>
      </c>
      <c r="G185" s="72" t="s">
        <v>807</v>
      </c>
      <c r="H185" s="72" t="s">
        <v>862</v>
      </c>
      <c r="I185" s="72" t="s">
        <v>864</v>
      </c>
      <c r="J185" s="73" t="s">
        <v>857</v>
      </c>
      <c r="K185" s="109"/>
    </row>
    <row r="186" spans="2:11">
      <c r="C186" s="1">
        <f t="shared" ref="C186" ca="1" si="185">C187+1000</f>
        <v>1004</v>
      </c>
      <c r="D186" s="59"/>
      <c r="E186" s="34" t="s">
        <v>867</v>
      </c>
      <c r="F186" s="35" t="s">
        <v>870</v>
      </c>
      <c r="G186" s="35" t="s">
        <v>871</v>
      </c>
      <c r="H186" s="35" t="s">
        <v>874</v>
      </c>
      <c r="I186" s="35"/>
      <c r="J186" s="33"/>
      <c r="K186" s="110" t="s">
        <v>957</v>
      </c>
    </row>
    <row r="187" spans="2:11" ht="16.2">
      <c r="B187">
        <f t="shared" ca="1" si="131"/>
        <v>0.97077136341372838</v>
      </c>
      <c r="C187" s="1">
        <f t="shared" ref="C187" ca="1" si="186">RANK(B187,$B$3:$B$605)</f>
        <v>4</v>
      </c>
      <c r="D187" s="57">
        <v>93</v>
      </c>
      <c r="E187" s="20" t="s">
        <v>868</v>
      </c>
      <c r="F187" s="25" t="s">
        <v>869</v>
      </c>
      <c r="G187" s="25" t="s">
        <v>872</v>
      </c>
      <c r="H187" s="25" t="s">
        <v>873</v>
      </c>
      <c r="I187" s="25"/>
      <c r="J187" s="26"/>
      <c r="K187" s="111"/>
    </row>
    <row r="188" spans="2:11">
      <c r="C188" s="1">
        <f t="shared" ref="C188" ca="1" si="187">C189+1000</f>
        <v>1115</v>
      </c>
      <c r="D188" s="59"/>
      <c r="E188" s="34" t="s">
        <v>875</v>
      </c>
      <c r="F188" s="35" t="s">
        <v>878</v>
      </c>
      <c r="G188" s="35"/>
      <c r="H188" s="35" t="s">
        <v>881</v>
      </c>
      <c r="I188" s="35"/>
      <c r="J188" s="33"/>
      <c r="K188" s="111"/>
    </row>
    <row r="189" spans="2:11" ht="16.2">
      <c r="B189">
        <f t="shared" ca="1" si="131"/>
        <v>0.49037085050952367</v>
      </c>
      <c r="C189" s="1">
        <f t="shared" ref="C189" ca="1" si="188">RANK(B189,$B$3:$B$605)</f>
        <v>115</v>
      </c>
      <c r="D189" s="57">
        <v>94</v>
      </c>
      <c r="E189" s="20" t="s">
        <v>876</v>
      </c>
      <c r="F189" s="25" t="s">
        <v>877</v>
      </c>
      <c r="G189" s="25" t="s">
        <v>879</v>
      </c>
      <c r="H189" s="25" t="s">
        <v>880</v>
      </c>
      <c r="I189" s="25" t="s">
        <v>882</v>
      </c>
      <c r="J189" s="26"/>
      <c r="K189" s="111"/>
    </row>
    <row r="190" spans="2:11">
      <c r="C190" s="1">
        <f t="shared" ref="C190" ca="1" si="189">C191+1000</f>
        <v>1053</v>
      </c>
      <c r="D190" s="59"/>
      <c r="E190" s="34" t="s">
        <v>883</v>
      </c>
      <c r="F190" s="35" t="s">
        <v>885</v>
      </c>
      <c r="G190" s="35"/>
      <c r="H190" s="35" t="s">
        <v>887</v>
      </c>
      <c r="I190" s="35" t="s">
        <v>888</v>
      </c>
      <c r="J190" s="33"/>
      <c r="K190" s="111"/>
    </row>
    <row r="191" spans="2:11" ht="16.2">
      <c r="B191">
        <f t="shared" ca="1" si="131"/>
        <v>0.77412836299669907</v>
      </c>
      <c r="C191" s="1">
        <f t="shared" ref="C191" ca="1" si="190">RANK(B191,$B$3:$B$605)</f>
        <v>53</v>
      </c>
      <c r="D191" s="57">
        <v>95</v>
      </c>
      <c r="E191" s="20" t="s">
        <v>884</v>
      </c>
      <c r="F191" s="25" t="s">
        <v>877</v>
      </c>
      <c r="G191" s="25" t="s">
        <v>879</v>
      </c>
      <c r="H191" s="25" t="s">
        <v>886</v>
      </c>
      <c r="I191" s="25" t="s">
        <v>889</v>
      </c>
      <c r="J191" s="26" t="s">
        <v>890</v>
      </c>
      <c r="K191" s="111"/>
    </row>
    <row r="192" spans="2:11">
      <c r="C192" s="1">
        <f t="shared" ref="C192" ca="1" si="191">C193+1000</f>
        <v>1164</v>
      </c>
      <c r="D192" s="59"/>
      <c r="E192" s="34" t="s">
        <v>896</v>
      </c>
      <c r="F192" s="35" t="s">
        <v>899</v>
      </c>
      <c r="G192" s="35"/>
      <c r="H192" s="35" t="s">
        <v>875</v>
      </c>
      <c r="I192" s="35" t="s">
        <v>893</v>
      </c>
      <c r="J192" s="33"/>
      <c r="K192" s="111"/>
    </row>
    <row r="193" spans="2:11" ht="16.2">
      <c r="B193">
        <f t="shared" ca="1" si="131"/>
        <v>0.33709214850104274</v>
      </c>
      <c r="C193" s="1">
        <f t="shared" ref="C193" ca="1" si="192">RANK(B193,$B$3:$B$605)</f>
        <v>164</v>
      </c>
      <c r="D193" s="57">
        <v>96</v>
      </c>
      <c r="E193" s="20" t="s">
        <v>897</v>
      </c>
      <c r="F193" s="25" t="s">
        <v>898</v>
      </c>
      <c r="G193" s="25" t="s">
        <v>900</v>
      </c>
      <c r="H193" s="25" t="s">
        <v>892</v>
      </c>
      <c r="I193" s="25" t="s">
        <v>894</v>
      </c>
      <c r="J193" s="26" t="s">
        <v>895</v>
      </c>
      <c r="K193" s="111"/>
    </row>
    <row r="194" spans="2:11">
      <c r="C194" s="1">
        <f t="shared" ref="C194" ca="1" si="193">C195+1000</f>
        <v>1120</v>
      </c>
      <c r="D194" s="59"/>
      <c r="E194" s="34" t="s">
        <v>901</v>
      </c>
      <c r="F194" s="35"/>
      <c r="G194" s="35" t="s">
        <v>904</v>
      </c>
      <c r="H194" s="35" t="s">
        <v>905</v>
      </c>
      <c r="I194" s="35" t="s">
        <v>907</v>
      </c>
      <c r="J194" s="33"/>
      <c r="K194" s="111"/>
    </row>
    <row r="195" spans="2:11" ht="16.2">
      <c r="B195">
        <f t="shared" ca="1" si="131"/>
        <v>0.46804770344101265</v>
      </c>
      <c r="C195" s="1">
        <f t="shared" ref="C195" ca="1" si="194">RANK(B195,$B$3:$B$605)</f>
        <v>120</v>
      </c>
      <c r="D195" s="57">
        <v>97</v>
      </c>
      <c r="E195" s="20" t="s">
        <v>902</v>
      </c>
      <c r="F195" s="25" t="s">
        <v>903</v>
      </c>
      <c r="G195" s="25" t="s">
        <v>862</v>
      </c>
      <c r="H195" s="25" t="s">
        <v>906</v>
      </c>
      <c r="I195" s="25" t="s">
        <v>891</v>
      </c>
      <c r="J195" s="26"/>
      <c r="K195" s="111"/>
    </row>
    <row r="196" spans="2:11">
      <c r="C196" s="1">
        <f t="shared" ref="C196" ca="1" si="195">C197+1000</f>
        <v>1098</v>
      </c>
      <c r="D196" s="59"/>
      <c r="E196" s="34" t="s">
        <v>908</v>
      </c>
      <c r="F196" s="35" t="s">
        <v>911</v>
      </c>
      <c r="G196" s="35"/>
      <c r="H196" s="35" t="s">
        <v>914</v>
      </c>
      <c r="I196" s="35"/>
      <c r="J196" s="33"/>
      <c r="K196" s="111"/>
    </row>
    <row r="197" spans="2:11" ht="16.2">
      <c r="B197">
        <f t="shared" ref="B197:B245" ca="1" si="196">RAND()</f>
        <v>0.5472943095094791</v>
      </c>
      <c r="C197" s="1">
        <f t="shared" ref="C197" ca="1" si="197">RANK(B197,$B$3:$B$605)</f>
        <v>98</v>
      </c>
      <c r="D197" s="57">
        <v>98</v>
      </c>
      <c r="E197" s="20" t="s">
        <v>909</v>
      </c>
      <c r="F197" s="25" t="s">
        <v>910</v>
      </c>
      <c r="G197" s="25" t="s">
        <v>912</v>
      </c>
      <c r="H197" s="25" t="s">
        <v>913</v>
      </c>
      <c r="I197" s="25" t="s">
        <v>915</v>
      </c>
      <c r="J197" s="26"/>
      <c r="K197" s="111"/>
    </row>
    <row r="198" spans="2:11">
      <c r="C198" s="1">
        <f t="shared" ref="C198" ca="1" si="198">C199+1000</f>
        <v>1153</v>
      </c>
      <c r="D198" s="59"/>
      <c r="E198" s="34" t="s">
        <v>916</v>
      </c>
      <c r="F198" s="35" t="s">
        <v>919</v>
      </c>
      <c r="G198" s="35"/>
      <c r="H198" s="35" t="s">
        <v>922</v>
      </c>
      <c r="I198" s="35"/>
      <c r="J198" s="33"/>
      <c r="K198" s="111"/>
    </row>
    <row r="199" spans="2:11" ht="16.2">
      <c r="B199">
        <f t="shared" ca="1" si="196"/>
        <v>0.36641831250568568</v>
      </c>
      <c r="C199" s="1">
        <f t="shared" ref="C199" ca="1" si="199">RANK(B199,$B$3:$B$605)</f>
        <v>153</v>
      </c>
      <c r="D199" s="57">
        <v>99</v>
      </c>
      <c r="E199" s="20" t="s">
        <v>917</v>
      </c>
      <c r="F199" s="25" t="s">
        <v>918</v>
      </c>
      <c r="G199" s="25" t="s">
        <v>920</v>
      </c>
      <c r="H199" s="25" t="s">
        <v>921</v>
      </c>
      <c r="I199" s="25" t="s">
        <v>923</v>
      </c>
      <c r="J199" s="26"/>
      <c r="K199" s="111"/>
    </row>
    <row r="200" spans="2:11">
      <c r="C200" s="1">
        <f t="shared" ref="C200" ca="1" si="200">C201+1000</f>
        <v>1182</v>
      </c>
      <c r="D200" s="59"/>
      <c r="E200" s="34" t="s">
        <v>924</v>
      </c>
      <c r="F200" s="35"/>
      <c r="G200" s="35" t="s">
        <v>928</v>
      </c>
      <c r="H200" s="35"/>
      <c r="I200" s="35"/>
      <c r="J200" s="33"/>
      <c r="K200" s="111"/>
    </row>
    <row r="201" spans="2:11" ht="16.2">
      <c r="B201">
        <f t="shared" ca="1" si="196"/>
        <v>0.26742739568395923</v>
      </c>
      <c r="C201" s="1">
        <f t="shared" ref="C201" ca="1" si="201">RANK(B201,$B$3:$B$605)</f>
        <v>182</v>
      </c>
      <c r="D201" s="57">
        <v>100</v>
      </c>
      <c r="E201" s="20" t="s">
        <v>925</v>
      </c>
      <c r="F201" s="25" t="s">
        <v>926</v>
      </c>
      <c r="G201" s="25" t="s">
        <v>927</v>
      </c>
      <c r="H201" s="25" t="s">
        <v>929</v>
      </c>
      <c r="I201" s="25"/>
      <c r="J201" s="26"/>
      <c r="K201" s="111"/>
    </row>
    <row r="202" spans="2:11">
      <c r="C202" s="1">
        <f t="shared" ref="C202" ca="1" si="202">C203+1000</f>
        <v>1104</v>
      </c>
      <c r="D202" s="59"/>
      <c r="E202" s="34" t="s">
        <v>930</v>
      </c>
      <c r="F202" s="35" t="s">
        <v>933</v>
      </c>
      <c r="G202" s="35" t="s">
        <v>934</v>
      </c>
      <c r="H202" s="35" t="s">
        <v>937</v>
      </c>
      <c r="I202" s="35" t="s">
        <v>938</v>
      </c>
      <c r="J202" s="33"/>
      <c r="K202" s="111"/>
    </row>
    <row r="203" spans="2:11" ht="16.2">
      <c r="B203">
        <f t="shared" ca="1" si="196"/>
        <v>0.52967111388761678</v>
      </c>
      <c r="C203" s="1">
        <f t="shared" ref="C203" ca="1" si="203">RANK(B203,$B$3:$B$605)</f>
        <v>104</v>
      </c>
      <c r="D203" s="57">
        <v>101</v>
      </c>
      <c r="E203" s="20" t="s">
        <v>931</v>
      </c>
      <c r="F203" s="25" t="s">
        <v>932</v>
      </c>
      <c r="G203" s="25" t="s">
        <v>935</v>
      </c>
      <c r="H203" s="25" t="s">
        <v>936</v>
      </c>
      <c r="I203" s="25" t="s">
        <v>939</v>
      </c>
      <c r="J203" s="26"/>
      <c r="K203" s="111"/>
    </row>
    <row r="204" spans="2:11">
      <c r="C204" s="1">
        <f t="shared" ref="C204" ca="1" si="204">C205+1000</f>
        <v>1011</v>
      </c>
      <c r="D204" s="59"/>
      <c r="E204" s="34" t="s">
        <v>940</v>
      </c>
      <c r="F204" s="35" t="s">
        <v>943</v>
      </c>
      <c r="G204" s="35" t="s">
        <v>944</v>
      </c>
      <c r="H204" s="35"/>
      <c r="I204" s="35" t="s">
        <v>867</v>
      </c>
      <c r="J204" s="33" t="s">
        <v>947</v>
      </c>
      <c r="K204" s="111"/>
    </row>
    <row r="205" spans="2:11" ht="16.2">
      <c r="B205">
        <f t="shared" ca="1" si="196"/>
        <v>0.94917110559518314</v>
      </c>
      <c r="C205" s="1">
        <f t="shared" ref="C205" ca="1" si="205">RANK(B205,$B$3:$B$605)</f>
        <v>11</v>
      </c>
      <c r="D205" s="57">
        <v>102</v>
      </c>
      <c r="E205" s="20" t="s">
        <v>941</v>
      </c>
      <c r="F205" s="25" t="s">
        <v>942</v>
      </c>
      <c r="G205" s="25" t="s">
        <v>945</v>
      </c>
      <c r="H205" s="25" t="s">
        <v>946</v>
      </c>
      <c r="I205" s="25" t="s">
        <v>845</v>
      </c>
      <c r="J205" s="26" t="s">
        <v>948</v>
      </c>
      <c r="K205" s="111"/>
    </row>
    <row r="206" spans="2:11">
      <c r="C206" s="1">
        <f t="shared" ref="C206" ca="1" si="206">C207+1000</f>
        <v>1082</v>
      </c>
      <c r="D206" s="59"/>
      <c r="E206" s="34" t="s">
        <v>949</v>
      </c>
      <c r="F206" s="35" t="s">
        <v>951</v>
      </c>
      <c r="G206" s="35" t="s">
        <v>952</v>
      </c>
      <c r="H206" s="35"/>
      <c r="I206" s="35" t="s">
        <v>954</v>
      </c>
      <c r="J206" s="33" t="s">
        <v>955</v>
      </c>
      <c r="K206" s="111"/>
    </row>
    <row r="207" spans="2:11" ht="16.8" thickBot="1">
      <c r="B207">
        <f t="shared" ca="1" si="196"/>
        <v>0.62934177429713323</v>
      </c>
      <c r="C207" s="1">
        <f t="shared" ref="C207" ca="1" si="207">RANK(B207,$B$3:$B$605)</f>
        <v>82</v>
      </c>
      <c r="D207" s="70">
        <v>103</v>
      </c>
      <c r="E207" s="71" t="s">
        <v>950</v>
      </c>
      <c r="F207" s="72" t="s">
        <v>725</v>
      </c>
      <c r="G207" s="72" t="s">
        <v>953</v>
      </c>
      <c r="H207" s="72" t="s">
        <v>946</v>
      </c>
      <c r="I207" s="72" t="s">
        <v>948</v>
      </c>
      <c r="J207" s="73" t="s">
        <v>956</v>
      </c>
      <c r="K207" s="112"/>
    </row>
    <row r="208" spans="2:11">
      <c r="C208" s="1">
        <f t="shared" ref="C208" ca="1" si="208">C209+1000</f>
        <v>1203</v>
      </c>
      <c r="D208" s="43"/>
      <c r="E208" s="18" t="s">
        <v>13</v>
      </c>
      <c r="F208" s="23" t="s">
        <v>14</v>
      </c>
      <c r="G208" s="23" t="s">
        <v>964</v>
      </c>
      <c r="H208" s="23" t="s">
        <v>46</v>
      </c>
      <c r="I208" s="23"/>
      <c r="J208" s="24"/>
      <c r="K208" s="122" t="s">
        <v>1138</v>
      </c>
    </row>
    <row r="209" spans="2:11" ht="16.2">
      <c r="B209">
        <f t="shared" ca="1" si="196"/>
        <v>0.212916979227459</v>
      </c>
      <c r="C209" s="1">
        <f t="shared" ref="C209" ca="1" si="209">RANK(B209,$B$3:$B$605)</f>
        <v>203</v>
      </c>
      <c r="D209" s="44">
        <v>1</v>
      </c>
      <c r="E209" s="20" t="s">
        <v>524</v>
      </c>
      <c r="F209" s="25" t="s">
        <v>918</v>
      </c>
      <c r="G209" s="25" t="s">
        <v>965</v>
      </c>
      <c r="H209" s="25" t="s">
        <v>966</v>
      </c>
      <c r="I209" s="25"/>
      <c r="J209" s="26"/>
      <c r="K209" s="123"/>
    </row>
    <row r="210" spans="2:11">
      <c r="C210" s="1">
        <f t="shared" ref="C210" ca="1" si="210">C211+1000</f>
        <v>1190</v>
      </c>
      <c r="D210" s="45"/>
      <c r="E210" s="19" t="s">
        <v>72</v>
      </c>
      <c r="F210" s="27" t="s">
        <v>172</v>
      </c>
      <c r="G210" s="27"/>
      <c r="H210" s="35" t="s">
        <v>972</v>
      </c>
      <c r="I210" s="35" t="s">
        <v>59</v>
      </c>
      <c r="J210" s="33"/>
      <c r="K210" s="123"/>
    </row>
    <row r="211" spans="2:11" ht="16.2">
      <c r="B211">
        <f t="shared" ca="1" si="196"/>
        <v>0.25097158949815856</v>
      </c>
      <c r="C211" s="1">
        <f t="shared" ref="C211" ca="1" si="211">RANK(B211,$B$3:$B$605)</f>
        <v>190</v>
      </c>
      <c r="D211" s="44">
        <v>2</v>
      </c>
      <c r="E211" s="20" t="s">
        <v>73</v>
      </c>
      <c r="F211" s="25" t="s">
        <v>969</v>
      </c>
      <c r="G211" s="25" t="s">
        <v>16</v>
      </c>
      <c r="H211" s="25" t="s">
        <v>971</v>
      </c>
      <c r="I211" s="25" t="s">
        <v>974</v>
      </c>
      <c r="J211" s="26"/>
      <c r="K211" s="123"/>
    </row>
    <row r="212" spans="2:11">
      <c r="C212" s="1">
        <f t="shared" ref="C212" ca="1" si="212">C213+1000</f>
        <v>1214</v>
      </c>
      <c r="D212" s="45"/>
      <c r="E212" s="19" t="s">
        <v>975</v>
      </c>
      <c r="F212" s="27"/>
      <c r="G212" s="27" t="s">
        <v>978</v>
      </c>
      <c r="H212" s="35"/>
      <c r="I212" s="35" t="s">
        <v>980</v>
      </c>
      <c r="J212" s="33"/>
      <c r="K212" s="123"/>
    </row>
    <row r="213" spans="2:11" ht="16.2">
      <c r="B213">
        <f t="shared" ca="1" si="196"/>
        <v>0.1528322052527582</v>
      </c>
      <c r="C213" s="1">
        <f t="shared" ref="C213" ca="1" si="213">RANK(B213,$B$3:$B$605)</f>
        <v>214</v>
      </c>
      <c r="D213" s="44">
        <v>3</v>
      </c>
      <c r="E213" s="20" t="s">
        <v>976</v>
      </c>
      <c r="F213" s="25" t="s">
        <v>51</v>
      </c>
      <c r="G213" s="25" t="s">
        <v>116</v>
      </c>
      <c r="H213" s="25" t="s">
        <v>86</v>
      </c>
      <c r="I213" s="25" t="s">
        <v>979</v>
      </c>
      <c r="J213" s="26" t="s">
        <v>111</v>
      </c>
      <c r="K213" s="123"/>
    </row>
    <row r="214" spans="2:11">
      <c r="C214" s="1">
        <f t="shared" ref="C214" ca="1" si="214">C215+1000</f>
        <v>1043</v>
      </c>
      <c r="D214" s="45"/>
      <c r="E214" s="19" t="s">
        <v>982</v>
      </c>
      <c r="F214" s="27" t="s">
        <v>170</v>
      </c>
      <c r="G214" s="27"/>
      <c r="H214" s="35" t="s">
        <v>147</v>
      </c>
      <c r="I214" s="35" t="s">
        <v>67</v>
      </c>
      <c r="J214" s="33"/>
      <c r="K214" s="123"/>
    </row>
    <row r="215" spans="2:11" ht="16.2">
      <c r="B215">
        <f t="shared" ca="1" si="196"/>
        <v>0.81441778231404482</v>
      </c>
      <c r="C215" s="1">
        <f t="shared" ref="C215" ca="1" si="215">RANK(B215,$B$3:$B$605)</f>
        <v>43</v>
      </c>
      <c r="D215" s="44">
        <v>4</v>
      </c>
      <c r="E215" s="20" t="s">
        <v>983</v>
      </c>
      <c r="F215" s="25" t="s">
        <v>984</v>
      </c>
      <c r="G215" s="25" t="s">
        <v>86</v>
      </c>
      <c r="H215" s="25" t="s">
        <v>986</v>
      </c>
      <c r="I215" s="25" t="s">
        <v>989</v>
      </c>
      <c r="J215" s="26" t="s">
        <v>9</v>
      </c>
      <c r="K215" s="123"/>
    </row>
    <row r="216" spans="2:11">
      <c r="C216" s="1">
        <f t="shared" ref="C216" ca="1" si="216">C217+1000</f>
        <v>1008</v>
      </c>
      <c r="D216" s="45"/>
      <c r="E216" s="19" t="s">
        <v>990</v>
      </c>
      <c r="F216" s="27"/>
      <c r="G216" s="27" t="s">
        <v>993</v>
      </c>
      <c r="H216" s="35"/>
      <c r="I216" s="35" t="s">
        <v>996</v>
      </c>
      <c r="J216" s="33"/>
      <c r="K216" s="123"/>
    </row>
    <row r="217" spans="2:11" ht="16.2">
      <c r="B217">
        <f t="shared" ca="1" si="196"/>
        <v>0.96561303009887034</v>
      </c>
      <c r="C217" s="1">
        <f t="shared" ref="C217" ca="1" si="217">RANK(B217,$B$3:$B$605)</f>
        <v>8</v>
      </c>
      <c r="D217" s="44">
        <v>5</v>
      </c>
      <c r="E217" s="20" t="s">
        <v>986</v>
      </c>
      <c r="F217" s="25" t="s">
        <v>991</v>
      </c>
      <c r="G217" s="25" t="s">
        <v>992</v>
      </c>
      <c r="H217" s="25" t="s">
        <v>16</v>
      </c>
      <c r="I217" s="25" t="s">
        <v>995</v>
      </c>
      <c r="J217" s="26"/>
      <c r="K217" s="123"/>
    </row>
    <row r="218" spans="2:11">
      <c r="C218" s="1">
        <f t="shared" ref="C218" ca="1" si="218">C219+1000</f>
        <v>1127</v>
      </c>
      <c r="D218" s="45"/>
      <c r="E218" s="19" t="s">
        <v>48</v>
      </c>
      <c r="F218" s="27" t="s">
        <v>44</v>
      </c>
      <c r="G218" s="27"/>
      <c r="H218" s="35" t="s">
        <v>194</v>
      </c>
      <c r="I218" s="35" t="s">
        <v>538</v>
      </c>
      <c r="J218" s="33"/>
      <c r="K218" s="123"/>
    </row>
    <row r="219" spans="2:11" ht="16.2">
      <c r="B219">
        <f t="shared" ca="1" si="196"/>
        <v>0.45501451713679508</v>
      </c>
      <c r="C219" s="1">
        <f t="shared" ref="C219" ca="1" si="219">RANK(B219,$B$3:$B$605)</f>
        <v>127</v>
      </c>
      <c r="D219" s="44">
        <v>6</v>
      </c>
      <c r="E219" s="20" t="s">
        <v>998</v>
      </c>
      <c r="F219" s="25" t="s">
        <v>999</v>
      </c>
      <c r="G219" s="25" t="s">
        <v>86</v>
      </c>
      <c r="H219" s="25" t="s">
        <v>319</v>
      </c>
      <c r="I219" s="25" t="s">
        <v>1004</v>
      </c>
      <c r="J219" s="26" t="s">
        <v>182</v>
      </c>
      <c r="K219" s="123"/>
    </row>
    <row r="220" spans="2:11">
      <c r="C220" s="1">
        <f t="shared" ref="C220" ca="1" si="220">C221+1000</f>
        <v>1196</v>
      </c>
      <c r="D220" s="45"/>
      <c r="E220" s="19" t="s">
        <v>1006</v>
      </c>
      <c r="F220" s="27"/>
      <c r="G220" s="27" t="s">
        <v>1964</v>
      </c>
      <c r="H220" s="35"/>
      <c r="I220" s="35"/>
      <c r="J220" s="33"/>
      <c r="K220" s="123"/>
    </row>
    <row r="221" spans="2:11" ht="16.2">
      <c r="B221">
        <f t="shared" ca="1" si="196"/>
        <v>0.23257642414671109</v>
      </c>
      <c r="C221" s="1">
        <f t="shared" ref="C221" ca="1" si="221">RANK(B221,$B$3:$B$605)</f>
        <v>196</v>
      </c>
      <c r="D221" s="44">
        <v>7</v>
      </c>
      <c r="E221" s="20" t="s">
        <v>1007</v>
      </c>
      <c r="F221" s="25" t="s">
        <v>16</v>
      </c>
      <c r="G221" s="25" t="s">
        <v>998</v>
      </c>
      <c r="H221" s="25" t="s">
        <v>86</v>
      </c>
      <c r="I221" s="25" t="s">
        <v>1009</v>
      </c>
      <c r="J221" s="26" t="s">
        <v>87</v>
      </c>
      <c r="K221" s="123"/>
    </row>
    <row r="222" spans="2:11">
      <c r="C222" s="1">
        <f t="shared" ref="C222" ca="1" si="222">C223+1000</f>
        <v>1077</v>
      </c>
      <c r="D222" s="45"/>
      <c r="E222" s="19" t="s">
        <v>1011</v>
      </c>
      <c r="F222" s="27" t="s">
        <v>81</v>
      </c>
      <c r="G222" s="27"/>
      <c r="H222" s="35" t="s">
        <v>223</v>
      </c>
      <c r="I222" s="35" t="s">
        <v>172</v>
      </c>
      <c r="J222" s="33"/>
      <c r="K222" s="123"/>
    </row>
    <row r="223" spans="2:11" ht="16.2">
      <c r="B223">
        <f t="shared" ca="1" si="196"/>
        <v>0.65500835346879993</v>
      </c>
      <c r="C223" s="1">
        <f t="shared" ref="C223" ca="1" si="223">RANK(B223,$B$3:$B$605)</f>
        <v>77</v>
      </c>
      <c r="D223" s="44">
        <v>8</v>
      </c>
      <c r="E223" s="20" t="s">
        <v>1012</v>
      </c>
      <c r="F223" s="25" t="s">
        <v>77</v>
      </c>
      <c r="G223" s="25" t="s">
        <v>41</v>
      </c>
      <c r="H223" s="25" t="s">
        <v>1016</v>
      </c>
      <c r="I223" s="25" t="s">
        <v>666</v>
      </c>
      <c r="J223" s="26"/>
      <c r="K223" s="123"/>
    </row>
    <row r="224" spans="2:11">
      <c r="C224" s="1">
        <f t="shared" ref="C224" ca="1" si="224">C225+1000</f>
        <v>1032</v>
      </c>
      <c r="D224" s="45"/>
      <c r="E224" s="19" t="s">
        <v>177</v>
      </c>
      <c r="F224" s="27" t="s">
        <v>81</v>
      </c>
      <c r="G224" s="27"/>
      <c r="H224" s="35" t="s">
        <v>78</v>
      </c>
      <c r="I224" s="35" t="s">
        <v>31</v>
      </c>
      <c r="J224" s="33"/>
      <c r="K224" s="123"/>
    </row>
    <row r="225" spans="2:11" ht="16.2">
      <c r="B225">
        <f t="shared" ca="1" si="196"/>
        <v>0.87171631360732393</v>
      </c>
      <c r="C225" s="1">
        <f t="shared" ref="C225" ca="1" si="225">RANK(B225,$B$3:$B$605)</f>
        <v>32</v>
      </c>
      <c r="D225" s="44">
        <v>9</v>
      </c>
      <c r="E225" s="20" t="s">
        <v>1020</v>
      </c>
      <c r="F225" s="25" t="s">
        <v>77</v>
      </c>
      <c r="G225" s="25" t="s">
        <v>41</v>
      </c>
      <c r="H225" s="25" t="s">
        <v>156</v>
      </c>
      <c r="I225" s="25" t="s">
        <v>131</v>
      </c>
      <c r="J225" s="26"/>
      <c r="K225" s="123"/>
    </row>
    <row r="226" spans="2:11">
      <c r="C226" s="1">
        <f t="shared" ref="C226" ca="1" si="226">C227+1000</f>
        <v>1220</v>
      </c>
      <c r="D226" s="45"/>
      <c r="E226" s="19" t="s">
        <v>1028</v>
      </c>
      <c r="F226" s="27"/>
      <c r="G226" s="27" t="s">
        <v>172</v>
      </c>
      <c r="H226" s="35"/>
      <c r="I226" s="35"/>
      <c r="J226" s="33"/>
      <c r="K226" s="123"/>
    </row>
    <row r="227" spans="2:11" ht="16.2">
      <c r="B227">
        <f t="shared" ca="1" si="196"/>
        <v>0.13351551785840166</v>
      </c>
      <c r="C227" s="1">
        <f t="shared" ref="C227" ca="1" si="227">RANK(B227,$B$3:$B$605)</f>
        <v>220</v>
      </c>
      <c r="D227" s="44">
        <v>10</v>
      </c>
      <c r="E227" s="20" t="s">
        <v>1029</v>
      </c>
      <c r="F227" s="25" t="s">
        <v>86</v>
      </c>
      <c r="G227" s="25" t="s">
        <v>1031</v>
      </c>
      <c r="H227" s="25" t="s">
        <v>11</v>
      </c>
      <c r="I227" s="25"/>
      <c r="J227" s="26"/>
      <c r="K227" s="123"/>
    </row>
    <row r="228" spans="2:11">
      <c r="C228" s="1">
        <f t="shared" ref="C228" ca="1" si="228">C229+1000</f>
        <v>1194</v>
      </c>
      <c r="D228" s="45"/>
      <c r="E228" s="19" t="s">
        <v>32</v>
      </c>
      <c r="F228" s="27" t="s">
        <v>113</v>
      </c>
      <c r="G228" s="27" t="s">
        <v>726</v>
      </c>
      <c r="H228" s="35"/>
      <c r="I228" s="35" t="s">
        <v>1040</v>
      </c>
      <c r="J228" s="33"/>
      <c r="K228" s="123"/>
    </row>
    <row r="229" spans="2:11" ht="16.2">
      <c r="B229">
        <f t="shared" ca="1" si="196"/>
        <v>0.23900148223633733</v>
      </c>
      <c r="C229" s="1">
        <f t="shared" ref="C229" ca="1" si="229">RANK(B229,$B$3:$B$605)</f>
        <v>194</v>
      </c>
      <c r="D229" s="44">
        <v>11</v>
      </c>
      <c r="E229" s="20" t="s">
        <v>1035</v>
      </c>
      <c r="F229" s="25" t="s">
        <v>1029</v>
      </c>
      <c r="G229" s="25" t="s">
        <v>778</v>
      </c>
      <c r="H229" s="25" t="s">
        <v>86</v>
      </c>
      <c r="I229" s="25" t="s">
        <v>1039</v>
      </c>
      <c r="J229" s="26" t="s">
        <v>12</v>
      </c>
      <c r="K229" s="123"/>
    </row>
    <row r="230" spans="2:11">
      <c r="C230" s="1">
        <f t="shared" ref="C230" ca="1" si="230">C231+1000</f>
        <v>1168</v>
      </c>
      <c r="D230" s="45"/>
      <c r="E230" s="19" t="s">
        <v>878</v>
      </c>
      <c r="F230" s="27" t="s">
        <v>1045</v>
      </c>
      <c r="G230" s="27"/>
      <c r="H230" s="35" t="s">
        <v>1048</v>
      </c>
      <c r="I230" s="35"/>
      <c r="J230" s="33"/>
      <c r="K230" s="123"/>
    </row>
    <row r="231" spans="2:11" ht="16.2">
      <c r="B231">
        <f t="shared" ca="1" si="196"/>
        <v>0.32542823939968968</v>
      </c>
      <c r="C231" s="1">
        <f t="shared" ref="C231" ca="1" si="231">RANK(B231,$B$3:$B$605)</f>
        <v>168</v>
      </c>
      <c r="D231" s="44">
        <v>12</v>
      </c>
      <c r="E231" s="20" t="s">
        <v>1043</v>
      </c>
      <c r="F231" s="25" t="s">
        <v>1044</v>
      </c>
      <c r="G231" s="25" t="s">
        <v>16</v>
      </c>
      <c r="H231" s="25" t="s">
        <v>700</v>
      </c>
      <c r="I231" s="25"/>
      <c r="J231" s="26"/>
      <c r="K231" s="123"/>
    </row>
    <row r="232" spans="2:11">
      <c r="C232" s="1">
        <f t="shared" ref="C232" ca="1" si="232">C233+1000</f>
        <v>1152</v>
      </c>
      <c r="D232" s="45"/>
      <c r="E232" s="19" t="s">
        <v>222</v>
      </c>
      <c r="F232" s="27" t="s">
        <v>128</v>
      </c>
      <c r="G232" s="27" t="s">
        <v>1053</v>
      </c>
      <c r="H232" s="35" t="s">
        <v>34</v>
      </c>
      <c r="I232" s="35"/>
      <c r="J232" s="33"/>
      <c r="K232" s="123"/>
    </row>
    <row r="233" spans="2:11" ht="16.2">
      <c r="B233">
        <f t="shared" ca="1" si="196"/>
        <v>0.36917562521990599</v>
      </c>
      <c r="C233" s="1">
        <f t="shared" ref="C233" ca="1" si="233">RANK(B233,$B$3:$B$605)</f>
        <v>152</v>
      </c>
      <c r="D233" s="44">
        <v>13</v>
      </c>
      <c r="E233" s="20" t="s">
        <v>1050</v>
      </c>
      <c r="F233" s="25" t="s">
        <v>1051</v>
      </c>
      <c r="G233" s="25" t="s">
        <v>1054</v>
      </c>
      <c r="H233" s="25" t="s">
        <v>1055</v>
      </c>
      <c r="I233" s="25"/>
      <c r="J233" s="26"/>
      <c r="K233" s="123"/>
    </row>
    <row r="234" spans="2:11">
      <c r="C234" s="1">
        <f t="shared" ref="C234" ca="1" si="234">C235+1000</f>
        <v>1079</v>
      </c>
      <c r="D234" s="45"/>
      <c r="E234" s="19" t="s">
        <v>1057</v>
      </c>
      <c r="F234" s="27"/>
      <c r="G234" s="27" t="s">
        <v>191</v>
      </c>
      <c r="H234" s="35"/>
      <c r="I234" s="35"/>
      <c r="J234" s="33"/>
      <c r="K234" s="123"/>
    </row>
    <row r="235" spans="2:11" ht="16.2">
      <c r="B235">
        <f t="shared" ca="1" si="196"/>
        <v>0.64392426604733055</v>
      </c>
      <c r="C235" s="1">
        <f t="shared" ref="C235" ca="1" si="235">RANK(B235,$B$3:$B$605)</f>
        <v>79</v>
      </c>
      <c r="D235" s="44">
        <v>14</v>
      </c>
      <c r="E235" s="20" t="s">
        <v>1051</v>
      </c>
      <c r="F235" s="25" t="s">
        <v>1058</v>
      </c>
      <c r="G235" s="25" t="s">
        <v>3</v>
      </c>
      <c r="H235" s="25" t="s">
        <v>10</v>
      </c>
      <c r="I235" s="25" t="s">
        <v>1062</v>
      </c>
      <c r="J235" s="26"/>
      <c r="K235" s="123"/>
    </row>
    <row r="236" spans="2:11">
      <c r="C236" s="1">
        <f t="shared" ref="C236" ca="1" si="236">C237+1000</f>
        <v>1229</v>
      </c>
      <c r="D236" s="45"/>
      <c r="E236" s="19" t="s">
        <v>1063</v>
      </c>
      <c r="F236" s="27" t="s">
        <v>1066</v>
      </c>
      <c r="G236" s="27" t="s">
        <v>1067</v>
      </c>
      <c r="H236" s="35"/>
      <c r="I236" s="35" t="s">
        <v>1071</v>
      </c>
      <c r="J236" s="33" t="s">
        <v>1072</v>
      </c>
      <c r="K236" s="123"/>
    </row>
    <row r="237" spans="2:11" ht="16.2">
      <c r="B237">
        <f t="shared" ca="1" si="196"/>
        <v>0.1001891119792846</v>
      </c>
      <c r="C237" s="1">
        <f t="shared" ref="C237" ca="1" si="237">RANK(B237,$B$3:$B$605)</f>
        <v>229</v>
      </c>
      <c r="D237" s="44">
        <v>15</v>
      </c>
      <c r="E237" s="20" t="s">
        <v>1064</v>
      </c>
      <c r="F237" s="25" t="s">
        <v>1065</v>
      </c>
      <c r="G237" s="25" t="s">
        <v>1068</v>
      </c>
      <c r="H237" s="25" t="s">
        <v>1069</v>
      </c>
      <c r="I237" s="25" t="s">
        <v>1070</v>
      </c>
      <c r="J237" s="26" t="s">
        <v>1073</v>
      </c>
      <c r="K237" s="123"/>
    </row>
    <row r="238" spans="2:11">
      <c r="C238" s="1">
        <f t="shared" ref="C238" ca="1" si="238">C239+1000</f>
        <v>1122</v>
      </c>
      <c r="D238" s="45"/>
      <c r="E238" s="19" t="s">
        <v>1074</v>
      </c>
      <c r="F238" s="27" t="s">
        <v>1077</v>
      </c>
      <c r="G238" s="27" t="s">
        <v>1078</v>
      </c>
      <c r="H238" s="35"/>
      <c r="I238" s="35" t="s">
        <v>1082</v>
      </c>
      <c r="J238" s="33"/>
      <c r="K238" s="123"/>
    </row>
    <row r="239" spans="2:11" ht="16.2">
      <c r="B239">
        <f t="shared" ca="1" si="196"/>
        <v>0.46525145798560497</v>
      </c>
      <c r="C239" s="1">
        <f t="shared" ref="C239" ca="1" si="239">RANK(B239,$B$3:$B$605)</f>
        <v>122</v>
      </c>
      <c r="D239" s="44">
        <v>16</v>
      </c>
      <c r="E239" s="20" t="s">
        <v>1075</v>
      </c>
      <c r="F239" s="25" t="s">
        <v>1076</v>
      </c>
      <c r="G239" s="25" t="s">
        <v>1079</v>
      </c>
      <c r="H239" s="25" t="s">
        <v>1080</v>
      </c>
      <c r="I239" s="25" t="s">
        <v>1081</v>
      </c>
      <c r="J239" s="26" t="s">
        <v>1083</v>
      </c>
      <c r="K239" s="123"/>
    </row>
    <row r="240" spans="2:11">
      <c r="C240" s="1">
        <f t="shared" ref="C240" ca="1" si="240">C241+1000</f>
        <v>1156</v>
      </c>
      <c r="D240" s="45"/>
      <c r="E240" s="19" t="s">
        <v>1084</v>
      </c>
      <c r="F240" s="27" t="s">
        <v>1087</v>
      </c>
      <c r="G240" s="27" t="s">
        <v>1088</v>
      </c>
      <c r="H240" s="35" t="s">
        <v>1091</v>
      </c>
      <c r="I240" s="35" t="s">
        <v>1092</v>
      </c>
      <c r="J240" s="33" t="s">
        <v>1095</v>
      </c>
      <c r="K240" s="123"/>
    </row>
    <row r="241" spans="2:11" ht="16.2">
      <c r="B241">
        <f t="shared" ca="1" si="196"/>
        <v>0.36359485038869876</v>
      </c>
      <c r="C241" s="1">
        <f t="shared" ref="C241" ca="1" si="241">RANK(B241,$B$3:$B$605)</f>
        <v>156</v>
      </c>
      <c r="D241" s="44">
        <v>17</v>
      </c>
      <c r="E241" s="20" t="s">
        <v>1085</v>
      </c>
      <c r="F241" s="25" t="s">
        <v>1086</v>
      </c>
      <c r="G241" s="25" t="s">
        <v>1089</v>
      </c>
      <c r="H241" s="25" t="s">
        <v>1090</v>
      </c>
      <c r="I241" s="25" t="s">
        <v>1093</v>
      </c>
      <c r="J241" s="26" t="s">
        <v>1094</v>
      </c>
      <c r="K241" s="123"/>
    </row>
    <row r="242" spans="2:11">
      <c r="C242" s="1">
        <f t="shared" ref="C242" ca="1" si="242">C243+1000</f>
        <v>1224</v>
      </c>
      <c r="D242" s="45"/>
      <c r="E242" s="19" t="s">
        <v>1096</v>
      </c>
      <c r="F242" s="27" t="s">
        <v>1099</v>
      </c>
      <c r="G242" s="27" t="s">
        <v>1100</v>
      </c>
      <c r="H242" s="35" t="s">
        <v>1103</v>
      </c>
      <c r="I242" s="35"/>
      <c r="J242" s="33"/>
      <c r="K242" s="123"/>
    </row>
    <row r="243" spans="2:11" ht="16.2">
      <c r="B243">
        <f t="shared" ca="1" si="196"/>
        <v>0.1217379144534011</v>
      </c>
      <c r="C243" s="1">
        <f t="shared" ref="C243" ca="1" si="243">RANK(B243,$B$3:$B$605)</f>
        <v>224</v>
      </c>
      <c r="D243" s="44">
        <v>18</v>
      </c>
      <c r="E243" s="20" t="s">
        <v>1097</v>
      </c>
      <c r="F243" s="25" t="s">
        <v>1098</v>
      </c>
      <c r="G243" s="25" t="s">
        <v>1101</v>
      </c>
      <c r="H243" s="25" t="s">
        <v>1102</v>
      </c>
      <c r="I243" s="25"/>
      <c r="J243" s="26"/>
      <c r="K243" s="123"/>
    </row>
    <row r="244" spans="2:11">
      <c r="C244" s="1">
        <f t="shared" ref="C244" ca="1" si="244">C245+1000</f>
        <v>1179</v>
      </c>
      <c r="D244" s="45"/>
      <c r="E244" s="19" t="s">
        <v>1104</v>
      </c>
      <c r="F244" s="27" t="s">
        <v>1107</v>
      </c>
      <c r="G244" s="27"/>
      <c r="H244" s="35" t="s">
        <v>1110</v>
      </c>
      <c r="I244" s="35"/>
      <c r="J244" s="33"/>
      <c r="K244" s="123"/>
    </row>
    <row r="245" spans="2:11" ht="16.2">
      <c r="B245">
        <f t="shared" ca="1" si="196"/>
        <v>0.27679205552366259</v>
      </c>
      <c r="C245" s="1">
        <f t="shared" ref="C245" ca="1" si="245">RANK(B245,$B$3:$B$605)</f>
        <v>179</v>
      </c>
      <c r="D245" s="44">
        <v>19</v>
      </c>
      <c r="E245" s="20" t="s">
        <v>1105</v>
      </c>
      <c r="F245" s="25" t="s">
        <v>1106</v>
      </c>
      <c r="G245" s="25" t="s">
        <v>1108</v>
      </c>
      <c r="H245" s="25" t="s">
        <v>1109</v>
      </c>
      <c r="I245" s="25" t="s">
        <v>1111</v>
      </c>
      <c r="J245" s="26"/>
      <c r="K245" s="123"/>
    </row>
    <row r="246" spans="2:11">
      <c r="C246" s="1">
        <f t="shared" ref="C246" ca="1" si="246">C247+1000</f>
        <v>1038</v>
      </c>
      <c r="D246" s="45"/>
      <c r="E246" s="19" t="s">
        <v>1112</v>
      </c>
      <c r="F246" s="27"/>
      <c r="G246" s="27" t="s">
        <v>1116</v>
      </c>
      <c r="H246" s="35" t="s">
        <v>1117</v>
      </c>
      <c r="I246" s="35"/>
      <c r="J246" s="33"/>
      <c r="K246" s="123"/>
    </row>
    <row r="247" spans="2:11" ht="18.600000000000001" customHeight="1">
      <c r="B247">
        <f ca="1">RAND()</f>
        <v>0.82431348411029437</v>
      </c>
      <c r="C247" s="1">
        <f t="shared" ref="C247" ca="1" si="247">RANK(B247,$B$3:$B$605)</f>
        <v>38</v>
      </c>
      <c r="D247" s="44">
        <v>20</v>
      </c>
      <c r="E247" s="20" t="s">
        <v>1113</v>
      </c>
      <c r="F247" s="25" t="s">
        <v>1114</v>
      </c>
      <c r="G247" s="25" t="s">
        <v>1115</v>
      </c>
      <c r="H247" s="25" t="s">
        <v>1118</v>
      </c>
      <c r="I247" s="25"/>
      <c r="J247" s="26"/>
      <c r="K247" s="123"/>
    </row>
    <row r="248" spans="2:11">
      <c r="C248" s="1">
        <f t="shared" ref="C248" ca="1" si="248">C249+1000</f>
        <v>1110</v>
      </c>
      <c r="D248" s="45"/>
      <c r="E248" s="19" t="s">
        <v>1119</v>
      </c>
      <c r="F248" s="27" t="s">
        <v>1122</v>
      </c>
      <c r="G248" s="27" t="s">
        <v>1123</v>
      </c>
      <c r="H248" s="35" t="s">
        <v>1126</v>
      </c>
      <c r="I248" s="35"/>
      <c r="J248" s="33"/>
      <c r="K248" s="123"/>
    </row>
    <row r="249" spans="2:11" ht="18.600000000000001" customHeight="1">
      <c r="B249">
        <f t="shared" ref="B249:B311" ca="1" si="249">RAND()</f>
        <v>0.4961909908102029</v>
      </c>
      <c r="C249" s="1">
        <f t="shared" ref="C249" ca="1" si="250">RANK(B249,$B$3:$B$605)</f>
        <v>110</v>
      </c>
      <c r="D249" s="44">
        <v>21</v>
      </c>
      <c r="E249" s="20" t="s">
        <v>1120</v>
      </c>
      <c r="F249" s="25" t="s">
        <v>1121</v>
      </c>
      <c r="G249" s="25" t="s">
        <v>1124</v>
      </c>
      <c r="H249" s="25" t="s">
        <v>1125</v>
      </c>
      <c r="I249" s="25"/>
      <c r="J249" s="26"/>
      <c r="K249" s="123"/>
    </row>
    <row r="250" spans="2:11">
      <c r="C250" s="1">
        <f t="shared" ref="C250" ca="1" si="251">C251+1000</f>
        <v>1088</v>
      </c>
      <c r="D250" s="45"/>
      <c r="E250" s="19" t="s">
        <v>1127</v>
      </c>
      <c r="F250" s="27" t="s">
        <v>1130</v>
      </c>
      <c r="G250" s="27" t="s">
        <v>1131</v>
      </c>
      <c r="H250" s="35"/>
      <c r="I250" s="35" t="s">
        <v>1135</v>
      </c>
      <c r="J250" s="33" t="s">
        <v>1136</v>
      </c>
      <c r="K250" s="123"/>
    </row>
    <row r="251" spans="2:11" ht="18.600000000000001" customHeight="1" thickBot="1">
      <c r="B251">
        <f t="shared" ca="1" si="249"/>
        <v>0.58933763898343206</v>
      </c>
      <c r="C251" s="1">
        <f t="shared" ref="C251" ca="1" si="252">RANK(B251,$B$3:$B$605)</f>
        <v>88</v>
      </c>
      <c r="D251" s="74">
        <v>22</v>
      </c>
      <c r="E251" s="71" t="s">
        <v>1128</v>
      </c>
      <c r="F251" s="72" t="s">
        <v>1129</v>
      </c>
      <c r="G251" s="72" t="s">
        <v>1132</v>
      </c>
      <c r="H251" s="72" t="s">
        <v>1133</v>
      </c>
      <c r="I251" s="72" t="s">
        <v>1134</v>
      </c>
      <c r="J251" s="73" t="s">
        <v>1137</v>
      </c>
      <c r="K251" s="124"/>
    </row>
    <row r="252" spans="2:11">
      <c r="C252" s="1">
        <f t="shared" ref="C252" ca="1" si="253">C253+1000</f>
        <v>1058</v>
      </c>
      <c r="D252" s="46"/>
      <c r="E252" s="34" t="s">
        <v>1139</v>
      </c>
      <c r="F252" s="35" t="s">
        <v>1142</v>
      </c>
      <c r="G252" s="35"/>
      <c r="H252" s="35" t="s">
        <v>1145</v>
      </c>
      <c r="I252" s="35" t="s">
        <v>1146</v>
      </c>
      <c r="J252" s="33"/>
      <c r="K252" s="107" t="s">
        <v>1270</v>
      </c>
    </row>
    <row r="253" spans="2:11" ht="18.600000000000001" customHeight="1">
      <c r="B253">
        <f t="shared" ca="1" si="249"/>
        <v>0.74978781379500126</v>
      </c>
      <c r="C253" s="1">
        <f t="shared" ref="C253" ca="1" si="254">RANK(B253,$B$3:$B$605)</f>
        <v>58</v>
      </c>
      <c r="D253" s="44">
        <v>23</v>
      </c>
      <c r="E253" s="20" t="s">
        <v>1140</v>
      </c>
      <c r="F253" s="25" t="s">
        <v>1141</v>
      </c>
      <c r="G253" s="25" t="s">
        <v>1143</v>
      </c>
      <c r="H253" s="25" t="s">
        <v>1144</v>
      </c>
      <c r="I253" s="25" t="s">
        <v>1147</v>
      </c>
      <c r="J253" s="26" t="s">
        <v>1148</v>
      </c>
      <c r="K253" s="108"/>
    </row>
    <row r="254" spans="2:11">
      <c r="C254" s="1">
        <f t="shared" ref="C254" ca="1" si="255">C255+1000</f>
        <v>1024</v>
      </c>
      <c r="D254" s="45"/>
      <c r="E254" s="19" t="s">
        <v>1149</v>
      </c>
      <c r="F254" s="27"/>
      <c r="G254" s="27" t="s">
        <v>1152</v>
      </c>
      <c r="H254" s="35"/>
      <c r="I254" s="35"/>
      <c r="J254" s="33"/>
      <c r="K254" s="108"/>
    </row>
    <row r="255" spans="2:11" ht="18.600000000000001" customHeight="1">
      <c r="B255">
        <f t="shared" ca="1" si="249"/>
        <v>0.90340920800974256</v>
      </c>
      <c r="C255" s="1">
        <f t="shared" ref="C255" ca="1" si="256">RANK(B255,$B$3:$B$605)</f>
        <v>24</v>
      </c>
      <c r="D255" s="44">
        <v>24</v>
      </c>
      <c r="E255" s="20" t="s">
        <v>1140</v>
      </c>
      <c r="F255" s="25" t="s">
        <v>1150</v>
      </c>
      <c r="G255" s="25" t="s">
        <v>1151</v>
      </c>
      <c r="H255" s="25" t="s">
        <v>1150</v>
      </c>
      <c r="I255" s="25" t="s">
        <v>1143</v>
      </c>
      <c r="J255" s="26" t="s">
        <v>1153</v>
      </c>
      <c r="K255" s="108"/>
    </row>
    <row r="256" spans="2:11">
      <c r="C256" s="1">
        <f t="shared" ref="C256" ca="1" si="257">C257+1000</f>
        <v>1137</v>
      </c>
      <c r="D256" s="45"/>
      <c r="E256" s="19" t="s">
        <v>1154</v>
      </c>
      <c r="F256" s="27" t="s">
        <v>1157</v>
      </c>
      <c r="G256" s="27"/>
      <c r="H256" s="35"/>
      <c r="I256" s="35"/>
      <c r="J256" s="33"/>
      <c r="K256" s="108"/>
    </row>
    <row r="257" spans="2:11" ht="18.600000000000001" customHeight="1">
      <c r="B257">
        <f t="shared" ca="1" si="249"/>
        <v>0.41905973172108324</v>
      </c>
      <c r="C257" s="1">
        <f t="shared" ref="C257" ca="1" si="258">RANK(B257,$B$3:$B$605)</f>
        <v>137</v>
      </c>
      <c r="D257" s="44">
        <v>25</v>
      </c>
      <c r="E257" s="20" t="s">
        <v>1155</v>
      </c>
      <c r="F257" s="25" t="s">
        <v>1156</v>
      </c>
      <c r="G257" s="25" t="s">
        <v>1158</v>
      </c>
      <c r="H257" s="25" t="s">
        <v>1159</v>
      </c>
      <c r="I257" s="25"/>
      <c r="J257" s="26"/>
      <c r="K257" s="108"/>
    </row>
    <row r="258" spans="2:11">
      <c r="C258" s="1">
        <f t="shared" ref="C258" ca="1" si="259">C259+1000</f>
        <v>1095</v>
      </c>
      <c r="D258" s="45"/>
      <c r="E258" s="19" t="s">
        <v>1160</v>
      </c>
      <c r="F258" s="27" t="s">
        <v>1163</v>
      </c>
      <c r="G258" s="27" t="s">
        <v>1164</v>
      </c>
      <c r="H258" s="35" t="s">
        <v>1167</v>
      </c>
      <c r="I258" s="35"/>
      <c r="J258" s="33"/>
      <c r="K258" s="108"/>
    </row>
    <row r="259" spans="2:11" ht="18.600000000000001" customHeight="1">
      <c r="B259">
        <f t="shared" ca="1" si="249"/>
        <v>0.56216900697495642</v>
      </c>
      <c r="C259" s="1">
        <f t="shared" ref="C259" ca="1" si="260">RANK(B259,$B$3:$B$605)</f>
        <v>95</v>
      </c>
      <c r="D259" s="44">
        <v>26</v>
      </c>
      <c r="E259" s="20" t="s">
        <v>1161</v>
      </c>
      <c r="F259" s="25" t="s">
        <v>1162</v>
      </c>
      <c r="G259" s="25" t="s">
        <v>1165</v>
      </c>
      <c r="H259" s="25" t="s">
        <v>1166</v>
      </c>
      <c r="I259" s="25"/>
      <c r="J259" s="26"/>
      <c r="K259" s="108"/>
    </row>
    <row r="260" spans="2:11">
      <c r="C260" s="1">
        <f t="shared" ref="C260" ca="1" si="261">C261+1000</f>
        <v>1154</v>
      </c>
      <c r="D260" s="45"/>
      <c r="E260" s="19" t="s">
        <v>1168</v>
      </c>
      <c r="F260" s="27" t="s">
        <v>1171</v>
      </c>
      <c r="G260" s="27"/>
      <c r="H260" s="35" t="s">
        <v>1174</v>
      </c>
      <c r="I260" s="35" t="s">
        <v>1175</v>
      </c>
      <c r="J260" s="33"/>
      <c r="K260" s="108"/>
    </row>
    <row r="261" spans="2:11" ht="18.600000000000001" customHeight="1">
      <c r="B261">
        <f t="shared" ca="1" si="249"/>
        <v>0.36462759747695639</v>
      </c>
      <c r="C261" s="1">
        <f t="shared" ref="C261" ca="1" si="262">RANK(B261,$B$3:$B$605)</f>
        <v>154</v>
      </c>
      <c r="D261" s="44">
        <v>27</v>
      </c>
      <c r="E261" s="20" t="s">
        <v>1169</v>
      </c>
      <c r="F261" s="25" t="s">
        <v>1170</v>
      </c>
      <c r="G261" s="25" t="s">
        <v>1172</v>
      </c>
      <c r="H261" s="25" t="s">
        <v>1173</v>
      </c>
      <c r="I261" s="25" t="s">
        <v>1176</v>
      </c>
      <c r="J261" s="26" t="s">
        <v>1153</v>
      </c>
      <c r="K261" s="108"/>
    </row>
    <row r="262" spans="2:11">
      <c r="C262" s="1">
        <f t="shared" ref="C262" ca="1" si="263">C263+1000</f>
        <v>1092</v>
      </c>
      <c r="D262" s="45"/>
      <c r="E262" s="19" t="s">
        <v>1177</v>
      </c>
      <c r="F262" s="27"/>
      <c r="G262" s="27" t="s">
        <v>1180</v>
      </c>
      <c r="H262" s="35"/>
      <c r="I262" s="35"/>
      <c r="J262" s="33"/>
      <c r="K262" s="108"/>
    </row>
    <row r="263" spans="2:11" ht="18.600000000000001" customHeight="1">
      <c r="B263">
        <f t="shared" ca="1" si="249"/>
        <v>0.58255403809079098</v>
      </c>
      <c r="C263" s="1">
        <f t="shared" ref="C263" ca="1" si="264">RANK(B263,$B$3:$B$605)</f>
        <v>92</v>
      </c>
      <c r="D263" s="44">
        <v>28</v>
      </c>
      <c r="E263" s="20" t="s">
        <v>1178</v>
      </c>
      <c r="F263" s="25" t="s">
        <v>1179</v>
      </c>
      <c r="G263" s="25" t="s">
        <v>1176</v>
      </c>
      <c r="H263" s="25" t="s">
        <v>1143</v>
      </c>
      <c r="I263" s="25" t="s">
        <v>1181</v>
      </c>
      <c r="J263" s="26"/>
      <c r="K263" s="108"/>
    </row>
    <row r="264" spans="2:11">
      <c r="C264" s="1">
        <f t="shared" ref="C264" ca="1" si="265">C265+1000</f>
        <v>1191</v>
      </c>
      <c r="D264" s="45"/>
      <c r="E264" s="19" t="s">
        <v>1182</v>
      </c>
      <c r="F264" s="27"/>
      <c r="G264" s="27" t="s">
        <v>1185</v>
      </c>
      <c r="H264" s="35" t="s">
        <v>1186</v>
      </c>
      <c r="I264" s="35" t="s">
        <v>1189</v>
      </c>
      <c r="J264" s="33" t="s">
        <v>1190</v>
      </c>
      <c r="K264" s="108"/>
    </row>
    <row r="265" spans="2:11" ht="18.600000000000001" customHeight="1">
      <c r="B265">
        <f t="shared" ca="1" si="249"/>
        <v>0.24630177845015377</v>
      </c>
      <c r="C265" s="1">
        <f t="shared" ref="C265" ca="1" si="266">RANK(B265,$B$3:$B$605)</f>
        <v>191</v>
      </c>
      <c r="D265" s="44">
        <v>29</v>
      </c>
      <c r="E265" s="20" t="s">
        <v>1183</v>
      </c>
      <c r="F265" s="25" t="s">
        <v>1150</v>
      </c>
      <c r="G265" s="25" t="s">
        <v>1184</v>
      </c>
      <c r="H265" s="25" t="s">
        <v>1187</v>
      </c>
      <c r="I265" s="25" t="s">
        <v>1188</v>
      </c>
      <c r="J265" s="26" t="s">
        <v>1191</v>
      </c>
      <c r="K265" s="108"/>
    </row>
    <row r="266" spans="2:11">
      <c r="C266" s="1">
        <f t="shared" ref="C266" ca="1" si="267">C267+1000</f>
        <v>1221</v>
      </c>
      <c r="D266" s="45"/>
      <c r="E266" s="19" t="s">
        <v>1139</v>
      </c>
      <c r="F266" s="27" t="s">
        <v>1194</v>
      </c>
      <c r="G266" s="27"/>
      <c r="H266" s="35" t="s">
        <v>1196</v>
      </c>
      <c r="I266" s="35" t="s">
        <v>1197</v>
      </c>
      <c r="J266" s="33"/>
      <c r="K266" s="108"/>
    </row>
    <row r="267" spans="2:11" ht="18.600000000000001" customHeight="1">
      <c r="B267">
        <f t="shared" ca="1" si="249"/>
        <v>0.13040182196861749</v>
      </c>
      <c r="C267" s="1">
        <f t="shared" ref="C267" ca="1" si="268">RANK(B267,$B$3:$B$605)</f>
        <v>221</v>
      </c>
      <c r="D267" s="44">
        <v>30</v>
      </c>
      <c r="E267" s="20" t="s">
        <v>1192</v>
      </c>
      <c r="F267" s="25" t="s">
        <v>1193</v>
      </c>
      <c r="G267" s="25" t="s">
        <v>1143</v>
      </c>
      <c r="H267" s="25" t="s">
        <v>1195</v>
      </c>
      <c r="I267" s="25" t="s">
        <v>1198</v>
      </c>
      <c r="J267" s="26" t="s">
        <v>1153</v>
      </c>
      <c r="K267" s="108"/>
    </row>
    <row r="268" spans="2:11">
      <c r="C268" s="1">
        <f t="shared" ref="C268" ca="1" si="269">C269+1000</f>
        <v>1235</v>
      </c>
      <c r="D268" s="45"/>
      <c r="E268" s="19" t="s">
        <v>1199</v>
      </c>
      <c r="F268" s="27"/>
      <c r="G268" s="27" t="s">
        <v>1204</v>
      </c>
      <c r="H268" s="35"/>
      <c r="I268" s="35" t="s">
        <v>1206</v>
      </c>
      <c r="J268" s="33"/>
      <c r="K268" s="108"/>
    </row>
    <row r="269" spans="2:11" ht="18.600000000000001" customHeight="1">
      <c r="B269">
        <f t="shared" ca="1" si="249"/>
        <v>8.0475748517312984E-2</v>
      </c>
      <c r="C269" s="1">
        <f t="shared" ref="C269" ca="1" si="270">RANK(B269,$B$3:$B$605)</f>
        <v>235</v>
      </c>
      <c r="D269" s="44">
        <v>31</v>
      </c>
      <c r="E269" s="20" t="s">
        <v>1200</v>
      </c>
      <c r="F269" s="25" t="s">
        <v>1202</v>
      </c>
      <c r="G269" s="25" t="s">
        <v>1203</v>
      </c>
      <c r="H269" s="25" t="s">
        <v>1201</v>
      </c>
      <c r="I269" s="25" t="s">
        <v>1205</v>
      </c>
      <c r="J269" s="26" t="s">
        <v>1207</v>
      </c>
      <c r="K269" s="108"/>
    </row>
    <row r="270" spans="2:11">
      <c r="C270" s="1">
        <f t="shared" ref="C270" ca="1" si="271">C271+1000</f>
        <v>1051</v>
      </c>
      <c r="D270" s="45"/>
      <c r="E270" s="19" t="s">
        <v>1208</v>
      </c>
      <c r="F270" s="27"/>
      <c r="G270" s="27" t="s">
        <v>1211</v>
      </c>
      <c r="H270" s="35" t="s">
        <v>1212</v>
      </c>
      <c r="I270" s="35"/>
      <c r="J270" s="33"/>
      <c r="K270" s="108"/>
    </row>
    <row r="271" spans="2:11" ht="18" customHeight="1">
      <c r="B271">
        <f t="shared" ca="1" si="249"/>
        <v>0.77650793448846978</v>
      </c>
      <c r="C271" s="1">
        <f t="shared" ref="C271" ca="1" si="272">RANK(B271,$B$3:$B$605)</f>
        <v>51</v>
      </c>
      <c r="D271" s="44">
        <v>32</v>
      </c>
      <c r="E271" s="20" t="s">
        <v>1209</v>
      </c>
      <c r="F271" s="25" t="s">
        <v>1210</v>
      </c>
      <c r="G271" s="25" t="s">
        <v>1193</v>
      </c>
      <c r="H271" s="25" t="s">
        <v>1213</v>
      </c>
      <c r="I271" s="25"/>
      <c r="J271" s="26"/>
      <c r="K271" s="108"/>
    </row>
    <row r="272" spans="2:11">
      <c r="C272" s="1">
        <f t="shared" ref="C272" ca="1" si="273">C273+1000</f>
        <v>1247</v>
      </c>
      <c r="D272" s="45"/>
      <c r="E272" s="19" t="s">
        <v>1214</v>
      </c>
      <c r="F272" s="27" t="s">
        <v>1217</v>
      </c>
      <c r="G272" s="27" t="s">
        <v>1189</v>
      </c>
      <c r="H272" s="35"/>
      <c r="I272" s="35" t="s">
        <v>1220</v>
      </c>
      <c r="J272" s="33"/>
      <c r="K272" s="108"/>
    </row>
    <row r="273" spans="2:11" ht="18" customHeight="1">
      <c r="B273">
        <f t="shared" ca="1" si="249"/>
        <v>1.1208680426706863E-2</v>
      </c>
      <c r="C273" s="1">
        <f t="shared" ref="C273" ca="1" si="274">RANK(B273,$B$3:$B$605)</f>
        <v>247</v>
      </c>
      <c r="D273" s="44">
        <v>33</v>
      </c>
      <c r="E273" s="20" t="s">
        <v>1215</v>
      </c>
      <c r="F273" s="25" t="s">
        <v>1216</v>
      </c>
      <c r="G273" s="25" t="s">
        <v>1218</v>
      </c>
      <c r="H273" s="25" t="s">
        <v>1143</v>
      </c>
      <c r="I273" s="25" t="s">
        <v>1219</v>
      </c>
      <c r="J273" s="26" t="s">
        <v>1221</v>
      </c>
      <c r="K273" s="108"/>
    </row>
    <row r="274" spans="2:11">
      <c r="C274" s="1">
        <f t="shared" ref="C274" ca="1" si="275">C275+1000</f>
        <v>1025</v>
      </c>
      <c r="D274" s="45"/>
      <c r="E274" s="19" t="s">
        <v>1222</v>
      </c>
      <c r="F274" s="27"/>
      <c r="G274" s="27" t="s">
        <v>1164</v>
      </c>
      <c r="H274" s="35"/>
      <c r="I274" s="35"/>
      <c r="J274" s="33"/>
      <c r="K274" s="108"/>
    </row>
    <row r="275" spans="2:11" ht="18" customHeight="1">
      <c r="B275">
        <f t="shared" ca="1" si="249"/>
        <v>0.90325651882870628</v>
      </c>
      <c r="C275" s="1">
        <f t="shared" ref="C275" ca="1" si="276">RANK(B275,$B$3:$B$605)</f>
        <v>25</v>
      </c>
      <c r="D275" s="44">
        <v>34</v>
      </c>
      <c r="E275" s="20" t="s">
        <v>1223</v>
      </c>
      <c r="F275" s="25" t="s">
        <v>1143</v>
      </c>
      <c r="G275" s="25" t="s">
        <v>1216</v>
      </c>
      <c r="H275" s="25" t="s">
        <v>1221</v>
      </c>
      <c r="I275" s="25"/>
      <c r="J275" s="26"/>
      <c r="K275" s="108"/>
    </row>
    <row r="276" spans="2:11">
      <c r="C276" s="1">
        <f t="shared" ref="C276" ca="1" si="277">C277+1000</f>
        <v>1183</v>
      </c>
      <c r="D276" s="45"/>
      <c r="E276" s="19" t="s">
        <v>1224</v>
      </c>
      <c r="F276" s="27" t="s">
        <v>1227</v>
      </c>
      <c r="G276" s="27" t="s">
        <v>1228</v>
      </c>
      <c r="H276" s="35"/>
      <c r="I276" s="35"/>
      <c r="J276" s="33"/>
      <c r="K276" s="108"/>
    </row>
    <row r="277" spans="2:11" ht="18" customHeight="1">
      <c r="B277">
        <f t="shared" ca="1" si="249"/>
        <v>0.26576295131341776</v>
      </c>
      <c r="C277" s="1">
        <f t="shared" ref="C277" ca="1" si="278">RANK(B277,$B$3:$B$605)</f>
        <v>183</v>
      </c>
      <c r="D277" s="44">
        <v>35</v>
      </c>
      <c r="E277" s="20" t="s">
        <v>1225</v>
      </c>
      <c r="F277" s="25" t="s">
        <v>1226</v>
      </c>
      <c r="G277" s="25" t="s">
        <v>1229</v>
      </c>
      <c r="H277" s="25" t="s">
        <v>1153</v>
      </c>
      <c r="I277" s="25"/>
      <c r="J277" s="26"/>
      <c r="K277" s="108"/>
    </row>
    <row r="278" spans="2:11">
      <c r="C278" s="1">
        <f t="shared" ref="C278" ca="1" si="279">C279+1000</f>
        <v>1145</v>
      </c>
      <c r="D278" s="45"/>
      <c r="E278" s="19" t="s">
        <v>1230</v>
      </c>
      <c r="F278" s="27" t="s">
        <v>1233</v>
      </c>
      <c r="G278" s="27"/>
      <c r="H278" s="35" t="s">
        <v>1235</v>
      </c>
      <c r="I278" s="35"/>
      <c r="J278" s="33"/>
      <c r="K278" s="108"/>
    </row>
    <row r="279" spans="2:11" ht="18" customHeight="1">
      <c r="B279">
        <f t="shared" ca="1" si="249"/>
        <v>0.39366319960732377</v>
      </c>
      <c r="C279" s="1">
        <f t="shared" ref="C279" ca="1" si="280">RANK(B279,$B$3:$B$605)</f>
        <v>145</v>
      </c>
      <c r="D279" s="44">
        <v>36</v>
      </c>
      <c r="E279" s="20" t="s">
        <v>1231</v>
      </c>
      <c r="F279" s="25" t="s">
        <v>1232</v>
      </c>
      <c r="G279" s="25" t="s">
        <v>1143</v>
      </c>
      <c r="H279" s="25" t="s">
        <v>1234</v>
      </c>
      <c r="I279" s="25" t="s">
        <v>1236</v>
      </c>
      <c r="J279" s="26"/>
      <c r="K279" s="108"/>
    </row>
    <row r="280" spans="2:11">
      <c r="C280" s="1">
        <f t="shared" ref="C280" ca="1" si="281">C281+1000</f>
        <v>1118</v>
      </c>
      <c r="D280" s="45"/>
      <c r="E280" s="19" t="s">
        <v>1237</v>
      </c>
      <c r="F280" s="27" t="s">
        <v>1240</v>
      </c>
      <c r="G280" s="27"/>
      <c r="H280" s="35" t="s">
        <v>1242</v>
      </c>
      <c r="I280" s="35"/>
      <c r="J280" s="33"/>
      <c r="K280" s="108"/>
    </row>
    <row r="281" spans="2:11" ht="18" customHeight="1">
      <c r="B281">
        <f t="shared" ca="1" si="249"/>
        <v>0.47009741319887144</v>
      </c>
      <c r="C281" s="1">
        <f t="shared" ref="C281" ca="1" si="282">RANK(B281,$B$3:$B$605)</f>
        <v>118</v>
      </c>
      <c r="D281" s="44">
        <v>37</v>
      </c>
      <c r="E281" s="20" t="s">
        <v>1238</v>
      </c>
      <c r="F281" s="25" t="s">
        <v>1239</v>
      </c>
      <c r="G281" s="25" t="s">
        <v>1143</v>
      </c>
      <c r="H281" s="25" t="s">
        <v>1241</v>
      </c>
      <c r="I281" s="25" t="s">
        <v>1243</v>
      </c>
      <c r="J281" s="26"/>
      <c r="K281" s="108"/>
    </row>
    <row r="282" spans="2:11">
      <c r="C282" s="1">
        <f t="shared" ref="C282" ca="1" si="283">C283+1000</f>
        <v>1171</v>
      </c>
      <c r="D282" s="45"/>
      <c r="E282" s="19" t="s">
        <v>1244</v>
      </c>
      <c r="F282" s="27" t="s">
        <v>1247</v>
      </c>
      <c r="G282" s="27"/>
      <c r="H282" s="35" t="s">
        <v>1168</v>
      </c>
      <c r="I282" s="35" t="s">
        <v>1249</v>
      </c>
      <c r="J282" s="33"/>
      <c r="K282" s="108"/>
    </row>
    <row r="283" spans="2:11" ht="18" customHeight="1">
      <c r="B283">
        <f t="shared" ca="1" si="249"/>
        <v>0.31993207013752378</v>
      </c>
      <c r="C283" s="1">
        <f t="shared" ref="C283" ca="1" si="284">RANK(B283,$B$3:$B$605)</f>
        <v>171</v>
      </c>
      <c r="D283" s="44">
        <v>38</v>
      </c>
      <c r="E283" s="20" t="s">
        <v>1245</v>
      </c>
      <c r="F283" s="25" t="s">
        <v>1246</v>
      </c>
      <c r="G283" s="25" t="s">
        <v>1158</v>
      </c>
      <c r="H283" s="25" t="s">
        <v>1248</v>
      </c>
      <c r="I283" s="25" t="s">
        <v>1250</v>
      </c>
      <c r="J283" s="26"/>
      <c r="K283" s="108"/>
    </row>
    <row r="284" spans="2:11">
      <c r="C284" s="1">
        <f t="shared" ref="C284" ca="1" si="285">C285+1000</f>
        <v>1087</v>
      </c>
      <c r="D284" s="45"/>
      <c r="E284" s="19" t="s">
        <v>1251</v>
      </c>
      <c r="F284" s="27" t="s">
        <v>1227</v>
      </c>
      <c r="G284" s="27" t="s">
        <v>1244</v>
      </c>
      <c r="H284" s="35"/>
      <c r="I284" s="35" t="s">
        <v>1256</v>
      </c>
      <c r="J284" s="33" t="s">
        <v>1257</v>
      </c>
      <c r="K284" s="108"/>
    </row>
    <row r="285" spans="2:11" ht="18" customHeight="1">
      <c r="B285">
        <f t="shared" ca="1" si="249"/>
        <v>0.60880451331503194</v>
      </c>
      <c r="C285" s="1">
        <f t="shared" ref="C285" ca="1" si="286">RANK(B285,$B$3:$B$605)</f>
        <v>87</v>
      </c>
      <c r="D285" s="44">
        <v>39</v>
      </c>
      <c r="E285" s="20" t="s">
        <v>1252</v>
      </c>
      <c r="F285" s="25" t="s">
        <v>1253</v>
      </c>
      <c r="G285" s="25" t="s">
        <v>1254</v>
      </c>
      <c r="H285" s="25" t="s">
        <v>1210</v>
      </c>
      <c r="I285" s="25" t="s">
        <v>1255</v>
      </c>
      <c r="J285" s="26" t="s">
        <v>1258</v>
      </c>
      <c r="K285" s="108"/>
    </row>
    <row r="286" spans="2:11">
      <c r="C286" s="1">
        <f t="shared" ref="C286" ca="1" si="287">C287+1000</f>
        <v>1173</v>
      </c>
      <c r="D286" s="45"/>
      <c r="E286" s="19" t="s">
        <v>1259</v>
      </c>
      <c r="F286" s="27" t="s">
        <v>1244</v>
      </c>
      <c r="G286" s="27" t="s">
        <v>1262</v>
      </c>
      <c r="H286" s="35"/>
      <c r="I286" s="35" t="s">
        <v>1227</v>
      </c>
      <c r="J286" s="33" t="s">
        <v>1263</v>
      </c>
      <c r="K286" s="108"/>
    </row>
    <row r="287" spans="2:11" ht="18" customHeight="1">
      <c r="B287">
        <f t="shared" ca="1" si="249"/>
        <v>0.31378228943632858</v>
      </c>
      <c r="C287" s="1">
        <f t="shared" ref="C287" ca="1" si="288">RANK(B287,$B$3:$B$605)</f>
        <v>173</v>
      </c>
      <c r="D287" s="44">
        <v>40</v>
      </c>
      <c r="E287" s="20" t="s">
        <v>1260</v>
      </c>
      <c r="F287" s="25" t="s">
        <v>1261</v>
      </c>
      <c r="G287" s="25" t="s">
        <v>1255</v>
      </c>
      <c r="H287" s="25" t="s">
        <v>1158</v>
      </c>
      <c r="I287" s="25" t="s">
        <v>1089</v>
      </c>
      <c r="J287" s="26" t="s">
        <v>1264</v>
      </c>
      <c r="K287" s="108"/>
    </row>
    <row r="288" spans="2:11">
      <c r="C288" s="1">
        <f t="shared" ref="C288" ca="1" si="289">C289+1000</f>
        <v>1201</v>
      </c>
      <c r="D288" s="45"/>
      <c r="E288" s="19" t="s">
        <v>1206</v>
      </c>
      <c r="F288" s="27"/>
      <c r="G288" s="27"/>
      <c r="H288" s="35" t="s">
        <v>1268</v>
      </c>
      <c r="I288" s="35"/>
      <c r="J288" s="33"/>
      <c r="K288" s="108"/>
    </row>
    <row r="289" spans="2:11" ht="18" customHeight="1" thickBot="1">
      <c r="B289">
        <f t="shared" ca="1" si="249"/>
        <v>0.21639813675810426</v>
      </c>
      <c r="C289" s="1">
        <f t="shared" ref="C289" ca="1" si="290">RANK(B289,$B$3:$B$605)</f>
        <v>201</v>
      </c>
      <c r="D289" s="74">
        <v>41</v>
      </c>
      <c r="E289" s="71" t="s">
        <v>1265</v>
      </c>
      <c r="F289" s="72" t="s">
        <v>1266</v>
      </c>
      <c r="G289" s="72" t="s">
        <v>1143</v>
      </c>
      <c r="H289" s="72" t="s">
        <v>1267</v>
      </c>
      <c r="I289" s="72" t="s">
        <v>1269</v>
      </c>
      <c r="J289" s="73"/>
      <c r="K289" s="109"/>
    </row>
    <row r="290" spans="2:11">
      <c r="C290" s="1">
        <f t="shared" ref="C290" ca="1" si="291">C291+1000</f>
        <v>1193</v>
      </c>
      <c r="D290" s="46"/>
      <c r="E290" s="34" t="s">
        <v>1273</v>
      </c>
      <c r="F290" s="35" t="s">
        <v>1257</v>
      </c>
      <c r="G290" s="35"/>
      <c r="H290" s="35" t="s">
        <v>1276</v>
      </c>
      <c r="I290" s="35" t="s">
        <v>1277</v>
      </c>
      <c r="J290" s="33"/>
      <c r="K290" s="110" t="s">
        <v>1349</v>
      </c>
    </row>
    <row r="291" spans="2:11" ht="18" customHeight="1">
      <c r="B291">
        <f t="shared" ca="1" si="249"/>
        <v>0.24248321979864529</v>
      </c>
      <c r="C291" s="1">
        <f t="shared" ref="C291" ca="1" si="292">RANK(B291,$B$3:$B$605)</f>
        <v>193</v>
      </c>
      <c r="D291" s="44">
        <v>42</v>
      </c>
      <c r="E291" s="20" t="s">
        <v>1274</v>
      </c>
      <c r="F291" s="25" t="s">
        <v>1271</v>
      </c>
      <c r="G291" s="25" t="s">
        <v>1153</v>
      </c>
      <c r="H291" s="25" t="s">
        <v>1275</v>
      </c>
      <c r="I291" s="25" t="s">
        <v>1213</v>
      </c>
      <c r="J291" s="26"/>
      <c r="K291" s="111"/>
    </row>
    <row r="292" spans="2:11">
      <c r="C292" s="1">
        <f t="shared" ref="C292" ca="1" si="293">C293+1000</f>
        <v>1239</v>
      </c>
      <c r="D292" s="45"/>
      <c r="E292" s="19" t="s">
        <v>1278</v>
      </c>
      <c r="F292" s="27" t="s">
        <v>1247</v>
      </c>
      <c r="G292" s="27" t="s">
        <v>1217</v>
      </c>
      <c r="H292" s="35"/>
      <c r="I292" s="35" t="s">
        <v>1283</v>
      </c>
      <c r="J292" s="33"/>
      <c r="K292" s="111"/>
    </row>
    <row r="293" spans="2:11" ht="18" customHeight="1">
      <c r="B293">
        <f t="shared" ca="1" si="249"/>
        <v>6.3562258211185885E-2</v>
      </c>
      <c r="C293" s="1">
        <f t="shared" ref="C293" ca="1" si="294">RANK(B293,$B$3:$B$605)</f>
        <v>239</v>
      </c>
      <c r="D293" s="44">
        <v>43</v>
      </c>
      <c r="E293" s="20" t="s">
        <v>1279</v>
      </c>
      <c r="F293" s="25" t="s">
        <v>1280</v>
      </c>
      <c r="G293" s="25" t="s">
        <v>1281</v>
      </c>
      <c r="H293" s="25" t="s">
        <v>1143</v>
      </c>
      <c r="I293" s="25" t="s">
        <v>1282</v>
      </c>
      <c r="J293" s="26" t="s">
        <v>1236</v>
      </c>
      <c r="K293" s="111"/>
    </row>
    <row r="294" spans="2:11">
      <c r="C294" s="1">
        <f t="shared" ref="C294" ca="1" si="295">C295+1000</f>
        <v>1034</v>
      </c>
      <c r="D294" s="45"/>
      <c r="E294" s="19" t="s">
        <v>1284</v>
      </c>
      <c r="F294" s="27"/>
      <c r="G294" s="27" t="s">
        <v>1287</v>
      </c>
      <c r="H294" s="35"/>
      <c r="I294" s="35" t="s">
        <v>1290</v>
      </c>
      <c r="J294" s="33"/>
      <c r="K294" s="111"/>
    </row>
    <row r="295" spans="2:11" ht="18" customHeight="1">
      <c r="B295">
        <f t="shared" ca="1" si="249"/>
        <v>0.86276724506333957</v>
      </c>
      <c r="C295" s="1">
        <f t="shared" ref="C295" ca="1" si="296">RANK(B295,$B$3:$B$605)</f>
        <v>34</v>
      </c>
      <c r="D295" s="44">
        <v>44</v>
      </c>
      <c r="E295" s="20" t="s">
        <v>1285</v>
      </c>
      <c r="F295" s="25" t="s">
        <v>1150</v>
      </c>
      <c r="G295" s="25" t="s">
        <v>1286</v>
      </c>
      <c r="H295" s="25" t="s">
        <v>1288</v>
      </c>
      <c r="I295" s="25" t="s">
        <v>1289</v>
      </c>
      <c r="J295" s="26" t="s">
        <v>1291</v>
      </c>
      <c r="K295" s="111"/>
    </row>
    <row r="296" spans="2:11">
      <c r="C296" s="1">
        <f t="shared" ref="C296" ca="1" si="297">C297+1000</f>
        <v>1163</v>
      </c>
      <c r="D296" s="45"/>
      <c r="E296" s="19" t="s">
        <v>1292</v>
      </c>
      <c r="F296" s="27" t="s">
        <v>1295</v>
      </c>
      <c r="G296" s="27" t="s">
        <v>1296</v>
      </c>
      <c r="H296" s="35"/>
      <c r="I296" s="35" t="s">
        <v>1299</v>
      </c>
      <c r="J296" s="33"/>
      <c r="K296" s="111"/>
    </row>
    <row r="297" spans="2:11" ht="18" customHeight="1">
      <c r="B297">
        <f t="shared" ca="1" si="249"/>
        <v>0.34416925358401962</v>
      </c>
      <c r="C297" s="1">
        <f t="shared" ref="C297" ca="1" si="298">RANK(B297,$B$3:$B$605)</f>
        <v>163</v>
      </c>
      <c r="D297" s="44">
        <v>45</v>
      </c>
      <c r="E297" s="20" t="s">
        <v>1293</v>
      </c>
      <c r="F297" s="25" t="s">
        <v>1294</v>
      </c>
      <c r="G297" s="25" t="s">
        <v>1297</v>
      </c>
      <c r="H297" s="25" t="s">
        <v>1179</v>
      </c>
      <c r="I297" s="25" t="s">
        <v>1298</v>
      </c>
      <c r="J297" s="26" t="s">
        <v>1269</v>
      </c>
      <c r="K297" s="111"/>
    </row>
    <row r="298" spans="2:11">
      <c r="C298" s="1">
        <f t="shared" ref="C298" ca="1" si="299">C299+1000</f>
        <v>1080</v>
      </c>
      <c r="D298" s="45"/>
      <c r="E298" s="19" t="s">
        <v>1257</v>
      </c>
      <c r="F298" s="27" t="s">
        <v>1302</v>
      </c>
      <c r="G298" s="27" t="s">
        <v>1303</v>
      </c>
      <c r="H298" s="35"/>
      <c r="I298" s="35" t="s">
        <v>1306</v>
      </c>
      <c r="J298" s="33" t="s">
        <v>1212</v>
      </c>
      <c r="K298" s="111"/>
    </row>
    <row r="299" spans="2:11" ht="18" customHeight="1">
      <c r="B299">
        <f t="shared" ca="1" si="249"/>
        <v>0.63849043718446885</v>
      </c>
      <c r="C299" s="1">
        <f t="shared" ref="C299" ca="1" si="300">RANK(B299,$B$3:$B$605)</f>
        <v>80</v>
      </c>
      <c r="D299" s="44">
        <v>46</v>
      </c>
      <c r="E299" s="20" t="s">
        <v>1300</v>
      </c>
      <c r="F299" s="25" t="s">
        <v>1301</v>
      </c>
      <c r="G299" s="25" t="s">
        <v>1304</v>
      </c>
      <c r="H299" s="25" t="s">
        <v>1210</v>
      </c>
      <c r="I299" s="25" t="s">
        <v>1305</v>
      </c>
      <c r="J299" s="26" t="s">
        <v>1213</v>
      </c>
      <c r="K299" s="111"/>
    </row>
    <row r="300" spans="2:11">
      <c r="C300" s="1">
        <f t="shared" ref="C300" ca="1" si="301">C301+1000</f>
        <v>1212</v>
      </c>
      <c r="D300" s="45"/>
      <c r="E300" s="19" t="s">
        <v>1263</v>
      </c>
      <c r="F300" s="27" t="s">
        <v>1309</v>
      </c>
      <c r="G300" s="27"/>
      <c r="H300" s="35" t="s">
        <v>1311</v>
      </c>
      <c r="I300" s="35"/>
      <c r="J300" s="33"/>
      <c r="K300" s="111"/>
    </row>
    <row r="301" spans="2:11" ht="18" customHeight="1">
      <c r="B301">
        <f t="shared" ca="1" si="249"/>
        <v>0.15967416174979432</v>
      </c>
      <c r="C301" s="1">
        <f t="shared" ref="C301" ca="1" si="302">RANK(B301,$B$3:$B$605)</f>
        <v>212</v>
      </c>
      <c r="D301" s="44">
        <v>47</v>
      </c>
      <c r="E301" s="20" t="s">
        <v>1307</v>
      </c>
      <c r="F301" s="25" t="s">
        <v>1308</v>
      </c>
      <c r="G301" s="25" t="s">
        <v>1172</v>
      </c>
      <c r="H301" s="25" t="s">
        <v>1310</v>
      </c>
      <c r="I301" s="25" t="s">
        <v>1312</v>
      </c>
      <c r="J301" s="26"/>
      <c r="K301" s="111"/>
    </row>
    <row r="302" spans="2:11">
      <c r="C302" s="1">
        <f t="shared" ref="C302" ca="1" si="303">C303+1000</f>
        <v>1012</v>
      </c>
      <c r="D302" s="45"/>
      <c r="E302" s="19" t="s">
        <v>1313</v>
      </c>
      <c r="F302" s="27" t="s">
        <v>1139</v>
      </c>
      <c r="G302" s="27" t="s">
        <v>1315</v>
      </c>
      <c r="H302" s="35" t="s">
        <v>1318</v>
      </c>
      <c r="I302" s="35"/>
      <c r="J302" s="33"/>
      <c r="K302" s="111"/>
    </row>
    <row r="303" spans="2:11" ht="18" customHeight="1">
      <c r="B303">
        <f t="shared" ca="1" si="249"/>
        <v>0.94564354326251554</v>
      </c>
      <c r="C303" s="1">
        <f t="shared" ref="C303" ca="1" si="304">RANK(B303,$B$3:$B$605)</f>
        <v>12</v>
      </c>
      <c r="D303" s="44">
        <v>48</v>
      </c>
      <c r="E303" s="20" t="s">
        <v>1314</v>
      </c>
      <c r="F303" s="25" t="s">
        <v>1192</v>
      </c>
      <c r="G303" s="25" t="s">
        <v>1316</v>
      </c>
      <c r="H303" s="25" t="s">
        <v>1317</v>
      </c>
      <c r="I303" s="25"/>
      <c r="J303" s="26"/>
      <c r="K303" s="111"/>
    </row>
    <row r="304" spans="2:11">
      <c r="C304" s="1">
        <f t="shared" ref="C304" ca="1" si="305">C305+1000</f>
        <v>1189</v>
      </c>
      <c r="D304" s="45"/>
      <c r="E304" s="19"/>
      <c r="F304" s="27"/>
      <c r="G304" s="27"/>
      <c r="H304" s="35" t="s">
        <v>1315</v>
      </c>
      <c r="I304" s="35" t="s">
        <v>1322</v>
      </c>
      <c r="J304" s="33"/>
      <c r="K304" s="111"/>
    </row>
    <row r="305" spans="2:11" ht="18" customHeight="1">
      <c r="B305">
        <f t="shared" ca="1" si="249"/>
        <v>0.25283749705226732</v>
      </c>
      <c r="C305" s="1">
        <f t="shared" ref="C305" ca="1" si="306">RANK(B305,$B$3:$B$605)</f>
        <v>189</v>
      </c>
      <c r="D305" s="44">
        <v>49</v>
      </c>
      <c r="E305" s="20" t="s">
        <v>1319</v>
      </c>
      <c r="F305" s="25" t="s">
        <v>1320</v>
      </c>
      <c r="G305" s="25" t="s">
        <v>1143</v>
      </c>
      <c r="H305" s="25" t="s">
        <v>1321</v>
      </c>
      <c r="I305" s="25" t="s">
        <v>1076</v>
      </c>
      <c r="J305" s="26" t="s">
        <v>1153</v>
      </c>
      <c r="K305" s="111"/>
    </row>
    <row r="306" spans="2:11">
      <c r="C306" s="1">
        <f t="shared" ref="C306" ca="1" si="307">C307+1000</f>
        <v>1244</v>
      </c>
      <c r="D306" s="45"/>
      <c r="E306" s="19" t="s">
        <v>1227</v>
      </c>
      <c r="F306" s="27" t="s">
        <v>1325</v>
      </c>
      <c r="G306" s="27"/>
      <c r="H306" s="35" t="s">
        <v>1327</v>
      </c>
      <c r="I306" s="35" t="s">
        <v>1328</v>
      </c>
      <c r="J306" s="33"/>
      <c r="K306" s="111"/>
    </row>
    <row r="307" spans="2:11" ht="18" customHeight="1">
      <c r="B307">
        <f t="shared" ca="1" si="249"/>
        <v>2.984133799162858E-2</v>
      </c>
      <c r="C307" s="1">
        <f t="shared" ref="C307" ca="1" si="308">RANK(B307,$B$3:$B$605)</f>
        <v>244</v>
      </c>
      <c r="D307" s="44">
        <v>50</v>
      </c>
      <c r="E307" s="20" t="s">
        <v>1323</v>
      </c>
      <c r="F307" s="25" t="s">
        <v>1324</v>
      </c>
      <c r="G307" s="25" t="s">
        <v>1143</v>
      </c>
      <c r="H307" s="25" t="s">
        <v>1326</v>
      </c>
      <c r="I307" s="25" t="s">
        <v>1329</v>
      </c>
      <c r="J307" s="26" t="s">
        <v>1153</v>
      </c>
      <c r="K307" s="111"/>
    </row>
    <row r="308" spans="2:11">
      <c r="C308" s="1">
        <f t="shared" ref="C308" ca="1" si="309">C309+1000</f>
        <v>1169</v>
      </c>
      <c r="D308" s="45"/>
      <c r="E308" s="19" t="s">
        <v>1227</v>
      </c>
      <c r="F308" s="27" t="s">
        <v>1186</v>
      </c>
      <c r="G308" s="27"/>
      <c r="H308" s="35" t="s">
        <v>1333</v>
      </c>
      <c r="I308" s="35" t="s">
        <v>1334</v>
      </c>
      <c r="J308" s="33"/>
      <c r="K308" s="111"/>
    </row>
    <row r="309" spans="2:11" ht="18" customHeight="1">
      <c r="B309">
        <f t="shared" ca="1" si="249"/>
        <v>0.32424365366554264</v>
      </c>
      <c r="C309" s="1">
        <f t="shared" ref="C309" ca="1" si="310">RANK(B309,$B$3:$B$605)</f>
        <v>169</v>
      </c>
      <c r="D309" s="44">
        <v>51</v>
      </c>
      <c r="E309" s="20" t="s">
        <v>1330</v>
      </c>
      <c r="F309" s="25" t="s">
        <v>1331</v>
      </c>
      <c r="G309" s="25" t="s">
        <v>1158</v>
      </c>
      <c r="H309" s="25" t="s">
        <v>1332</v>
      </c>
      <c r="I309" s="25" t="s">
        <v>1323</v>
      </c>
      <c r="J309" s="26"/>
      <c r="K309" s="111"/>
    </row>
    <row r="310" spans="2:11">
      <c r="C310" s="1">
        <f t="shared" ref="C310" ca="1" si="311">C311+1000</f>
        <v>1005</v>
      </c>
      <c r="D310" s="45"/>
      <c r="E310" s="19" t="s">
        <v>1322</v>
      </c>
      <c r="F310" s="27" t="s">
        <v>1337</v>
      </c>
      <c r="G310" s="27"/>
      <c r="H310" s="35" t="s">
        <v>1340</v>
      </c>
      <c r="I310" s="35"/>
      <c r="J310" s="33"/>
      <c r="K310" s="111"/>
    </row>
    <row r="311" spans="2:11" ht="18" customHeight="1">
      <c r="B311">
        <f t="shared" ca="1" si="249"/>
        <v>0.96957247620764309</v>
      </c>
      <c r="C311" s="1">
        <f t="shared" ref="C311" ca="1" si="312">RANK(B311,$B$3:$B$605)</f>
        <v>5</v>
      </c>
      <c r="D311" s="44">
        <v>52</v>
      </c>
      <c r="E311" s="20" t="s">
        <v>1335</v>
      </c>
      <c r="F311" s="25" t="s">
        <v>1336</v>
      </c>
      <c r="G311" s="25" t="s">
        <v>1338</v>
      </c>
      <c r="H311" s="25" t="s">
        <v>1339</v>
      </c>
      <c r="I311" s="25"/>
      <c r="J311" s="26"/>
      <c r="K311" s="111"/>
    </row>
    <row r="312" spans="2:11">
      <c r="C312" s="1">
        <f t="shared" ref="C312" ca="1" si="313">C313+1000</f>
        <v>1075</v>
      </c>
      <c r="D312" s="45"/>
      <c r="E312" s="19" t="s">
        <v>1341</v>
      </c>
      <c r="F312" s="27" t="s">
        <v>1272</v>
      </c>
      <c r="G312" s="27" t="s">
        <v>1344</v>
      </c>
      <c r="H312" s="35"/>
      <c r="I312" s="35" t="s">
        <v>1149</v>
      </c>
      <c r="J312" s="33" t="s">
        <v>1347</v>
      </c>
      <c r="K312" s="111"/>
    </row>
    <row r="313" spans="2:11" ht="18" customHeight="1" thickBot="1">
      <c r="B313">
        <f t="shared" ref="B313:B375" ca="1" si="314">RAND()</f>
        <v>0.68102940300940507</v>
      </c>
      <c r="C313" s="1">
        <f t="shared" ref="C313" ca="1" si="315">RANK(B313,$B$3:$B$605)</f>
        <v>75</v>
      </c>
      <c r="D313" s="74">
        <v>53</v>
      </c>
      <c r="E313" s="71" t="s">
        <v>1342</v>
      </c>
      <c r="F313" s="72" t="s">
        <v>1343</v>
      </c>
      <c r="G313" s="72" t="s">
        <v>1345</v>
      </c>
      <c r="H313" s="72" t="s">
        <v>1210</v>
      </c>
      <c r="I313" s="72" t="s">
        <v>1346</v>
      </c>
      <c r="J313" s="73" t="s">
        <v>1348</v>
      </c>
      <c r="K313" s="112"/>
    </row>
    <row r="314" spans="2:11">
      <c r="C314" s="1">
        <f t="shared" ref="C314" ca="1" si="316">C315+1000</f>
        <v>1135</v>
      </c>
      <c r="D314" s="46"/>
      <c r="E314" s="34" t="s">
        <v>1168</v>
      </c>
      <c r="F314" s="35"/>
      <c r="G314" s="35" t="s">
        <v>1352</v>
      </c>
      <c r="H314" s="35" t="s">
        <v>1196</v>
      </c>
      <c r="I314" s="35"/>
      <c r="J314" s="33"/>
      <c r="K314" s="122" t="s">
        <v>1453</v>
      </c>
    </row>
    <row r="315" spans="2:11" ht="18" customHeight="1">
      <c r="B315">
        <f t="shared" ca="1" si="314"/>
        <v>0.42420325121197067</v>
      </c>
      <c r="C315" s="1">
        <f t="shared" ref="C315" ca="1" si="317">RANK(B315,$B$3:$B$605)</f>
        <v>135</v>
      </c>
      <c r="D315" s="44">
        <v>54</v>
      </c>
      <c r="E315" s="20" t="s">
        <v>1350</v>
      </c>
      <c r="F315" s="25" t="s">
        <v>1143</v>
      </c>
      <c r="G315" s="25" t="s">
        <v>1351</v>
      </c>
      <c r="H315" s="25" t="s">
        <v>1353</v>
      </c>
      <c r="I315" s="25" t="s">
        <v>1153</v>
      </c>
      <c r="J315" s="26"/>
      <c r="K315" s="123"/>
    </row>
    <row r="316" spans="2:11">
      <c r="C316" s="1">
        <f t="shared" ref="C316" ca="1" si="318">C317+1000</f>
        <v>1188</v>
      </c>
      <c r="D316" s="46"/>
      <c r="E316" s="19" t="s">
        <v>1354</v>
      </c>
      <c r="F316" s="27" t="s">
        <v>1189</v>
      </c>
      <c r="G316" s="27" t="s">
        <v>1357</v>
      </c>
      <c r="H316" s="35"/>
      <c r="I316" s="35" t="s">
        <v>1217</v>
      </c>
      <c r="J316" s="33" t="s">
        <v>1360</v>
      </c>
      <c r="K316" s="123"/>
    </row>
    <row r="317" spans="2:11" ht="18" customHeight="1">
      <c r="B317">
        <f t="shared" ca="1" si="314"/>
        <v>0.25325636531132723</v>
      </c>
      <c r="C317" s="1">
        <f t="shared" ref="C317" ca="1" si="319">RANK(B317,$B$3:$B$605)</f>
        <v>188</v>
      </c>
      <c r="D317" s="44">
        <v>55</v>
      </c>
      <c r="E317" s="20" t="s">
        <v>1355</v>
      </c>
      <c r="F317" s="25" t="s">
        <v>1356</v>
      </c>
      <c r="G317" s="25" t="s">
        <v>1358</v>
      </c>
      <c r="H317" s="25" t="s">
        <v>1210</v>
      </c>
      <c r="I317" s="25" t="s">
        <v>1359</v>
      </c>
      <c r="J317" s="26" t="s">
        <v>1361</v>
      </c>
      <c r="K317" s="123"/>
    </row>
    <row r="318" spans="2:11">
      <c r="C318" s="1">
        <f t="shared" ref="C318" ca="1" si="320">C319+1000</f>
        <v>1103</v>
      </c>
      <c r="D318" s="46"/>
      <c r="E318" s="34" t="s">
        <v>1362</v>
      </c>
      <c r="F318" s="35"/>
      <c r="G318" s="35" t="s">
        <v>1327</v>
      </c>
      <c r="H318" s="35" t="s">
        <v>1365</v>
      </c>
      <c r="I318" s="35"/>
      <c r="J318" s="33"/>
      <c r="K318" s="123"/>
    </row>
    <row r="319" spans="2:11" ht="18" customHeight="1">
      <c r="B319">
        <f t="shared" ca="1" si="314"/>
        <v>0.53170371996834953</v>
      </c>
      <c r="C319" s="1">
        <f t="shared" ref="C319" ca="1" si="321">RANK(B319,$B$3:$B$605)</f>
        <v>103</v>
      </c>
      <c r="D319" s="44">
        <v>56</v>
      </c>
      <c r="E319" s="20" t="s">
        <v>1363</v>
      </c>
      <c r="F319" s="25" t="s">
        <v>1210</v>
      </c>
      <c r="G319" s="25" t="s">
        <v>1364</v>
      </c>
      <c r="H319" s="25" t="s">
        <v>1366</v>
      </c>
      <c r="I319" s="25"/>
      <c r="J319" s="26"/>
      <c r="K319" s="123"/>
    </row>
    <row r="320" spans="2:11">
      <c r="C320" s="1">
        <f t="shared" ref="C320" ca="1" si="322">C321+1000</f>
        <v>1123</v>
      </c>
      <c r="D320" s="46"/>
      <c r="E320" s="34" t="s">
        <v>1367</v>
      </c>
      <c r="F320" s="35"/>
      <c r="G320" s="35" t="s">
        <v>1369</v>
      </c>
      <c r="H320" s="35"/>
      <c r="I320" s="35"/>
      <c r="J320" s="33"/>
      <c r="K320" s="123"/>
    </row>
    <row r="321" spans="2:11" ht="18" customHeight="1">
      <c r="B321">
        <f t="shared" ca="1" si="314"/>
        <v>0.46338657764047642</v>
      </c>
      <c r="C321" s="1">
        <f t="shared" ref="C321" ca="1" si="323">RANK(B321,$B$3:$B$605)</f>
        <v>123</v>
      </c>
      <c r="D321" s="44">
        <v>57</v>
      </c>
      <c r="E321" s="20" t="s">
        <v>1366</v>
      </c>
      <c r="F321" s="25" t="s">
        <v>1143</v>
      </c>
      <c r="G321" s="25" t="s">
        <v>1368</v>
      </c>
      <c r="H321" s="25" t="s">
        <v>1370</v>
      </c>
      <c r="I321" s="25"/>
      <c r="J321" s="26"/>
      <c r="K321" s="123"/>
    </row>
    <row r="322" spans="2:11">
      <c r="C322" s="1">
        <f t="shared" ref="C322" ca="1" si="324">C323+1000</f>
        <v>1219</v>
      </c>
      <c r="D322" s="46"/>
      <c r="E322" s="34" t="s">
        <v>1194</v>
      </c>
      <c r="F322" s="35" t="s">
        <v>1337</v>
      </c>
      <c r="G322" s="35"/>
      <c r="H322" s="35" t="s">
        <v>1227</v>
      </c>
      <c r="I322" s="35" t="s">
        <v>1374</v>
      </c>
      <c r="J322" s="33" t="s">
        <v>1377</v>
      </c>
      <c r="K322" s="123"/>
    </row>
    <row r="323" spans="2:11" ht="18" customHeight="1">
      <c r="B323">
        <f t="shared" ca="1" si="314"/>
        <v>0.14512687137519986</v>
      </c>
      <c r="C323" s="1">
        <f t="shared" ref="C323" ca="1" si="325">RANK(B323,$B$3:$B$605)</f>
        <v>219</v>
      </c>
      <c r="D323" s="44">
        <v>58</v>
      </c>
      <c r="E323" s="20" t="s">
        <v>1371</v>
      </c>
      <c r="F323" s="25" t="s">
        <v>1372</v>
      </c>
      <c r="G323" s="25" t="s">
        <v>1210</v>
      </c>
      <c r="H323" s="25" t="s">
        <v>1373</v>
      </c>
      <c r="I323" s="25" t="s">
        <v>1375</v>
      </c>
      <c r="J323" s="26" t="s">
        <v>1376</v>
      </c>
      <c r="K323" s="123"/>
    </row>
    <row r="324" spans="2:11">
      <c r="C324" s="1">
        <f t="shared" ref="C324" ca="1" si="326">C325+1000</f>
        <v>1134</v>
      </c>
      <c r="D324" s="46"/>
      <c r="E324" s="34"/>
      <c r="F324" s="35"/>
      <c r="G324" s="35" t="s">
        <v>1380</v>
      </c>
      <c r="H324" s="35"/>
      <c r="I324" s="35"/>
      <c r="J324" s="33"/>
      <c r="K324" s="123"/>
    </row>
    <row r="325" spans="2:11" ht="18" customHeight="1">
      <c r="B325">
        <f t="shared" ca="1" si="314"/>
        <v>0.4248963129720793</v>
      </c>
      <c r="C325" s="1">
        <f t="shared" ref="C325" ca="1" si="327">RANK(B325,$B$3:$B$605)</f>
        <v>134</v>
      </c>
      <c r="D325" s="44">
        <v>59</v>
      </c>
      <c r="E325" s="20" t="s">
        <v>1378</v>
      </c>
      <c r="F325" s="25" t="s">
        <v>1143</v>
      </c>
      <c r="G325" s="25" t="s">
        <v>1379</v>
      </c>
      <c r="H325" s="25" t="s">
        <v>1381</v>
      </c>
      <c r="I325" s="25"/>
      <c r="J325" s="26"/>
      <c r="K325" s="123"/>
    </row>
    <row r="326" spans="2:11">
      <c r="C326" s="1">
        <f t="shared" ref="C326" ca="1" si="328">C327+1000</f>
        <v>1049</v>
      </c>
      <c r="D326" s="46"/>
      <c r="E326" s="34" t="s">
        <v>1382</v>
      </c>
      <c r="F326" s="35" t="s">
        <v>1384</v>
      </c>
      <c r="G326" s="35"/>
      <c r="H326" s="35" t="s">
        <v>1174</v>
      </c>
      <c r="I326" s="35"/>
      <c r="J326" s="33"/>
      <c r="K326" s="123"/>
    </row>
    <row r="327" spans="2:11" ht="18" customHeight="1">
      <c r="B327">
        <f t="shared" ca="1" si="314"/>
        <v>0.79251285338039046</v>
      </c>
      <c r="C327" s="1">
        <f t="shared" ref="C327" ca="1" si="329">RANK(B327,$B$3:$B$605)</f>
        <v>49</v>
      </c>
      <c r="D327" s="44">
        <v>60</v>
      </c>
      <c r="E327" s="20" t="s">
        <v>1260</v>
      </c>
      <c r="F327" s="25" t="s">
        <v>1383</v>
      </c>
      <c r="G327" s="25" t="s">
        <v>1288</v>
      </c>
      <c r="H327" s="25" t="s">
        <v>1373</v>
      </c>
      <c r="I327" s="25" t="s">
        <v>1221</v>
      </c>
      <c r="J327" s="26"/>
      <c r="K327" s="123"/>
    </row>
    <row r="328" spans="2:11">
      <c r="C328" s="1">
        <f t="shared" ref="C328" ca="1" si="330">C329+1000</f>
        <v>1142</v>
      </c>
      <c r="D328" s="46"/>
      <c r="E328" s="34" t="s">
        <v>1244</v>
      </c>
      <c r="F328" s="35" t="s">
        <v>1262</v>
      </c>
      <c r="G328" s="35"/>
      <c r="H328" s="35" t="s">
        <v>1386</v>
      </c>
      <c r="I328" s="35" t="s">
        <v>1175</v>
      </c>
      <c r="J328" s="33"/>
      <c r="K328" s="123"/>
    </row>
    <row r="329" spans="2:11" ht="18" customHeight="1">
      <c r="B329">
        <f t="shared" ca="1" si="314"/>
        <v>0.40111866300660071</v>
      </c>
      <c r="C329" s="1">
        <f t="shared" ref="C329" ca="1" si="331">RANK(B329,$B$3:$B$605)</f>
        <v>142</v>
      </c>
      <c r="D329" s="44">
        <v>61</v>
      </c>
      <c r="E329" s="20" t="s">
        <v>1261</v>
      </c>
      <c r="F329" s="25" t="s">
        <v>1255</v>
      </c>
      <c r="G329" s="25" t="s">
        <v>1143</v>
      </c>
      <c r="H329" s="25" t="s">
        <v>1385</v>
      </c>
      <c r="I329" s="25" t="s">
        <v>1387</v>
      </c>
      <c r="J329" s="26" t="s">
        <v>1153</v>
      </c>
      <c r="K329" s="123"/>
    </row>
    <row r="330" spans="2:11">
      <c r="C330" s="1">
        <f t="shared" ref="C330" ca="1" si="332">C331+1000</f>
        <v>1045</v>
      </c>
      <c r="D330" s="46"/>
      <c r="E330" s="34" t="s">
        <v>1287</v>
      </c>
      <c r="F330" s="35"/>
      <c r="G330" s="35" t="s">
        <v>1389</v>
      </c>
      <c r="H330" s="35" t="s">
        <v>1278</v>
      </c>
      <c r="I330" s="35" t="s">
        <v>1391</v>
      </c>
      <c r="J330" s="33"/>
      <c r="K330" s="123"/>
    </row>
    <row r="331" spans="2:11" ht="18" customHeight="1">
      <c r="B331">
        <f t="shared" ca="1" si="314"/>
        <v>0.80767934378561179</v>
      </c>
      <c r="C331" s="1">
        <f t="shared" ref="C331" ca="1" si="333">RANK(B331,$B$3:$B$605)</f>
        <v>45</v>
      </c>
      <c r="D331" s="44">
        <v>62</v>
      </c>
      <c r="E331" s="20" t="s">
        <v>1286</v>
      </c>
      <c r="F331" s="25" t="s">
        <v>1288</v>
      </c>
      <c r="G331" s="25" t="s">
        <v>1388</v>
      </c>
      <c r="H331" s="25" t="s">
        <v>1279</v>
      </c>
      <c r="I331" s="25" t="s">
        <v>1390</v>
      </c>
      <c r="J331" s="26" t="s">
        <v>1392</v>
      </c>
      <c r="K331" s="123"/>
    </row>
    <row r="332" spans="2:11">
      <c r="C332" s="1">
        <f t="shared" ref="C332" ca="1" si="334">C333+1000</f>
        <v>1143</v>
      </c>
      <c r="D332" s="46"/>
      <c r="E332" s="34" t="s">
        <v>1393</v>
      </c>
      <c r="F332" s="35" t="s">
        <v>1396</v>
      </c>
      <c r="G332" s="35"/>
      <c r="H332" s="35" t="s">
        <v>1398</v>
      </c>
      <c r="I332" s="35" t="s">
        <v>1399</v>
      </c>
      <c r="J332" s="33"/>
      <c r="K332" s="123"/>
    </row>
    <row r="333" spans="2:11" ht="18" customHeight="1">
      <c r="B333">
        <f t="shared" ca="1" si="314"/>
        <v>0.3991476477677377</v>
      </c>
      <c r="C333" s="1">
        <f t="shared" ref="C333" ca="1" si="335">RANK(B333,$B$3:$B$605)</f>
        <v>143</v>
      </c>
      <c r="D333" s="44">
        <v>63</v>
      </c>
      <c r="E333" s="20" t="s">
        <v>1394</v>
      </c>
      <c r="F333" s="25" t="s">
        <v>1395</v>
      </c>
      <c r="G333" s="25" t="s">
        <v>1210</v>
      </c>
      <c r="H333" s="25" t="s">
        <v>1397</v>
      </c>
      <c r="I333" s="25" t="s">
        <v>1400</v>
      </c>
      <c r="J333" s="26"/>
      <c r="K333" s="123"/>
    </row>
    <row r="334" spans="2:11">
      <c r="C334" s="1">
        <f t="shared" ref="C334" ca="1" si="336">C335+1000</f>
        <v>1184</v>
      </c>
      <c r="D334" s="46"/>
      <c r="E334" s="34" t="s">
        <v>1318</v>
      </c>
      <c r="F334" s="35" t="s">
        <v>1402</v>
      </c>
      <c r="G334" s="35"/>
      <c r="H334" s="35" t="s">
        <v>1386</v>
      </c>
      <c r="I334" s="35" t="s">
        <v>1403</v>
      </c>
      <c r="J334" s="33"/>
      <c r="K334" s="123"/>
    </row>
    <row r="335" spans="2:11" ht="18" customHeight="1">
      <c r="B335">
        <f t="shared" ca="1" si="314"/>
        <v>0.26564718162605294</v>
      </c>
      <c r="C335" s="1">
        <f t="shared" ref="C335" ca="1" si="337">RANK(B335,$B$3:$B$605)</f>
        <v>184</v>
      </c>
      <c r="D335" s="44">
        <v>64</v>
      </c>
      <c r="E335" s="20" t="s">
        <v>1093</v>
      </c>
      <c r="F335" s="25" t="s">
        <v>1401</v>
      </c>
      <c r="G335" s="25" t="s">
        <v>1210</v>
      </c>
      <c r="H335" s="25" t="s">
        <v>1385</v>
      </c>
      <c r="I335" s="25" t="s">
        <v>1404</v>
      </c>
      <c r="J335" s="26"/>
      <c r="K335" s="123"/>
    </row>
    <row r="336" spans="2:11">
      <c r="C336" s="1">
        <f t="shared" ref="C336" ca="1" si="338">C337+1000</f>
        <v>1177</v>
      </c>
      <c r="D336" s="46"/>
      <c r="E336" s="34" t="s">
        <v>1405</v>
      </c>
      <c r="F336" s="35" t="s">
        <v>1408</v>
      </c>
      <c r="G336" s="35"/>
      <c r="H336" s="35" t="s">
        <v>1220</v>
      </c>
      <c r="I336" s="35"/>
      <c r="J336" s="33"/>
      <c r="K336" s="123"/>
    </row>
    <row r="337" spans="2:14" ht="18" customHeight="1">
      <c r="B337">
        <f t="shared" ca="1" si="314"/>
        <v>0.28666532526666277</v>
      </c>
      <c r="C337" s="1">
        <f t="shared" ref="C337" ca="1" si="339">RANK(B337,$B$3:$B$605)</f>
        <v>177</v>
      </c>
      <c r="D337" s="44">
        <v>65</v>
      </c>
      <c r="E337" s="20" t="s">
        <v>1406</v>
      </c>
      <c r="F337" s="25" t="s">
        <v>1407</v>
      </c>
      <c r="G337" s="25" t="s">
        <v>1143</v>
      </c>
      <c r="H337" s="25" t="s">
        <v>1409</v>
      </c>
      <c r="I337" s="25" t="s">
        <v>1221</v>
      </c>
      <c r="J337" s="26"/>
      <c r="K337" s="123"/>
    </row>
    <row r="338" spans="2:14">
      <c r="C338" s="1">
        <f t="shared" ref="C338" ca="1" si="340">C339+1000</f>
        <v>1057</v>
      </c>
      <c r="D338" s="46"/>
      <c r="E338" s="34" t="s">
        <v>1410</v>
      </c>
      <c r="F338" s="35" t="s">
        <v>1413</v>
      </c>
      <c r="G338" s="35"/>
      <c r="H338" s="35" t="s">
        <v>1244</v>
      </c>
      <c r="I338" s="35" t="s">
        <v>1227</v>
      </c>
      <c r="J338" s="33"/>
      <c r="K338" s="123"/>
    </row>
    <row r="339" spans="2:14" ht="18" customHeight="1">
      <c r="B339">
        <f t="shared" ca="1" si="314"/>
        <v>0.75765060445800081</v>
      </c>
      <c r="C339" s="1">
        <f t="shared" ref="C339" ca="1" si="341">RANK(B339,$B$3:$B$605)</f>
        <v>57</v>
      </c>
      <c r="D339" s="44">
        <v>66</v>
      </c>
      <c r="E339" s="20" t="s">
        <v>1411</v>
      </c>
      <c r="F339" s="25" t="s">
        <v>1412</v>
      </c>
      <c r="G339" s="25" t="s">
        <v>1158</v>
      </c>
      <c r="H339" s="25" t="s">
        <v>1414</v>
      </c>
      <c r="I339" s="25" t="s">
        <v>1415</v>
      </c>
      <c r="J339" s="26"/>
      <c r="K339" s="123"/>
    </row>
    <row r="340" spans="2:14">
      <c r="C340" s="1">
        <f t="shared" ref="C340" ca="1" si="342">C341+1000</f>
        <v>1023</v>
      </c>
      <c r="D340" s="46"/>
      <c r="E340" s="34" t="s">
        <v>1416</v>
      </c>
      <c r="F340" s="35"/>
      <c r="G340" s="35" t="s">
        <v>1365</v>
      </c>
      <c r="H340" s="35"/>
      <c r="I340" s="35" t="s">
        <v>1244</v>
      </c>
      <c r="J340" s="33"/>
      <c r="K340" s="123"/>
    </row>
    <row r="341" spans="2:14" ht="18" customHeight="1">
      <c r="B341">
        <f t="shared" ca="1" si="314"/>
        <v>0.90884207535359085</v>
      </c>
      <c r="C341" s="1">
        <f t="shared" ref="C341" ca="1" si="343">RANK(B341,$B$3:$B$605)</f>
        <v>23</v>
      </c>
      <c r="D341" s="44">
        <v>67</v>
      </c>
      <c r="E341" s="20" t="s">
        <v>1417</v>
      </c>
      <c r="F341" s="25" t="s">
        <v>1163</v>
      </c>
      <c r="G341" s="25" t="s">
        <v>1419</v>
      </c>
      <c r="H341" s="25" t="s">
        <v>1143</v>
      </c>
      <c r="I341" s="25" t="s">
        <v>1420</v>
      </c>
      <c r="J341" s="26" t="s">
        <v>1221</v>
      </c>
      <c r="K341" s="123"/>
    </row>
    <row r="342" spans="2:14">
      <c r="C342" s="1">
        <f t="shared" ref="C342" ca="1" si="344">C343+1000</f>
        <v>1216</v>
      </c>
      <c r="D342" s="46"/>
      <c r="E342" s="34"/>
      <c r="F342" s="35"/>
      <c r="G342" s="35" t="s">
        <v>1168</v>
      </c>
      <c r="H342" s="35" t="s">
        <v>1244</v>
      </c>
      <c r="I342" s="35"/>
      <c r="J342" s="33"/>
      <c r="K342" s="123"/>
    </row>
    <row r="343" spans="2:14" ht="18" customHeight="1">
      <c r="B343">
        <f t="shared" ca="1" si="314"/>
        <v>0.14922009704310768</v>
      </c>
      <c r="C343" s="1">
        <f t="shared" ref="C343" ca="1" si="345">RANK(B343,$B$3:$B$605)</f>
        <v>216</v>
      </c>
      <c r="D343" s="44">
        <v>68</v>
      </c>
      <c r="E343" s="20" t="s">
        <v>1421</v>
      </c>
      <c r="F343" s="25" t="s">
        <v>1143</v>
      </c>
      <c r="G343" s="25" t="s">
        <v>1422</v>
      </c>
      <c r="H343" s="25" t="s">
        <v>1423</v>
      </c>
      <c r="I343" s="25" t="s">
        <v>1153</v>
      </c>
      <c r="J343" s="26"/>
      <c r="K343" s="123"/>
    </row>
    <row r="344" spans="2:14">
      <c r="C344" s="1">
        <f t="shared" ref="C344" ca="1" si="346">C345+1000</f>
        <v>1157</v>
      </c>
      <c r="D344" s="46"/>
      <c r="E344" s="34" t="s">
        <v>1230</v>
      </c>
      <c r="F344" s="35" t="s">
        <v>1425</v>
      </c>
      <c r="G344" s="35"/>
      <c r="H344" s="35" t="s">
        <v>1251</v>
      </c>
      <c r="I344" s="35" t="s">
        <v>1427</v>
      </c>
      <c r="J344" s="33"/>
      <c r="K344" s="123"/>
    </row>
    <row r="345" spans="2:14" ht="18" customHeight="1">
      <c r="B345">
        <f t="shared" ca="1" si="314"/>
        <v>0.36328581650082403</v>
      </c>
      <c r="C345" s="1">
        <f t="shared" ref="C345" ca="1" si="347">RANK(B345,$B$3:$B$605)</f>
        <v>157</v>
      </c>
      <c r="D345" s="44">
        <v>69</v>
      </c>
      <c r="E345" s="20" t="s">
        <v>1424</v>
      </c>
      <c r="F345" s="25" t="s">
        <v>1128</v>
      </c>
      <c r="G345" s="25" t="s">
        <v>1210</v>
      </c>
      <c r="H345" s="25" t="s">
        <v>1426</v>
      </c>
      <c r="I345" s="25" t="s">
        <v>1428</v>
      </c>
      <c r="J345" s="26"/>
      <c r="K345" s="123"/>
    </row>
    <row r="346" spans="2:14">
      <c r="C346" s="1">
        <f t="shared" ref="C346" ca="1" si="348">C347+1000</f>
        <v>1022</v>
      </c>
      <c r="D346" s="46"/>
      <c r="E346" s="34" t="s">
        <v>1429</v>
      </c>
      <c r="F346" s="35" t="s">
        <v>1413</v>
      </c>
      <c r="G346" s="35"/>
      <c r="H346" s="35" t="s">
        <v>1315</v>
      </c>
      <c r="I346" s="35" t="s">
        <v>1418</v>
      </c>
      <c r="J346" s="33"/>
      <c r="K346" s="123"/>
    </row>
    <row r="347" spans="2:14" ht="18" customHeight="1">
      <c r="B347">
        <f t="shared" ca="1" si="314"/>
        <v>0.91217127434403589</v>
      </c>
      <c r="C347" s="1">
        <f t="shared" ref="C347" ca="1" si="349">RANK(B347,$B$3:$B$605)</f>
        <v>22</v>
      </c>
      <c r="D347" s="44">
        <v>70</v>
      </c>
      <c r="E347" s="20" t="s">
        <v>1430</v>
      </c>
      <c r="F347" s="25" t="s">
        <v>1431</v>
      </c>
      <c r="G347" s="25" t="s">
        <v>1210</v>
      </c>
      <c r="H347" s="25" t="s">
        <v>1432</v>
      </c>
      <c r="I347" s="25" t="s">
        <v>1433</v>
      </c>
      <c r="J347" s="26"/>
      <c r="K347" s="123"/>
    </row>
    <row r="348" spans="2:14">
      <c r="C348" s="1">
        <f t="shared" ref="C348" ca="1" si="350">C349+1000</f>
        <v>1234</v>
      </c>
      <c r="D348" s="46"/>
      <c r="E348" s="34" t="s">
        <v>1434</v>
      </c>
      <c r="F348" s="35" t="s">
        <v>1163</v>
      </c>
      <c r="G348" s="35" t="s">
        <v>1437</v>
      </c>
      <c r="H348" s="35"/>
      <c r="I348" s="35" t="s">
        <v>1157</v>
      </c>
      <c r="J348" s="33" t="s">
        <v>1440</v>
      </c>
      <c r="K348" s="123"/>
    </row>
    <row r="349" spans="2:14" ht="18" customHeight="1">
      <c r="B349">
        <f t="shared" ca="1" si="314"/>
        <v>8.1375103878276622E-2</v>
      </c>
      <c r="C349" s="1">
        <f t="shared" ref="C349" ca="1" si="351">RANK(B349,$B$3:$B$605)</f>
        <v>234</v>
      </c>
      <c r="D349" s="44">
        <v>71</v>
      </c>
      <c r="E349" s="20" t="s">
        <v>1435</v>
      </c>
      <c r="F349" s="25" t="s">
        <v>1436</v>
      </c>
      <c r="G349" s="25" t="s">
        <v>1438</v>
      </c>
      <c r="H349" s="25" t="s">
        <v>1210</v>
      </c>
      <c r="I349" s="25" t="s">
        <v>1439</v>
      </c>
      <c r="J349" s="26" t="s">
        <v>1441</v>
      </c>
      <c r="K349" s="123"/>
    </row>
    <row r="350" spans="2:14">
      <c r="C350" s="1">
        <f t="shared" ref="C350" ca="1" si="352">C351+1000</f>
        <v>1061</v>
      </c>
      <c r="D350" s="46"/>
      <c r="E350" s="34" t="s">
        <v>1442</v>
      </c>
      <c r="F350" s="35" t="s">
        <v>1328</v>
      </c>
      <c r="G350" s="35"/>
      <c r="H350" s="35" t="s">
        <v>1204</v>
      </c>
      <c r="I350" s="35"/>
      <c r="J350" s="33"/>
      <c r="K350" s="123"/>
    </row>
    <row r="351" spans="2:14" ht="18" customHeight="1">
      <c r="B351">
        <f t="shared" ca="1" si="314"/>
        <v>0.74201403855172454</v>
      </c>
      <c r="C351" s="1">
        <f t="shared" ref="C351" ca="1" si="353">RANK(B351,$B$3:$B$605)</f>
        <v>61</v>
      </c>
      <c r="D351" s="44">
        <v>72</v>
      </c>
      <c r="E351" s="20" t="s">
        <v>1443</v>
      </c>
      <c r="F351" s="25" t="s">
        <v>1444</v>
      </c>
      <c r="G351" s="25" t="s">
        <v>1143</v>
      </c>
      <c r="H351" s="25" t="s">
        <v>1445</v>
      </c>
      <c r="I351" s="25" t="s">
        <v>1446</v>
      </c>
      <c r="J351" s="26"/>
      <c r="K351" s="123"/>
    </row>
    <row r="352" spans="2:14">
      <c r="C352" s="1">
        <f t="shared" ref="C352" ca="1" si="354">C353+1000</f>
        <v>1232</v>
      </c>
      <c r="D352" s="46"/>
      <c r="E352" s="34"/>
      <c r="F352" s="35"/>
      <c r="G352" s="35" t="s">
        <v>1168</v>
      </c>
      <c r="H352" s="35"/>
      <c r="I352" s="35"/>
      <c r="J352" s="33"/>
      <c r="K352" s="123"/>
      <c r="L352" s="9"/>
      <c r="M352" s="9"/>
      <c r="N352" s="9"/>
    </row>
    <row r="353" spans="2:14" ht="18" customHeight="1">
      <c r="B353">
        <f t="shared" ca="1" si="314"/>
        <v>9.0024514690618895E-2</v>
      </c>
      <c r="C353" s="1">
        <f t="shared" ref="C353" ca="1" si="355">RANK(B353,$B$3:$B$605)</f>
        <v>232</v>
      </c>
      <c r="D353" s="44">
        <v>73</v>
      </c>
      <c r="E353" s="20" t="s">
        <v>1447</v>
      </c>
      <c r="F353" s="25" t="s">
        <v>1143</v>
      </c>
      <c r="G353" s="25" t="s">
        <v>1448</v>
      </c>
      <c r="H353" s="25" t="s">
        <v>1269</v>
      </c>
      <c r="I353" s="25"/>
      <c r="J353" s="26"/>
      <c r="K353" s="123"/>
      <c r="L353" s="11"/>
      <c r="M353" s="11"/>
      <c r="N353" s="11"/>
    </row>
    <row r="354" spans="2:14" ht="16.2">
      <c r="C354" s="1">
        <f t="shared" ref="C354" ca="1" si="356">C355+1000</f>
        <v>1204</v>
      </c>
      <c r="D354" s="46"/>
      <c r="E354" s="34" t="s">
        <v>1247</v>
      </c>
      <c r="F354" s="35" t="s">
        <v>1450</v>
      </c>
      <c r="G354" s="35"/>
      <c r="H354" s="35" t="s">
        <v>1247</v>
      </c>
      <c r="I354" s="35" t="s">
        <v>1451</v>
      </c>
      <c r="J354" s="33"/>
      <c r="K354" s="123"/>
      <c r="L354" s="9"/>
      <c r="M354" s="9"/>
      <c r="N354" s="11"/>
    </row>
    <row r="355" spans="2:14" ht="18" customHeight="1" thickBot="1">
      <c r="B355">
        <f t="shared" ca="1" si="314"/>
        <v>0.20640563824067648</v>
      </c>
      <c r="C355" s="1">
        <f t="shared" ref="C355" ca="1" si="357">RANK(B355,$B$3:$B$605)</f>
        <v>204</v>
      </c>
      <c r="D355" s="74">
        <v>74</v>
      </c>
      <c r="E355" s="71" t="s">
        <v>1280</v>
      </c>
      <c r="F355" s="72" t="s">
        <v>1449</v>
      </c>
      <c r="G355" s="72" t="s">
        <v>1338</v>
      </c>
      <c r="H355" s="72" t="s">
        <v>1280</v>
      </c>
      <c r="I355" s="72" t="s">
        <v>1452</v>
      </c>
      <c r="J355" s="73"/>
      <c r="K355" s="124"/>
      <c r="L355" s="11"/>
      <c r="M355" s="11"/>
      <c r="N355" s="11"/>
    </row>
    <row r="356" spans="2:14" ht="16.2">
      <c r="C356" s="1">
        <f t="shared" ref="C356" ca="1" si="358">C357+1000</f>
        <v>1086</v>
      </c>
      <c r="D356" s="46"/>
      <c r="E356" s="34" t="s">
        <v>1454</v>
      </c>
      <c r="F356" s="35"/>
      <c r="G356" s="35" t="s">
        <v>1149</v>
      </c>
      <c r="H356" s="35"/>
      <c r="I356" s="35" t="s">
        <v>1457</v>
      </c>
      <c r="J356" s="33"/>
      <c r="K356" s="107" t="s">
        <v>1557</v>
      </c>
      <c r="L356" s="9"/>
      <c r="M356" s="9"/>
      <c r="N356" s="11"/>
    </row>
    <row r="357" spans="2:14" ht="16.2">
      <c r="B357">
        <f t="shared" ca="1" si="314"/>
        <v>0.61070711427106317</v>
      </c>
      <c r="C357" s="1">
        <f t="shared" ref="C357" ca="1" si="359">RANK(B357,$B$3:$B$605)</f>
        <v>86</v>
      </c>
      <c r="D357" s="44">
        <v>75</v>
      </c>
      <c r="E357" s="20" t="s">
        <v>1455</v>
      </c>
      <c r="F357" s="25" t="s">
        <v>1456</v>
      </c>
      <c r="G357" s="25" t="s">
        <v>1161</v>
      </c>
      <c r="H357" s="25" t="s">
        <v>1210</v>
      </c>
      <c r="I357" s="25" t="s">
        <v>1364</v>
      </c>
      <c r="J357" s="26"/>
      <c r="K357" s="108"/>
      <c r="L357" s="11"/>
      <c r="M357" s="11"/>
      <c r="N357" s="11"/>
    </row>
    <row r="358" spans="2:14" ht="16.2">
      <c r="C358" s="1">
        <f t="shared" ref="C358" ca="1" si="360">C359+1000</f>
        <v>1161</v>
      </c>
      <c r="D358" s="46"/>
      <c r="E358" s="34" t="s">
        <v>1458</v>
      </c>
      <c r="F358" s="35" t="s">
        <v>1461</v>
      </c>
      <c r="G358" s="35"/>
      <c r="H358" s="35" t="s">
        <v>1380</v>
      </c>
      <c r="I358" s="35"/>
      <c r="J358" s="33"/>
      <c r="K358" s="108"/>
      <c r="L358" s="9"/>
      <c r="M358" s="9"/>
      <c r="N358" s="11"/>
    </row>
    <row r="359" spans="2:14" ht="16.2">
      <c r="B359">
        <f t="shared" ca="1" si="314"/>
        <v>0.35329256150882371</v>
      </c>
      <c r="C359" s="1">
        <f t="shared" ref="C359" ca="1" si="361">RANK(B359,$B$3:$B$605)</f>
        <v>161</v>
      </c>
      <c r="D359" s="44">
        <v>76</v>
      </c>
      <c r="E359" s="20" t="s">
        <v>1459</v>
      </c>
      <c r="F359" s="25" t="s">
        <v>1460</v>
      </c>
      <c r="G359" s="25" t="s">
        <v>1288</v>
      </c>
      <c r="H359" s="25" t="s">
        <v>1462</v>
      </c>
      <c r="I359" s="25" t="s">
        <v>1463</v>
      </c>
      <c r="J359" s="26"/>
      <c r="K359" s="108"/>
      <c r="L359" s="11"/>
      <c r="M359" s="11"/>
      <c r="N359" s="11"/>
    </row>
    <row r="360" spans="2:14" ht="16.2">
      <c r="C360" s="1">
        <f t="shared" ref="C360" ca="1" si="362">C361+1000</f>
        <v>1036</v>
      </c>
      <c r="D360" s="46"/>
      <c r="E360" s="34" t="s">
        <v>1464</v>
      </c>
      <c r="F360" s="35" t="s">
        <v>1467</v>
      </c>
      <c r="G360" s="35"/>
      <c r="H360" s="35"/>
      <c r="I360" s="35"/>
      <c r="J360" s="33"/>
      <c r="K360" s="108"/>
      <c r="L360" s="9"/>
      <c r="M360" s="9"/>
      <c r="N360" s="11"/>
    </row>
    <row r="361" spans="2:14" ht="16.2">
      <c r="B361">
        <f t="shared" ca="1" si="314"/>
        <v>0.85598928799290763</v>
      </c>
      <c r="C361" s="1">
        <f t="shared" ref="C361" ca="1" si="363">RANK(B361,$B$3:$B$605)</f>
        <v>36</v>
      </c>
      <c r="D361" s="44">
        <v>77</v>
      </c>
      <c r="E361" s="20" t="s">
        <v>1465</v>
      </c>
      <c r="F361" s="25" t="s">
        <v>1466</v>
      </c>
      <c r="G361" s="25" t="s">
        <v>1143</v>
      </c>
      <c r="H361" s="25" t="s">
        <v>1468</v>
      </c>
      <c r="I361" s="25" t="s">
        <v>1469</v>
      </c>
      <c r="J361" s="26"/>
      <c r="K361" s="108"/>
      <c r="L361" s="11"/>
      <c r="M361" s="11"/>
      <c r="N361" s="11"/>
    </row>
    <row r="362" spans="2:14" ht="16.2">
      <c r="C362" s="1">
        <f t="shared" ref="C362" ca="1" si="364">C363+1000</f>
        <v>1237</v>
      </c>
      <c r="D362" s="46"/>
      <c r="E362" s="34" t="s">
        <v>1470</v>
      </c>
      <c r="F362" s="35" t="s">
        <v>1472</v>
      </c>
      <c r="G362" s="35"/>
      <c r="H362" s="35" t="s">
        <v>1369</v>
      </c>
      <c r="I362" s="35"/>
      <c r="J362" s="33"/>
      <c r="K362" s="108"/>
      <c r="L362" s="9"/>
      <c r="M362" s="9"/>
      <c r="N362" s="11"/>
    </row>
    <row r="363" spans="2:14" ht="16.2">
      <c r="B363">
        <f t="shared" ca="1" si="314"/>
        <v>6.7184033986895209E-2</v>
      </c>
      <c r="C363" s="1">
        <f t="shared" ref="C363" ca="1" si="365">RANK(B363,$B$3:$B$605)</f>
        <v>237</v>
      </c>
      <c r="D363" s="44">
        <v>78</v>
      </c>
      <c r="E363" s="20" t="s">
        <v>1465</v>
      </c>
      <c r="F363" s="25" t="s">
        <v>1471</v>
      </c>
      <c r="G363" s="25" t="s">
        <v>1143</v>
      </c>
      <c r="H363" s="25" t="s">
        <v>1368</v>
      </c>
      <c r="I363" s="25" t="s">
        <v>1370</v>
      </c>
      <c r="J363" s="26"/>
      <c r="K363" s="108"/>
      <c r="L363" s="11"/>
      <c r="M363" s="11"/>
      <c r="N363" s="11"/>
    </row>
    <row r="364" spans="2:14" ht="16.2">
      <c r="C364" s="1">
        <f t="shared" ref="C364" ca="1" si="366">C365+1000</f>
        <v>1159</v>
      </c>
      <c r="D364" s="46"/>
      <c r="E364" s="34" t="s">
        <v>1473</v>
      </c>
      <c r="F364" s="35"/>
      <c r="G364" s="35" t="s">
        <v>1477</v>
      </c>
      <c r="H364" s="35" t="s">
        <v>1257</v>
      </c>
      <c r="I364" s="35"/>
      <c r="J364" s="33"/>
      <c r="K364" s="108"/>
      <c r="L364" s="9"/>
      <c r="M364" s="9"/>
      <c r="N364" s="11"/>
    </row>
    <row r="365" spans="2:14" ht="16.2">
      <c r="B365">
        <f t="shared" ca="1" si="314"/>
        <v>0.35874349861780186</v>
      </c>
      <c r="C365" s="1">
        <f t="shared" ref="C365" ca="1" si="367">RANK(B365,$B$3:$B$605)</f>
        <v>159</v>
      </c>
      <c r="D365" s="44">
        <v>79</v>
      </c>
      <c r="E365" s="20" t="s">
        <v>1474</v>
      </c>
      <c r="F365" s="25" t="s">
        <v>1475</v>
      </c>
      <c r="G365" s="25" t="s">
        <v>1476</v>
      </c>
      <c r="H365" s="25" t="s">
        <v>1478</v>
      </c>
      <c r="I365" s="25"/>
      <c r="J365" s="26"/>
      <c r="K365" s="108"/>
      <c r="L365" s="11"/>
      <c r="M365" s="11"/>
      <c r="N365" s="11"/>
    </row>
    <row r="366" spans="2:14" ht="16.2">
      <c r="C366" s="1">
        <f t="shared" ref="C366" ca="1" si="368">C367+1000</f>
        <v>1020</v>
      </c>
      <c r="D366" s="46"/>
      <c r="E366" s="34" t="s">
        <v>1479</v>
      </c>
      <c r="F366" s="35"/>
      <c r="G366" s="35" t="s">
        <v>1382</v>
      </c>
      <c r="H366" s="35"/>
      <c r="I366" s="35" t="s">
        <v>1160</v>
      </c>
      <c r="J366" s="33" t="s">
        <v>1457</v>
      </c>
      <c r="K366" s="108"/>
      <c r="L366" s="9"/>
      <c r="M366" s="9"/>
      <c r="N366" s="11"/>
    </row>
    <row r="367" spans="2:14" ht="16.2">
      <c r="B367">
        <f t="shared" ca="1" si="314"/>
        <v>0.91707801828455637</v>
      </c>
      <c r="C367" s="1">
        <f t="shared" ref="C367" ca="1" si="369">RANK(B367,$B$3:$B$605)</f>
        <v>20</v>
      </c>
      <c r="D367" s="44">
        <v>80</v>
      </c>
      <c r="E367" s="20" t="s">
        <v>1480</v>
      </c>
      <c r="F367" s="25" t="s">
        <v>1210</v>
      </c>
      <c r="G367" s="25" t="s">
        <v>1481</v>
      </c>
      <c r="H367" s="25" t="s">
        <v>1482</v>
      </c>
      <c r="I367" s="25" t="s">
        <v>1476</v>
      </c>
      <c r="J367" s="26" t="s">
        <v>1364</v>
      </c>
      <c r="K367" s="108"/>
      <c r="L367" s="11"/>
      <c r="M367" s="11"/>
      <c r="N367" s="11"/>
    </row>
    <row r="368" spans="2:14" ht="16.2">
      <c r="C368" s="1">
        <f t="shared" ref="C368" ca="1" si="370">C369+1000</f>
        <v>1031</v>
      </c>
      <c r="D368" s="46"/>
      <c r="E368" s="34" t="s">
        <v>1483</v>
      </c>
      <c r="F368" s="35" t="s">
        <v>1485</v>
      </c>
      <c r="G368" s="35"/>
      <c r="H368" s="35" t="s">
        <v>1486</v>
      </c>
      <c r="I368" s="35" t="s">
        <v>1489</v>
      </c>
      <c r="J368" s="33"/>
      <c r="K368" s="108"/>
      <c r="L368" s="9"/>
      <c r="M368" s="9"/>
      <c r="N368" s="11"/>
    </row>
    <row r="369" spans="2:14" ht="16.2">
      <c r="B369">
        <f t="shared" ca="1" si="314"/>
        <v>0.87998262522493143</v>
      </c>
      <c r="C369" s="1">
        <f t="shared" ref="C369" ca="1" si="371">RANK(B369,$B$3:$B$605)</f>
        <v>31</v>
      </c>
      <c r="D369" s="44">
        <v>81</v>
      </c>
      <c r="E369" s="20" t="s">
        <v>1484</v>
      </c>
      <c r="F369" s="25" t="s">
        <v>1213</v>
      </c>
      <c r="G369" s="25" t="s">
        <v>1143</v>
      </c>
      <c r="H369" s="25" t="s">
        <v>1487</v>
      </c>
      <c r="I369" s="25" t="s">
        <v>1488</v>
      </c>
      <c r="J369" s="26" t="s">
        <v>1153</v>
      </c>
      <c r="K369" s="108"/>
      <c r="L369" s="11"/>
      <c r="M369" s="11"/>
      <c r="N369" s="11"/>
    </row>
    <row r="370" spans="2:14" ht="16.2">
      <c r="C370" s="1">
        <f t="shared" ref="C370" ca="1" si="372">C371+1000</f>
        <v>1083</v>
      </c>
      <c r="D370" s="46"/>
      <c r="E370" s="34" t="s">
        <v>1442</v>
      </c>
      <c r="F370" s="35" t="s">
        <v>1227</v>
      </c>
      <c r="G370" s="35"/>
      <c r="H370" s="35" t="s">
        <v>1493</v>
      </c>
      <c r="I370" s="35"/>
      <c r="J370" s="33"/>
      <c r="K370" s="108"/>
      <c r="L370" s="9"/>
      <c r="M370" s="9"/>
      <c r="N370" s="11"/>
    </row>
    <row r="371" spans="2:14" ht="16.2">
      <c r="B371">
        <f t="shared" ca="1" si="314"/>
        <v>0.62538466501577494</v>
      </c>
      <c r="C371" s="1">
        <f t="shared" ref="C371" ca="1" si="373">RANK(B371,$B$3:$B$605)</f>
        <v>83</v>
      </c>
      <c r="D371" s="44">
        <v>82</v>
      </c>
      <c r="E371" s="20" t="s">
        <v>1490</v>
      </c>
      <c r="F371" s="25" t="s">
        <v>1491</v>
      </c>
      <c r="G371" s="25" t="s">
        <v>1143</v>
      </c>
      <c r="H371" s="25" t="s">
        <v>1492</v>
      </c>
      <c r="I371" s="25" t="s">
        <v>1269</v>
      </c>
      <c r="J371" s="26"/>
      <c r="K371" s="108"/>
      <c r="L371" s="11"/>
      <c r="M371" s="11"/>
      <c r="N371" s="11"/>
    </row>
    <row r="372" spans="2:14" ht="16.2">
      <c r="C372" s="1">
        <f t="shared" ref="C372" ca="1" si="374">C373+1000</f>
        <v>1060</v>
      </c>
      <c r="D372" s="46"/>
      <c r="E372" s="34" t="s">
        <v>1494</v>
      </c>
      <c r="F372" s="35" t="s">
        <v>1464</v>
      </c>
      <c r="G372" s="35"/>
      <c r="H372" s="35" t="s">
        <v>1493</v>
      </c>
      <c r="I372" s="35"/>
      <c r="J372" s="33"/>
      <c r="K372" s="108"/>
      <c r="L372" s="9"/>
      <c r="M372" s="9"/>
      <c r="N372" s="11"/>
    </row>
    <row r="373" spans="2:14" ht="16.2">
      <c r="B373">
        <f t="shared" ca="1" si="314"/>
        <v>0.74337139550420994</v>
      </c>
      <c r="C373" s="1">
        <f t="shared" ref="C373" ca="1" si="375">RANK(B373,$B$3:$B$605)</f>
        <v>60</v>
      </c>
      <c r="D373" s="44">
        <v>83</v>
      </c>
      <c r="E373" s="20" t="s">
        <v>1495</v>
      </c>
      <c r="F373" s="25" t="s">
        <v>1496</v>
      </c>
      <c r="G373" s="25" t="s">
        <v>1143</v>
      </c>
      <c r="H373" s="25" t="s">
        <v>1488</v>
      </c>
      <c r="I373" s="25" t="s">
        <v>1269</v>
      </c>
      <c r="J373" s="26"/>
      <c r="K373" s="108"/>
      <c r="L373" s="11"/>
      <c r="M373" s="11"/>
      <c r="N373" s="11"/>
    </row>
    <row r="374" spans="2:14" ht="16.2">
      <c r="C374" s="1">
        <f t="shared" ref="C374" ca="1" si="376">C375+1000</f>
        <v>1026</v>
      </c>
      <c r="D374" s="46"/>
      <c r="E374" s="34" t="s">
        <v>1168</v>
      </c>
      <c r="F374" s="35" t="s">
        <v>1171</v>
      </c>
      <c r="G374" s="35"/>
      <c r="H374" s="35" t="s">
        <v>1398</v>
      </c>
      <c r="I374" s="35" t="s">
        <v>1244</v>
      </c>
      <c r="J374" s="33"/>
      <c r="K374" s="108"/>
      <c r="L374" s="9"/>
      <c r="M374" s="9"/>
      <c r="N374" s="11"/>
    </row>
    <row r="375" spans="2:14" ht="16.2">
      <c r="B375">
        <f t="shared" ca="1" si="314"/>
        <v>0.8976541489874148</v>
      </c>
      <c r="C375" s="1">
        <f t="shared" ref="C375" ca="1" si="377">RANK(B375,$B$3:$B$605)</f>
        <v>26</v>
      </c>
      <c r="D375" s="44">
        <v>84</v>
      </c>
      <c r="E375" s="20" t="s">
        <v>1169</v>
      </c>
      <c r="F375" s="25" t="s">
        <v>1170</v>
      </c>
      <c r="G375" s="25" t="s">
        <v>1143</v>
      </c>
      <c r="H375" s="25" t="s">
        <v>1497</v>
      </c>
      <c r="I375" s="25" t="s">
        <v>1498</v>
      </c>
      <c r="J375" s="26" t="s">
        <v>1153</v>
      </c>
      <c r="K375" s="108"/>
      <c r="L375" s="11"/>
      <c r="M375" s="11"/>
      <c r="N375" s="11"/>
    </row>
    <row r="376" spans="2:14">
      <c r="C376" s="1">
        <f t="shared" ref="C376" ca="1" si="378">C377+1000</f>
        <v>1117</v>
      </c>
      <c r="D376" s="46"/>
      <c r="E376" s="34" t="s">
        <v>1499</v>
      </c>
      <c r="F376" s="35" t="s">
        <v>1263</v>
      </c>
      <c r="G376" s="35"/>
      <c r="H376" s="35" t="s">
        <v>1503</v>
      </c>
      <c r="I376" s="35"/>
      <c r="J376" s="33"/>
      <c r="K376" s="108"/>
    </row>
    <row r="377" spans="2:14" ht="16.2">
      <c r="B377">
        <f t="shared" ref="B377:B439" ca="1" si="379">RAND()</f>
        <v>0.48631492439180979</v>
      </c>
      <c r="C377" s="1">
        <f t="shared" ref="C377" ca="1" si="380">RANK(B377,$B$3:$B$605)</f>
        <v>117</v>
      </c>
      <c r="D377" s="44">
        <v>85</v>
      </c>
      <c r="E377" s="20" t="s">
        <v>1500</v>
      </c>
      <c r="F377" s="25" t="s">
        <v>1501</v>
      </c>
      <c r="G377" s="25" t="s">
        <v>1143</v>
      </c>
      <c r="H377" s="25" t="s">
        <v>1502</v>
      </c>
      <c r="I377" s="25" t="s">
        <v>1504</v>
      </c>
      <c r="J377" s="26"/>
      <c r="K377" s="108"/>
    </row>
    <row r="378" spans="2:14">
      <c r="C378" s="1">
        <f t="shared" ref="C378" ca="1" si="381">C379+1000</f>
        <v>1198</v>
      </c>
      <c r="D378" s="46"/>
      <c r="E378" s="34" t="s">
        <v>1505</v>
      </c>
      <c r="F378" s="35" t="s">
        <v>1377</v>
      </c>
      <c r="G378" s="35"/>
      <c r="H378" s="35" t="s">
        <v>1347</v>
      </c>
      <c r="I378" s="35" t="s">
        <v>1509</v>
      </c>
      <c r="J378" s="33"/>
      <c r="K378" s="108"/>
    </row>
    <row r="379" spans="2:14" ht="16.2">
      <c r="B379">
        <f t="shared" ca="1" si="379"/>
        <v>0.22834405151360748</v>
      </c>
      <c r="C379" s="1">
        <f t="shared" ref="C379" ca="1" si="382">RANK(B379,$B$3:$B$605)</f>
        <v>198</v>
      </c>
      <c r="D379" s="44">
        <v>86</v>
      </c>
      <c r="E379" s="20" t="s">
        <v>1506</v>
      </c>
      <c r="F379" s="25" t="s">
        <v>1507</v>
      </c>
      <c r="G379" s="25" t="s">
        <v>1143</v>
      </c>
      <c r="H379" s="25" t="s">
        <v>1508</v>
      </c>
      <c r="I379" s="25" t="s">
        <v>1510</v>
      </c>
      <c r="J379" s="26" t="s">
        <v>1153</v>
      </c>
      <c r="K379" s="108"/>
    </row>
    <row r="380" spans="2:14">
      <c r="C380" s="1">
        <f t="shared" ref="C380" ca="1" si="383">C381+1000</f>
        <v>1042</v>
      </c>
      <c r="D380" s="46"/>
      <c r="E380" s="34" t="s">
        <v>1220</v>
      </c>
      <c r="F380" s="35"/>
      <c r="G380" s="35" t="s">
        <v>1513</v>
      </c>
      <c r="H380" s="35"/>
      <c r="I380" s="35" t="s">
        <v>1514</v>
      </c>
      <c r="J380" s="33"/>
      <c r="K380" s="108"/>
    </row>
    <row r="381" spans="2:14" ht="16.2">
      <c r="B381">
        <f t="shared" ca="1" si="379"/>
        <v>0.8148111078610708</v>
      </c>
      <c r="C381" s="1">
        <f t="shared" ref="C381" ca="1" si="384">RANK(B381,$B$3:$B$605)</f>
        <v>42</v>
      </c>
      <c r="D381" s="44">
        <v>87</v>
      </c>
      <c r="E381" s="20" t="s">
        <v>1511</v>
      </c>
      <c r="F381" s="25" t="s">
        <v>1179</v>
      </c>
      <c r="G381" s="25" t="s">
        <v>1512</v>
      </c>
      <c r="H381" s="25" t="s">
        <v>1143</v>
      </c>
      <c r="I381" s="25" t="s">
        <v>1510</v>
      </c>
      <c r="J381" s="26" t="s">
        <v>1469</v>
      </c>
      <c r="K381" s="108"/>
    </row>
    <row r="382" spans="2:14">
      <c r="C382" s="1">
        <f t="shared" ref="C382" ca="1" si="385">C383+1000</f>
        <v>1132</v>
      </c>
      <c r="D382" s="46"/>
      <c r="E382" s="34" t="s">
        <v>1303</v>
      </c>
      <c r="F382" s="35" t="s">
        <v>1483</v>
      </c>
      <c r="G382" s="35"/>
      <c r="H382" s="35" t="s">
        <v>1518</v>
      </c>
      <c r="I382" s="35"/>
      <c r="J382" s="33"/>
      <c r="K382" s="108"/>
    </row>
    <row r="383" spans="2:14" ht="16.2">
      <c r="B383">
        <f t="shared" ca="1" si="379"/>
        <v>0.43704416100638743</v>
      </c>
      <c r="C383" s="1">
        <f t="shared" ref="C383" ca="1" si="386">RANK(B383,$B$3:$B$605)</f>
        <v>132</v>
      </c>
      <c r="D383" s="44">
        <v>88</v>
      </c>
      <c r="E383" s="20" t="s">
        <v>1515</v>
      </c>
      <c r="F383" s="25" t="s">
        <v>1516</v>
      </c>
      <c r="G383" s="25" t="s">
        <v>1143</v>
      </c>
      <c r="H383" s="25" t="s">
        <v>1517</v>
      </c>
      <c r="I383" s="25" t="s">
        <v>1153</v>
      </c>
      <c r="J383" s="26"/>
      <c r="K383" s="108"/>
    </row>
    <row r="384" spans="2:14">
      <c r="C384" s="1">
        <f t="shared" ref="C384" ca="1" si="387">C385+1000</f>
        <v>1172</v>
      </c>
      <c r="D384" s="46"/>
      <c r="E384" s="34" t="s">
        <v>1486</v>
      </c>
      <c r="F384" s="35" t="s">
        <v>1399</v>
      </c>
      <c r="G384" s="35" t="s">
        <v>1521</v>
      </c>
      <c r="H384" s="35" t="s">
        <v>1399</v>
      </c>
      <c r="I384" s="35" t="s">
        <v>1521</v>
      </c>
      <c r="J384" s="33"/>
      <c r="K384" s="108"/>
    </row>
    <row r="385" spans="2:11" ht="16.2">
      <c r="B385">
        <f t="shared" ca="1" si="379"/>
        <v>0.31832233247530983</v>
      </c>
      <c r="C385" s="1">
        <f t="shared" ref="C385" ca="1" si="388">RANK(B385,$B$3:$B$605)</f>
        <v>172</v>
      </c>
      <c r="D385" s="44">
        <v>89</v>
      </c>
      <c r="E385" s="20" t="s">
        <v>1519</v>
      </c>
      <c r="F385" s="25" t="s">
        <v>1520</v>
      </c>
      <c r="G385" s="25" t="s">
        <v>1522</v>
      </c>
      <c r="H385" s="25" t="s">
        <v>1520</v>
      </c>
      <c r="I385" s="25" t="s">
        <v>1523</v>
      </c>
      <c r="J385" s="26"/>
      <c r="K385" s="108"/>
    </row>
    <row r="386" spans="2:11">
      <c r="C386" s="1">
        <f t="shared" ref="C386" ca="1" si="389">C387+1000</f>
        <v>1044</v>
      </c>
      <c r="D386" s="46"/>
      <c r="E386" s="34" t="s">
        <v>1524</v>
      </c>
      <c r="F386" s="35" t="s">
        <v>1263</v>
      </c>
      <c r="G386" s="35" t="s">
        <v>1403</v>
      </c>
      <c r="H386" s="35"/>
      <c r="I386" s="35" t="s">
        <v>1528</v>
      </c>
      <c r="J386" s="33" t="s">
        <v>1529</v>
      </c>
      <c r="K386" s="108"/>
    </row>
    <row r="387" spans="2:11" ht="16.2">
      <c r="B387">
        <f t="shared" ca="1" si="379"/>
        <v>0.81172800946595614</v>
      </c>
      <c r="C387" s="1">
        <f t="shared" ref="C387" ca="1" si="390">RANK(B387,$B$3:$B$605)</f>
        <v>44</v>
      </c>
      <c r="D387" s="44">
        <v>90</v>
      </c>
      <c r="E387" s="20" t="s">
        <v>1525</v>
      </c>
      <c r="F387" s="25" t="s">
        <v>1526</v>
      </c>
      <c r="G387" s="25" t="s">
        <v>1121</v>
      </c>
      <c r="H387" s="25" t="s">
        <v>1210</v>
      </c>
      <c r="I387" s="25" t="s">
        <v>1527</v>
      </c>
      <c r="J387" s="26" t="s">
        <v>1530</v>
      </c>
      <c r="K387" s="108"/>
    </row>
    <row r="388" spans="2:11">
      <c r="C388" s="1">
        <f t="shared" ref="C388" ca="1" si="391">C389+1000</f>
        <v>1202</v>
      </c>
      <c r="D388" s="46"/>
      <c r="E388" s="34" t="s">
        <v>1227</v>
      </c>
      <c r="F388" s="35" t="s">
        <v>1537</v>
      </c>
      <c r="G388" s="35"/>
      <c r="H388" s="35" t="s">
        <v>1227</v>
      </c>
      <c r="I388" s="35" t="s">
        <v>1535</v>
      </c>
      <c r="J388" s="33"/>
      <c r="K388" s="108"/>
    </row>
    <row r="389" spans="2:11" ht="16.2">
      <c r="B389">
        <f t="shared" ca="1" si="379"/>
        <v>0.21502519920368934</v>
      </c>
      <c r="C389" s="1">
        <f t="shared" ref="C389" ca="1" si="392">RANK(B389,$B$3:$B$605)</f>
        <v>202</v>
      </c>
      <c r="D389" s="44">
        <v>91</v>
      </c>
      <c r="E389" s="20" t="s">
        <v>1533</v>
      </c>
      <c r="F389" s="25" t="s">
        <v>1536</v>
      </c>
      <c r="G389" s="25" t="s">
        <v>1338</v>
      </c>
      <c r="H389" s="25" t="s">
        <v>1533</v>
      </c>
      <c r="I389" s="25" t="s">
        <v>1534</v>
      </c>
      <c r="J389" s="26"/>
      <c r="K389" s="108"/>
    </row>
    <row r="390" spans="2:11">
      <c r="C390" s="1">
        <f t="shared" ref="C390" ca="1" si="393">C391+1000</f>
        <v>1187</v>
      </c>
      <c r="D390" s="46"/>
      <c r="E390" s="34" t="s">
        <v>1531</v>
      </c>
      <c r="F390" s="35" t="s">
        <v>1489</v>
      </c>
      <c r="G390" s="35" t="s">
        <v>1434</v>
      </c>
      <c r="H390" s="35" t="s">
        <v>1540</v>
      </c>
      <c r="I390" s="35"/>
      <c r="J390" s="33"/>
      <c r="K390" s="108"/>
    </row>
    <row r="391" spans="2:11" ht="16.2">
      <c r="B391">
        <f t="shared" ca="1" si="379"/>
        <v>0.25362214518906501</v>
      </c>
      <c r="C391" s="1">
        <f t="shared" ref="C391" ca="1" si="394">RANK(B391,$B$3:$B$605)</f>
        <v>187</v>
      </c>
      <c r="D391" s="44">
        <v>92</v>
      </c>
      <c r="E391" s="20" t="s">
        <v>1532</v>
      </c>
      <c r="F391" s="25" t="s">
        <v>1533</v>
      </c>
      <c r="G391" s="25" t="s">
        <v>1538</v>
      </c>
      <c r="H391" s="25" t="s">
        <v>1539</v>
      </c>
      <c r="I391" s="25"/>
      <c r="J391" s="26"/>
      <c r="K391" s="108"/>
    </row>
    <row r="392" spans="2:11">
      <c r="C392" s="1">
        <f t="shared" ref="C392" ca="1" si="395">C393+1000</f>
        <v>1230</v>
      </c>
      <c r="D392" s="46"/>
      <c r="E392" s="34" t="s">
        <v>1529</v>
      </c>
      <c r="F392" s="35" t="s">
        <v>1408</v>
      </c>
      <c r="G392" s="35"/>
      <c r="H392" s="35" t="s">
        <v>1214</v>
      </c>
      <c r="I392" s="35" t="s">
        <v>1542</v>
      </c>
      <c r="J392" s="33"/>
      <c r="K392" s="108"/>
    </row>
    <row r="393" spans="2:11" ht="16.2">
      <c r="B393">
        <f t="shared" ca="1" si="379"/>
        <v>9.8626766462280746E-2</v>
      </c>
      <c r="C393" s="1">
        <f t="shared" ref="C393" ca="1" si="396">RANK(B393,$B$3:$B$605)</f>
        <v>230</v>
      </c>
      <c r="D393" s="44">
        <v>93</v>
      </c>
      <c r="E393" s="20" t="s">
        <v>1541</v>
      </c>
      <c r="F393" s="25" t="s">
        <v>1407</v>
      </c>
      <c r="G393" s="25" t="s">
        <v>1338</v>
      </c>
      <c r="H393" s="25" t="s">
        <v>1407</v>
      </c>
      <c r="I393" s="25" t="s">
        <v>1543</v>
      </c>
      <c r="J393" s="26"/>
      <c r="K393" s="108"/>
    </row>
    <row r="394" spans="2:11">
      <c r="C394" s="1">
        <f t="shared" ref="C394" ca="1" si="397">C395+1000</f>
        <v>1225</v>
      </c>
      <c r="D394" s="46"/>
      <c r="E394" s="34" t="s">
        <v>1442</v>
      </c>
      <c r="F394" s="35" t="s">
        <v>1337</v>
      </c>
      <c r="G394" s="35"/>
      <c r="H394" s="35" t="s">
        <v>1547</v>
      </c>
      <c r="I394" s="35" t="s">
        <v>1548</v>
      </c>
      <c r="J394" s="33"/>
      <c r="K394" s="108"/>
    </row>
    <row r="395" spans="2:11" ht="16.2">
      <c r="B395">
        <f t="shared" ca="1" si="379"/>
        <v>0.11460624208901393</v>
      </c>
      <c r="C395" s="1">
        <f t="shared" ref="C395" ca="1" si="398">RANK(B395,$B$3:$B$605)</f>
        <v>225</v>
      </c>
      <c r="D395" s="44">
        <v>94</v>
      </c>
      <c r="E395" s="20" t="s">
        <v>1544</v>
      </c>
      <c r="F395" s="25" t="s">
        <v>1545</v>
      </c>
      <c r="G395" s="25" t="s">
        <v>1338</v>
      </c>
      <c r="H395" s="25" t="s">
        <v>1546</v>
      </c>
      <c r="I395" s="25" t="s">
        <v>1549</v>
      </c>
      <c r="J395" s="26"/>
      <c r="K395" s="108"/>
    </row>
    <row r="396" spans="2:11">
      <c r="C396" s="1">
        <f t="shared" ref="C396" ca="1" si="399">C397+1000</f>
        <v>1126</v>
      </c>
      <c r="D396" s="46"/>
      <c r="E396" s="34" t="s">
        <v>1442</v>
      </c>
      <c r="F396" s="35" t="s">
        <v>1263</v>
      </c>
      <c r="G396" s="35"/>
      <c r="H396" s="35" t="s">
        <v>1163</v>
      </c>
      <c r="I396" s="35" t="s">
        <v>1548</v>
      </c>
      <c r="J396" s="33"/>
      <c r="K396" s="108"/>
    </row>
    <row r="397" spans="2:11" ht="16.2">
      <c r="B397">
        <f t="shared" ca="1" si="379"/>
        <v>0.45805804226112889</v>
      </c>
      <c r="C397" s="1">
        <f t="shared" ref="C397" ca="1" si="400">RANK(B397,$B$3:$B$605)</f>
        <v>126</v>
      </c>
      <c r="D397" s="44">
        <v>95</v>
      </c>
      <c r="E397" s="20" t="s">
        <v>1544</v>
      </c>
      <c r="F397" s="25" t="s">
        <v>1552</v>
      </c>
      <c r="G397" s="25" t="s">
        <v>1210</v>
      </c>
      <c r="H397" s="25" t="s">
        <v>1553</v>
      </c>
      <c r="I397" s="25" t="s">
        <v>1554</v>
      </c>
      <c r="J397" s="26"/>
      <c r="K397" s="108"/>
    </row>
    <row r="398" spans="2:11">
      <c r="C398" s="1">
        <f t="shared" ref="C398" ca="1" si="401">C399+1000</f>
        <v>1030</v>
      </c>
      <c r="D398" s="46"/>
      <c r="E398" s="34" t="s">
        <v>1486</v>
      </c>
      <c r="F398" s="35" t="s">
        <v>1509</v>
      </c>
      <c r="G398" s="35" t="s">
        <v>1413</v>
      </c>
      <c r="H398" s="35" t="s">
        <v>1556</v>
      </c>
      <c r="I398" s="35"/>
      <c r="J398" s="33"/>
      <c r="K398" s="108"/>
    </row>
    <row r="399" spans="2:11" ht="16.8" thickBot="1">
      <c r="B399">
        <f t="shared" ca="1" si="379"/>
        <v>0.88671886885340157</v>
      </c>
      <c r="C399" s="1">
        <f t="shared" ref="C399" ca="1" si="402">RANK(B399,$B$3:$B$605)</f>
        <v>30</v>
      </c>
      <c r="D399" s="74">
        <v>96</v>
      </c>
      <c r="E399" s="71" t="s">
        <v>1550</v>
      </c>
      <c r="F399" s="72" t="s">
        <v>1551</v>
      </c>
      <c r="G399" s="72" t="s">
        <v>1431</v>
      </c>
      <c r="H399" s="72" t="s">
        <v>1555</v>
      </c>
      <c r="I399" s="72"/>
      <c r="J399" s="73"/>
      <c r="K399" s="109"/>
    </row>
    <row r="400" spans="2:11">
      <c r="C400" s="1">
        <f t="shared" ref="C400" ca="1" si="403">C401+1000</f>
        <v>1028</v>
      </c>
      <c r="D400" s="46"/>
      <c r="E400" s="34" t="s">
        <v>1154</v>
      </c>
      <c r="F400" s="35" t="s">
        <v>1540</v>
      </c>
      <c r="G400" s="35"/>
      <c r="H400" s="35" t="s">
        <v>1477</v>
      </c>
      <c r="I400" s="35" t="s">
        <v>1561</v>
      </c>
      <c r="J400" s="33"/>
      <c r="K400" s="110" t="s">
        <v>1614</v>
      </c>
    </row>
    <row r="401" spans="2:11" ht="16.2">
      <c r="B401">
        <f t="shared" ca="1" si="379"/>
        <v>0.88989640680266524</v>
      </c>
      <c r="C401" s="1">
        <f t="shared" ref="C401" ca="1" si="404">RANK(B401,$B$3:$B$605)</f>
        <v>28</v>
      </c>
      <c r="D401" s="44">
        <v>97</v>
      </c>
      <c r="E401" s="20" t="s">
        <v>1558</v>
      </c>
      <c r="F401" s="25" t="s">
        <v>1559</v>
      </c>
      <c r="G401" s="25" t="s">
        <v>1338</v>
      </c>
      <c r="H401" s="25" t="s">
        <v>1560</v>
      </c>
      <c r="I401" s="25" t="s">
        <v>1562</v>
      </c>
      <c r="J401" s="26"/>
      <c r="K401" s="111"/>
    </row>
    <row r="402" spans="2:11">
      <c r="C402" s="1">
        <f t="shared" ref="C402" ca="1" si="405">C403+1000</f>
        <v>1078</v>
      </c>
      <c r="D402" s="46"/>
      <c r="E402" s="34" t="s">
        <v>1263</v>
      </c>
      <c r="F402" s="35" t="s">
        <v>1564</v>
      </c>
      <c r="G402" s="35"/>
      <c r="H402" s="35"/>
      <c r="I402" s="35" t="s">
        <v>1244</v>
      </c>
      <c r="J402" s="33" t="s">
        <v>1567</v>
      </c>
      <c r="K402" s="111"/>
    </row>
    <row r="403" spans="2:11" ht="16.2">
      <c r="B403">
        <f t="shared" ca="1" si="379"/>
        <v>0.64590346106537189</v>
      </c>
      <c r="C403" s="1">
        <f t="shared" ref="C403" ca="1" si="406">RANK(B403,$B$3:$B$605)</f>
        <v>78</v>
      </c>
      <c r="D403" s="44">
        <v>98</v>
      </c>
      <c r="E403" s="20" t="s">
        <v>1307</v>
      </c>
      <c r="F403" s="25" t="s">
        <v>1563</v>
      </c>
      <c r="G403" s="25" t="s">
        <v>1565</v>
      </c>
      <c r="H403" s="25" t="s">
        <v>1210</v>
      </c>
      <c r="I403" s="25" t="s">
        <v>1566</v>
      </c>
      <c r="J403" s="26" t="s">
        <v>1568</v>
      </c>
      <c r="K403" s="111"/>
    </row>
    <row r="404" spans="2:11">
      <c r="C404" s="1">
        <f t="shared" ref="C404" ca="1" si="407">C405+1000</f>
        <v>1071</v>
      </c>
      <c r="D404" s="46"/>
      <c r="E404" s="34" t="s">
        <v>1292</v>
      </c>
      <c r="F404" s="35" t="s">
        <v>1295</v>
      </c>
      <c r="G404" s="35" t="s">
        <v>1277</v>
      </c>
      <c r="H404" s="35"/>
      <c r="I404" s="27" t="s">
        <v>1570</v>
      </c>
      <c r="J404" s="38"/>
      <c r="K404" s="111"/>
    </row>
    <row r="405" spans="2:11" ht="16.2">
      <c r="B405">
        <f t="shared" ca="1" si="379"/>
        <v>0.69757856510791816</v>
      </c>
      <c r="C405" s="1">
        <f t="shared" ref="C405" ca="1" si="408">RANK(B405,$B$3:$B$605)</f>
        <v>71</v>
      </c>
      <c r="D405" s="44">
        <v>99</v>
      </c>
      <c r="E405" s="20" t="s">
        <v>1293</v>
      </c>
      <c r="F405" s="25" t="s">
        <v>1294</v>
      </c>
      <c r="G405" s="25" t="s">
        <v>1213</v>
      </c>
      <c r="H405" s="25" t="s">
        <v>1288</v>
      </c>
      <c r="I405" s="25" t="s">
        <v>1569</v>
      </c>
      <c r="J405" s="26" t="s">
        <v>1207</v>
      </c>
      <c r="K405" s="111"/>
    </row>
    <row r="406" spans="2:11">
      <c r="C406" s="1">
        <f t="shared" ref="C406" ca="1" si="409">C407+1000</f>
        <v>1136</v>
      </c>
      <c r="D406" s="46"/>
      <c r="E406" s="34" t="s">
        <v>1571</v>
      </c>
      <c r="F406" s="35" t="s">
        <v>1450</v>
      </c>
      <c r="G406" s="35"/>
      <c r="H406" s="35" t="s">
        <v>1575</v>
      </c>
      <c r="I406" s="35" t="s">
        <v>1576</v>
      </c>
      <c r="J406" s="33"/>
      <c r="K406" s="111"/>
    </row>
    <row r="407" spans="2:11" ht="16.2">
      <c r="B407">
        <f t="shared" ca="1" si="379"/>
        <v>0.42016829098404973</v>
      </c>
      <c r="C407" s="1">
        <f t="shared" ref="C407" ca="1" si="410">RANK(B407,$B$3:$B$605)</f>
        <v>136</v>
      </c>
      <c r="D407" s="44">
        <v>100</v>
      </c>
      <c r="E407" s="20" t="s">
        <v>1572</v>
      </c>
      <c r="F407" s="25" t="s">
        <v>1573</v>
      </c>
      <c r="G407" s="25" t="s">
        <v>1179</v>
      </c>
      <c r="H407" s="25" t="s">
        <v>1574</v>
      </c>
      <c r="I407" s="25" t="s">
        <v>1577</v>
      </c>
      <c r="J407" s="26" t="s">
        <v>1153</v>
      </c>
      <c r="K407" s="111"/>
    </row>
    <row r="408" spans="2:11">
      <c r="C408" s="1">
        <f t="shared" ref="C408" ca="1" si="411">C409+1000</f>
        <v>1242</v>
      </c>
      <c r="D408" s="46"/>
      <c r="E408" s="34" t="s">
        <v>1578</v>
      </c>
      <c r="F408" s="35"/>
      <c r="G408" s="35" t="s">
        <v>1442</v>
      </c>
      <c r="H408" s="35" t="s">
        <v>1204</v>
      </c>
      <c r="I408" s="35"/>
      <c r="J408" s="33"/>
      <c r="K408" s="111"/>
    </row>
    <row r="409" spans="2:11" ht="16.2">
      <c r="B409">
        <f t="shared" ca="1" si="379"/>
        <v>5.5162024064203119E-2</v>
      </c>
      <c r="C409" s="1">
        <f t="shared" ref="C409" ca="1" si="412">RANK(B409,$B$3:$B$605)</f>
        <v>242</v>
      </c>
      <c r="D409" s="44">
        <v>101</v>
      </c>
      <c r="E409" s="20" t="s">
        <v>1579</v>
      </c>
      <c r="F409" s="25" t="s">
        <v>1580</v>
      </c>
      <c r="G409" s="25" t="s">
        <v>1581</v>
      </c>
      <c r="H409" s="25" t="s">
        <v>1582</v>
      </c>
      <c r="I409" s="25"/>
      <c r="J409" s="26"/>
      <c r="K409" s="111"/>
    </row>
    <row r="410" spans="2:11">
      <c r="C410" s="1">
        <f t="shared" ref="C410" ca="1" si="413">C411+1000</f>
        <v>1101</v>
      </c>
      <c r="D410" s="46"/>
      <c r="E410" s="34" t="s">
        <v>1583</v>
      </c>
      <c r="F410" s="35"/>
      <c r="G410" s="35" t="s">
        <v>1194</v>
      </c>
      <c r="H410" s="35" t="s">
        <v>1586</v>
      </c>
      <c r="I410" s="35"/>
      <c r="J410" s="33"/>
      <c r="K410" s="111"/>
    </row>
    <row r="411" spans="2:11" ht="16.2">
      <c r="B411">
        <f t="shared" ca="1" si="379"/>
        <v>0.53623588405234257</v>
      </c>
      <c r="C411" s="1">
        <f t="shared" ref="C411" ca="1" si="414">RANK(B411,$B$3:$B$605)</f>
        <v>101</v>
      </c>
      <c r="D411" s="44">
        <v>102</v>
      </c>
      <c r="E411" s="20" t="s">
        <v>1584</v>
      </c>
      <c r="F411" s="25" t="s">
        <v>1143</v>
      </c>
      <c r="G411" s="25" t="s">
        <v>1585</v>
      </c>
      <c r="H411" s="25" t="s">
        <v>1587</v>
      </c>
      <c r="I411" s="25" t="s">
        <v>1153</v>
      </c>
      <c r="J411" s="26"/>
      <c r="K411" s="111"/>
    </row>
    <row r="412" spans="2:11">
      <c r="C412" s="1">
        <f t="shared" ref="C412" ca="1" si="415">C413+1000</f>
        <v>1074</v>
      </c>
      <c r="D412" s="46"/>
      <c r="E412" s="34" t="s">
        <v>1588</v>
      </c>
      <c r="F412" s="35"/>
      <c r="G412" s="35" t="s">
        <v>1591</v>
      </c>
      <c r="H412" s="35"/>
      <c r="I412" s="35" t="s">
        <v>1593</v>
      </c>
      <c r="J412" s="33"/>
      <c r="K412" s="111"/>
    </row>
    <row r="413" spans="2:11" ht="16.2">
      <c r="B413">
        <f t="shared" ca="1" si="379"/>
        <v>0.6923563496772186</v>
      </c>
      <c r="C413" s="1">
        <f t="shared" ref="C413" ca="1" si="416">RANK(B413,$B$3:$B$605)</f>
        <v>74</v>
      </c>
      <c r="D413" s="44">
        <v>103</v>
      </c>
      <c r="E413" s="20" t="s">
        <v>1589</v>
      </c>
      <c r="F413" s="25" t="s">
        <v>1143</v>
      </c>
      <c r="G413" s="25" t="s">
        <v>1590</v>
      </c>
      <c r="H413" s="25" t="s">
        <v>1207</v>
      </c>
      <c r="I413" s="25" t="s">
        <v>1592</v>
      </c>
      <c r="J413" s="26" t="s">
        <v>1269</v>
      </c>
      <c r="K413" s="111"/>
    </row>
    <row r="414" spans="2:11">
      <c r="C414" s="1">
        <f t="shared" ref="C414" ca="1" si="417">C415+1000</f>
        <v>1130</v>
      </c>
      <c r="D414" s="46"/>
      <c r="E414" s="34" t="s">
        <v>1594</v>
      </c>
      <c r="F414" s="35"/>
      <c r="G414" s="35" t="s">
        <v>1164</v>
      </c>
      <c r="H414" s="35" t="s">
        <v>1529</v>
      </c>
      <c r="I414" s="35"/>
      <c r="J414" s="33"/>
      <c r="K414" s="111"/>
    </row>
    <row r="415" spans="2:11" ht="16.2">
      <c r="B415">
        <f t="shared" ca="1" si="379"/>
        <v>0.45208402282787186</v>
      </c>
      <c r="C415" s="1">
        <f t="shared" ref="C415" ca="1" si="418">RANK(B415,$B$3:$B$605)</f>
        <v>130</v>
      </c>
      <c r="D415" s="44">
        <v>104</v>
      </c>
      <c r="E415" s="20" t="s">
        <v>1595</v>
      </c>
      <c r="F415" s="25" t="s">
        <v>1596</v>
      </c>
      <c r="G415" s="25" t="s">
        <v>1597</v>
      </c>
      <c r="H415" s="25" t="s">
        <v>1144</v>
      </c>
      <c r="I415" s="25"/>
      <c r="J415" s="26"/>
      <c r="K415" s="111"/>
    </row>
    <row r="416" spans="2:11">
      <c r="C416" s="1">
        <f t="shared" ref="C416" ca="1" si="419">C417+1000</f>
        <v>1109</v>
      </c>
      <c r="D416" s="46"/>
      <c r="E416" s="34" t="s">
        <v>1164</v>
      </c>
      <c r="F416" s="35" t="s">
        <v>1600</v>
      </c>
      <c r="G416" s="35" t="s">
        <v>1244</v>
      </c>
      <c r="H416" s="35" t="s">
        <v>1175</v>
      </c>
      <c r="I416" s="35"/>
      <c r="J416" s="38"/>
      <c r="K416" s="111"/>
    </row>
    <row r="417" spans="2:11" ht="16.2">
      <c r="B417">
        <f t="shared" ca="1" si="379"/>
        <v>0.49938570003331506</v>
      </c>
      <c r="C417" s="1">
        <f t="shared" ref="C417" ca="1" si="420">RANK(B417,$B$3:$B$605)</f>
        <v>109</v>
      </c>
      <c r="D417" s="44">
        <v>105</v>
      </c>
      <c r="E417" s="20" t="s">
        <v>1598</v>
      </c>
      <c r="F417" s="25" t="s">
        <v>1599</v>
      </c>
      <c r="G417" s="25" t="s">
        <v>1414</v>
      </c>
      <c r="H417" s="25" t="s">
        <v>1601</v>
      </c>
      <c r="I417" s="25"/>
      <c r="J417" s="26"/>
      <c r="K417" s="111"/>
    </row>
    <row r="418" spans="2:11">
      <c r="C418" s="1">
        <f t="shared" ref="C418" ca="1" si="421">C419+1000</f>
        <v>1017</v>
      </c>
      <c r="D418" s="46"/>
      <c r="E418" s="34" t="s">
        <v>1602</v>
      </c>
      <c r="F418" s="35" t="s">
        <v>1244</v>
      </c>
      <c r="G418" s="35"/>
      <c r="H418" s="35" t="s">
        <v>1398</v>
      </c>
      <c r="I418" s="35" t="s">
        <v>1315</v>
      </c>
      <c r="J418" s="33"/>
      <c r="K418" s="111"/>
    </row>
    <row r="419" spans="2:11" ht="16.2">
      <c r="B419">
        <f t="shared" ca="1" si="379"/>
        <v>0.92977710120410728</v>
      </c>
      <c r="C419" s="1">
        <f t="shared" ref="C419" ca="1" si="422">RANK(B419,$B$3:$B$605)</f>
        <v>17</v>
      </c>
      <c r="D419" s="44">
        <v>106</v>
      </c>
      <c r="E419" s="20" t="s">
        <v>1603</v>
      </c>
      <c r="F419" s="25" t="s">
        <v>1604</v>
      </c>
      <c r="G419" s="25" t="s">
        <v>1210</v>
      </c>
      <c r="H419" s="25" t="s">
        <v>1397</v>
      </c>
      <c r="I419" s="25" t="s">
        <v>1605</v>
      </c>
      <c r="J419" s="26"/>
      <c r="K419" s="111"/>
    </row>
    <row r="420" spans="2:11">
      <c r="C420" s="1">
        <f t="shared" ref="C420" ca="1" si="423">C421+1000</f>
        <v>1050</v>
      </c>
      <c r="D420" s="47"/>
      <c r="E420" s="21" t="s">
        <v>1606</v>
      </c>
      <c r="F420" s="35" t="s">
        <v>1168</v>
      </c>
      <c r="G420" s="35"/>
      <c r="H420" s="35" t="s">
        <v>1315</v>
      </c>
      <c r="I420" s="35" t="s">
        <v>1194</v>
      </c>
      <c r="J420" s="33"/>
      <c r="K420" s="111"/>
    </row>
    <row r="421" spans="2:11" ht="16.2">
      <c r="B421">
        <f t="shared" ca="1" si="379"/>
        <v>0.77722026607306671</v>
      </c>
      <c r="C421" s="1">
        <f t="shared" ref="C421" ca="1" si="424">RANK(B421,$B$3:$B$605)</f>
        <v>50</v>
      </c>
      <c r="D421" s="48">
        <v>107</v>
      </c>
      <c r="E421" s="39" t="s">
        <v>1607</v>
      </c>
      <c r="F421" s="25" t="s">
        <v>1608</v>
      </c>
      <c r="G421" s="25" t="s">
        <v>1210</v>
      </c>
      <c r="H421" s="25" t="s">
        <v>1432</v>
      </c>
      <c r="I421" s="25" t="s">
        <v>1609</v>
      </c>
      <c r="J421" s="26"/>
      <c r="K421" s="111"/>
    </row>
    <row r="422" spans="2:11">
      <c r="C422" s="1">
        <f t="shared" ref="C422" ca="1" si="425">C423+1000</f>
        <v>1150</v>
      </c>
      <c r="D422" s="76"/>
      <c r="E422" s="21"/>
      <c r="F422" s="35"/>
      <c r="G422" s="35" t="s">
        <v>1611</v>
      </c>
      <c r="H422" s="35" t="s">
        <v>1613</v>
      </c>
      <c r="I422" s="35"/>
      <c r="J422" s="33"/>
      <c r="K422" s="111"/>
    </row>
    <row r="423" spans="2:11" ht="16.8" thickBot="1">
      <c r="B423">
        <f t="shared" ca="1" si="379"/>
        <v>0.37512006120517061</v>
      </c>
      <c r="C423" s="1">
        <f t="shared" ref="C423" ca="1" si="426">RANK(B423,$B$3:$B$605)</f>
        <v>150</v>
      </c>
      <c r="D423" s="77">
        <v>108</v>
      </c>
      <c r="E423" s="78" t="s">
        <v>1594</v>
      </c>
      <c r="F423" s="72" t="s">
        <v>1210</v>
      </c>
      <c r="G423" s="72" t="s">
        <v>1610</v>
      </c>
      <c r="H423" s="72" t="s">
        <v>1612</v>
      </c>
      <c r="I423" s="72" t="s">
        <v>1243</v>
      </c>
      <c r="J423" s="73"/>
      <c r="K423" s="112"/>
    </row>
    <row r="424" spans="2:11">
      <c r="C424" s="1">
        <f t="shared" ref="C424" ca="1" si="427">C425+1000</f>
        <v>1063</v>
      </c>
      <c r="D424" s="49"/>
      <c r="E424" s="18" t="s">
        <v>1615</v>
      </c>
      <c r="F424" s="23" t="s">
        <v>1618</v>
      </c>
      <c r="G424" s="23" t="s">
        <v>1619</v>
      </c>
      <c r="H424" s="23"/>
      <c r="I424" s="23" t="s">
        <v>1623</v>
      </c>
      <c r="J424" s="24"/>
      <c r="K424" s="122" t="s">
        <v>1701</v>
      </c>
    </row>
    <row r="425" spans="2:11" ht="16.2">
      <c r="B425">
        <f t="shared" ca="1" si="379"/>
        <v>0.72543593223050251</v>
      </c>
      <c r="C425" s="1">
        <f t="shared" ref="C425" ca="1" si="428">RANK(B425,$B$3:$B$605)</f>
        <v>63</v>
      </c>
      <c r="D425" s="50">
        <v>1</v>
      </c>
      <c r="E425" s="20" t="s">
        <v>1616</v>
      </c>
      <c r="F425" s="25" t="s">
        <v>1617</v>
      </c>
      <c r="G425" s="25" t="s">
        <v>1620</v>
      </c>
      <c r="H425" s="25" t="s">
        <v>1621</v>
      </c>
      <c r="I425" s="25" t="s">
        <v>1622</v>
      </c>
      <c r="J425" s="26" t="s">
        <v>1624</v>
      </c>
      <c r="K425" s="123"/>
    </row>
    <row r="426" spans="2:11">
      <c r="C426" s="1">
        <f t="shared" ref="C426" ca="1" si="429">C427+1000</f>
        <v>1027</v>
      </c>
      <c r="D426" s="51"/>
      <c r="E426" s="19" t="s">
        <v>1625</v>
      </c>
      <c r="F426" s="27" t="s">
        <v>1628</v>
      </c>
      <c r="G426" s="27"/>
      <c r="H426" s="35" t="s">
        <v>1631</v>
      </c>
      <c r="I426" s="35" t="s">
        <v>1632</v>
      </c>
      <c r="J426" s="33"/>
      <c r="K426" s="123"/>
    </row>
    <row r="427" spans="2:11" ht="16.2">
      <c r="B427">
        <f t="shared" ca="1" si="379"/>
        <v>0.89034025013722118</v>
      </c>
      <c r="C427" s="1">
        <f t="shared" ref="C427" ca="1" si="430">RANK(B427,$B$3:$B$605)</f>
        <v>27</v>
      </c>
      <c r="D427" s="50">
        <v>2</v>
      </c>
      <c r="E427" s="20" t="s">
        <v>1626</v>
      </c>
      <c r="F427" s="25" t="s">
        <v>1627</v>
      </c>
      <c r="G427" s="25" t="s">
        <v>1629</v>
      </c>
      <c r="H427" s="25" t="s">
        <v>1630</v>
      </c>
      <c r="I427" s="25" t="s">
        <v>1633</v>
      </c>
      <c r="J427" s="26"/>
      <c r="K427" s="123"/>
    </row>
    <row r="428" spans="2:11">
      <c r="C428" s="1">
        <f t="shared" ref="C428" ca="1" si="431">C429+1000</f>
        <v>1151</v>
      </c>
      <c r="D428" s="51"/>
      <c r="E428" s="19" t="s">
        <v>1634</v>
      </c>
      <c r="F428" s="27"/>
      <c r="G428" s="27" t="s">
        <v>1638</v>
      </c>
      <c r="H428" s="35"/>
      <c r="I428" s="35"/>
      <c r="J428" s="33"/>
      <c r="K428" s="123"/>
    </row>
    <row r="429" spans="2:11" ht="16.2">
      <c r="B429">
        <f t="shared" ca="1" si="379"/>
        <v>0.37042875042891144</v>
      </c>
      <c r="C429" s="1">
        <f t="shared" ref="C429" ca="1" si="432">RANK(B429,$B$3:$B$605)</f>
        <v>151</v>
      </c>
      <c r="D429" s="50">
        <v>3</v>
      </c>
      <c r="E429" s="20" t="s">
        <v>1635</v>
      </c>
      <c r="F429" s="25" t="s">
        <v>1636</v>
      </c>
      <c r="G429" s="25" t="s">
        <v>1637</v>
      </c>
      <c r="H429" s="25" t="s">
        <v>1639</v>
      </c>
      <c r="I429" s="25"/>
      <c r="J429" s="26"/>
      <c r="K429" s="123"/>
    </row>
    <row r="430" spans="2:11">
      <c r="C430" s="1">
        <f t="shared" ref="C430" ca="1" si="433">C431+1000</f>
        <v>1144</v>
      </c>
      <c r="D430" s="51"/>
      <c r="E430" s="19" t="s">
        <v>1640</v>
      </c>
      <c r="F430" s="27" t="s">
        <v>1642</v>
      </c>
      <c r="G430" s="27" t="s">
        <v>1643</v>
      </c>
      <c r="H430" s="35"/>
      <c r="I430" s="35" t="s">
        <v>1646</v>
      </c>
      <c r="J430" s="33"/>
      <c r="K430" s="123"/>
    </row>
    <row r="431" spans="2:11" ht="16.2">
      <c r="B431">
        <f t="shared" ca="1" si="379"/>
        <v>0.3984324825773411</v>
      </c>
      <c r="C431" s="1">
        <f t="shared" ref="C431" ca="1" si="434">RANK(B431,$B$3:$B$605)</f>
        <v>144</v>
      </c>
      <c r="D431" s="50">
        <v>4</v>
      </c>
      <c r="E431" s="20" t="s">
        <v>1641</v>
      </c>
      <c r="F431" s="25" t="s">
        <v>1635</v>
      </c>
      <c r="G431" s="25" t="s">
        <v>1644</v>
      </c>
      <c r="H431" s="25" t="s">
        <v>1621</v>
      </c>
      <c r="I431" s="25" t="s">
        <v>1645</v>
      </c>
      <c r="J431" s="26" t="s">
        <v>1647</v>
      </c>
      <c r="K431" s="123"/>
    </row>
    <row r="432" spans="2:11">
      <c r="C432" s="1">
        <f t="shared" ref="C432" ca="1" si="435">C433+1000</f>
        <v>1158</v>
      </c>
      <c r="D432" s="51"/>
      <c r="E432" s="19" t="s">
        <v>1648</v>
      </c>
      <c r="F432" s="27" t="s">
        <v>1651</v>
      </c>
      <c r="G432" s="27"/>
      <c r="H432" s="35" t="s">
        <v>1653</v>
      </c>
      <c r="I432" s="35"/>
      <c r="J432" s="33"/>
      <c r="K432" s="123"/>
    </row>
    <row r="433" spans="2:11" ht="16.2">
      <c r="B433">
        <f t="shared" ca="1" si="379"/>
        <v>0.35924745630599664</v>
      </c>
      <c r="C433" s="1">
        <f t="shared" ref="C433" ca="1" si="436">RANK(B433,$B$3:$B$605)</f>
        <v>158</v>
      </c>
      <c r="D433" s="50">
        <v>5</v>
      </c>
      <c r="E433" s="20" t="s">
        <v>1649</v>
      </c>
      <c r="F433" s="25" t="s">
        <v>1650</v>
      </c>
      <c r="G433" s="25" t="s">
        <v>1636</v>
      </c>
      <c r="H433" s="25" t="s">
        <v>1652</v>
      </c>
      <c r="I433" s="25" t="s">
        <v>1654</v>
      </c>
      <c r="J433" s="26"/>
      <c r="K433" s="123"/>
    </row>
    <row r="434" spans="2:11">
      <c r="C434" s="1">
        <f t="shared" ref="C434" ca="1" si="437">C435+1000</f>
        <v>1009</v>
      </c>
      <c r="D434" s="51"/>
      <c r="E434" s="19" t="s">
        <v>1655</v>
      </c>
      <c r="F434" s="27"/>
      <c r="G434" s="27" t="s">
        <v>1659</v>
      </c>
      <c r="H434" s="35"/>
      <c r="I434" s="35"/>
      <c r="J434" s="33"/>
      <c r="K434" s="123"/>
    </row>
    <row r="435" spans="2:11" ht="16.2">
      <c r="B435">
        <f t="shared" ca="1" si="379"/>
        <v>0.96358332334179453</v>
      </c>
      <c r="C435" s="1">
        <f t="shared" ref="C435" ca="1" si="438">RANK(B435,$B$3:$B$605)</f>
        <v>9</v>
      </c>
      <c r="D435" s="50">
        <v>6</v>
      </c>
      <c r="E435" s="20" t="s">
        <v>1656</v>
      </c>
      <c r="F435" s="25" t="s">
        <v>1657</v>
      </c>
      <c r="G435" s="25" t="s">
        <v>1658</v>
      </c>
      <c r="H435" s="25"/>
      <c r="I435" s="25"/>
      <c r="J435" s="26"/>
      <c r="K435" s="123"/>
    </row>
    <row r="436" spans="2:11">
      <c r="C436" s="1">
        <f t="shared" ref="C436" ca="1" si="439">C437+1000</f>
        <v>1200</v>
      </c>
      <c r="D436" s="51"/>
      <c r="E436" s="19" t="s">
        <v>1660</v>
      </c>
      <c r="F436" s="27" t="s">
        <v>1663</v>
      </c>
      <c r="G436" s="27"/>
      <c r="H436" s="35" t="s">
        <v>1666</v>
      </c>
      <c r="I436" s="35" t="s">
        <v>1667</v>
      </c>
      <c r="J436" s="33"/>
      <c r="K436" s="123"/>
    </row>
    <row r="437" spans="2:11" ht="16.2">
      <c r="B437">
        <f t="shared" ca="1" si="379"/>
        <v>0.22479827199237057</v>
      </c>
      <c r="C437" s="1">
        <f t="shared" ref="C437" ca="1" si="440">RANK(B437,$B$3:$B$605)</f>
        <v>200</v>
      </c>
      <c r="D437" s="50">
        <v>7</v>
      </c>
      <c r="E437" s="20" t="s">
        <v>1661</v>
      </c>
      <c r="F437" s="25" t="s">
        <v>1662</v>
      </c>
      <c r="G437" s="25" t="s">
        <v>1664</v>
      </c>
      <c r="H437" s="25" t="s">
        <v>1665</v>
      </c>
      <c r="I437" s="25" t="s">
        <v>1668</v>
      </c>
      <c r="J437" s="26"/>
      <c r="K437" s="123"/>
    </row>
    <row r="438" spans="2:11">
      <c r="C438" s="1">
        <f t="shared" ref="C438" ca="1" si="441">C439+1000</f>
        <v>1215</v>
      </c>
      <c r="D438" s="51"/>
      <c r="E438" s="19" t="s">
        <v>1669</v>
      </c>
      <c r="F438" s="27"/>
      <c r="G438" s="27" t="s">
        <v>1673</v>
      </c>
      <c r="H438" s="35"/>
      <c r="I438" s="35"/>
      <c r="J438" s="33"/>
      <c r="K438" s="123"/>
    </row>
    <row r="439" spans="2:11" ht="16.2">
      <c r="B439">
        <f t="shared" ca="1" si="379"/>
        <v>0.15107622937603948</v>
      </c>
      <c r="C439" s="1">
        <f t="shared" ref="C439" ca="1" si="442">RANK(B439,$B$3:$B$605)</f>
        <v>215</v>
      </c>
      <c r="D439" s="50">
        <v>8</v>
      </c>
      <c r="E439" s="20" t="s">
        <v>1670</v>
      </c>
      <c r="F439" s="25" t="s">
        <v>1671</v>
      </c>
      <c r="G439" s="25" t="s">
        <v>1672</v>
      </c>
      <c r="H439" s="25"/>
      <c r="I439" s="25"/>
      <c r="J439" s="26"/>
      <c r="K439" s="123"/>
    </row>
    <row r="440" spans="2:11">
      <c r="C440" s="1">
        <f t="shared" ref="C440" ca="1" si="443">C441+1000</f>
        <v>1091</v>
      </c>
      <c r="D440" s="51"/>
      <c r="E440" s="19" t="s">
        <v>1674</v>
      </c>
      <c r="F440" s="27" t="s">
        <v>1677</v>
      </c>
      <c r="G440" s="27"/>
      <c r="H440" s="35" t="s">
        <v>1679</v>
      </c>
      <c r="I440" s="35" t="s">
        <v>1680</v>
      </c>
      <c r="J440" s="33"/>
      <c r="K440" s="123"/>
    </row>
    <row r="441" spans="2:11" ht="16.2">
      <c r="B441">
        <f t="shared" ref="B441:B499" ca="1" si="444">RAND()</f>
        <v>0.58630296348993005</v>
      </c>
      <c r="C441" s="1">
        <f t="shared" ref="C441" ca="1" si="445">RANK(B441,$B$3:$B$605)</f>
        <v>91</v>
      </c>
      <c r="D441" s="50">
        <v>9</v>
      </c>
      <c r="E441" s="20" t="s">
        <v>1675</v>
      </c>
      <c r="F441" s="25" t="s">
        <v>1676</v>
      </c>
      <c r="G441" s="25" t="s">
        <v>1664</v>
      </c>
      <c r="H441" s="25" t="s">
        <v>1678</v>
      </c>
      <c r="I441" s="25" t="s">
        <v>1681</v>
      </c>
      <c r="J441" s="26"/>
      <c r="K441" s="123"/>
    </row>
    <row r="442" spans="2:11">
      <c r="C442" s="1">
        <f t="shared" ref="C442" ca="1" si="446">C443+1000</f>
        <v>1113</v>
      </c>
      <c r="D442" s="51"/>
      <c r="E442" s="19" t="s">
        <v>1638</v>
      </c>
      <c r="F442" s="27" t="s">
        <v>1684</v>
      </c>
      <c r="G442" s="27"/>
      <c r="H442" s="35" t="s">
        <v>1685</v>
      </c>
      <c r="I442" s="35"/>
      <c r="J442" s="33"/>
      <c r="K442" s="123"/>
    </row>
    <row r="443" spans="2:11" ht="16.2">
      <c r="B443">
        <f t="shared" ca="1" si="444"/>
        <v>0.49266238013196806</v>
      </c>
      <c r="C443" s="1">
        <f t="shared" ref="C443" ca="1" si="447">RANK(B443,$B$3:$B$605)</f>
        <v>113</v>
      </c>
      <c r="D443" s="50">
        <v>10</v>
      </c>
      <c r="E443" s="20" t="s">
        <v>1682</v>
      </c>
      <c r="F443" s="25" t="s">
        <v>1683</v>
      </c>
      <c r="G443" s="25" t="s">
        <v>1621</v>
      </c>
      <c r="H443" s="25" t="s">
        <v>1676</v>
      </c>
      <c r="I443" s="25" t="s">
        <v>1686</v>
      </c>
      <c r="J443" s="26"/>
      <c r="K443" s="123"/>
    </row>
    <row r="444" spans="2:11">
      <c r="C444" s="1">
        <f t="shared" ref="C444" ca="1" si="448">C445+1000</f>
        <v>1094</v>
      </c>
      <c r="D444" s="51"/>
      <c r="E444" s="19" t="s">
        <v>1687</v>
      </c>
      <c r="F444" s="27"/>
      <c r="G444" s="27" t="s">
        <v>1691</v>
      </c>
      <c r="H444" s="35"/>
      <c r="I444" s="35" t="s">
        <v>1694</v>
      </c>
      <c r="J444" s="33"/>
      <c r="K444" s="123"/>
    </row>
    <row r="445" spans="2:11" ht="16.2">
      <c r="B445">
        <f t="shared" ca="1" si="444"/>
        <v>0.57019246290450809</v>
      </c>
      <c r="C445" s="1">
        <f t="shared" ref="C445" ca="1" si="449">RANK(B445,$B$3:$B$605)</f>
        <v>94</v>
      </c>
      <c r="D445" s="50">
        <v>11</v>
      </c>
      <c r="E445" s="20" t="s">
        <v>1688</v>
      </c>
      <c r="F445" s="25" t="s">
        <v>1689</v>
      </c>
      <c r="G445" s="25" t="s">
        <v>1690</v>
      </c>
      <c r="H445" s="25" t="s">
        <v>1692</v>
      </c>
      <c r="I445" s="25" t="s">
        <v>1693</v>
      </c>
      <c r="J445" s="26" t="s">
        <v>1657</v>
      </c>
      <c r="K445" s="123"/>
    </row>
    <row r="446" spans="2:11">
      <c r="C446" s="1">
        <f t="shared" ref="C446" ca="1" si="450">C447+1000</f>
        <v>1128</v>
      </c>
      <c r="D446" s="51"/>
      <c r="E446" s="19" t="s">
        <v>1695</v>
      </c>
      <c r="F446" s="27" t="s">
        <v>1638</v>
      </c>
      <c r="G446" s="27"/>
      <c r="H446" s="35" t="s">
        <v>1699</v>
      </c>
      <c r="I446" s="35"/>
      <c r="J446" s="33"/>
      <c r="K446" s="123"/>
    </row>
    <row r="447" spans="2:11" ht="16.8" thickBot="1">
      <c r="B447">
        <f t="shared" ca="1" si="444"/>
        <v>0.45497556165379716</v>
      </c>
      <c r="C447" s="1">
        <f t="shared" ref="C447" ca="1" si="451">RANK(B447,$B$3:$B$605)</f>
        <v>128</v>
      </c>
      <c r="D447" s="79">
        <v>12</v>
      </c>
      <c r="E447" s="71" t="s">
        <v>1696</v>
      </c>
      <c r="F447" s="72" t="s">
        <v>1697</v>
      </c>
      <c r="G447" s="72" t="s">
        <v>1621</v>
      </c>
      <c r="H447" s="72" t="s">
        <v>1698</v>
      </c>
      <c r="I447" s="72" t="s">
        <v>1700</v>
      </c>
      <c r="J447" s="73"/>
      <c r="K447" s="124"/>
    </row>
    <row r="448" spans="2:11">
      <c r="C448" s="1">
        <f t="shared" ref="C448" ca="1" si="452">C449+1000</f>
        <v>1010</v>
      </c>
      <c r="D448" s="53"/>
      <c r="E448" s="34" t="s">
        <v>1702</v>
      </c>
      <c r="F448" s="35"/>
      <c r="G448" s="35" t="s">
        <v>1706</v>
      </c>
      <c r="H448" s="35" t="s">
        <v>1707</v>
      </c>
      <c r="I448" s="35"/>
      <c r="J448" s="33"/>
      <c r="K448" s="107" t="s">
        <v>1852</v>
      </c>
    </row>
    <row r="449" spans="2:11" ht="16.2">
      <c r="B449">
        <f t="shared" ca="1" si="444"/>
        <v>0.96343294118138934</v>
      </c>
      <c r="C449" s="1">
        <f t="shared" ref="C449" ca="1" si="453">RANK(B449,$B$3:$B$605)</f>
        <v>10</v>
      </c>
      <c r="D449" s="50">
        <v>13</v>
      </c>
      <c r="E449" s="20" t="s">
        <v>1703</v>
      </c>
      <c r="F449" s="25" t="s">
        <v>1704</v>
      </c>
      <c r="G449" s="25" t="s">
        <v>1705</v>
      </c>
      <c r="H449" s="25" t="s">
        <v>1708</v>
      </c>
      <c r="I449" s="25"/>
      <c r="J449" s="26"/>
      <c r="K449" s="108"/>
    </row>
    <row r="450" spans="2:11">
      <c r="C450" s="1">
        <f t="shared" ref="C450" ca="1" si="454">C451+1000</f>
        <v>1245</v>
      </c>
      <c r="D450" s="51"/>
      <c r="E450" s="19"/>
      <c r="F450" s="27"/>
      <c r="G450" s="27"/>
      <c r="H450" s="35" t="s">
        <v>1713</v>
      </c>
      <c r="I450" s="35" t="s">
        <v>1714</v>
      </c>
      <c r="J450" s="33"/>
      <c r="K450" s="108"/>
    </row>
    <row r="451" spans="2:11" ht="16.2">
      <c r="B451">
        <f t="shared" ca="1" si="444"/>
        <v>2.7751619378901804E-2</v>
      </c>
      <c r="C451" s="1">
        <f t="shared" ref="C451" ca="1" si="455">RANK(B451,$B$3:$B$605)</f>
        <v>245</v>
      </c>
      <c r="D451" s="50">
        <v>14</v>
      </c>
      <c r="E451" s="20" t="s">
        <v>1709</v>
      </c>
      <c r="F451" s="25" t="s">
        <v>1710</v>
      </c>
      <c r="G451" s="25" t="s">
        <v>1711</v>
      </c>
      <c r="H451" s="25" t="s">
        <v>1712</v>
      </c>
      <c r="I451" s="25" t="s">
        <v>1715</v>
      </c>
      <c r="J451" s="26" t="s">
        <v>1716</v>
      </c>
      <c r="K451" s="108"/>
    </row>
    <row r="452" spans="2:11">
      <c r="C452" s="1">
        <f t="shared" ref="C452" ca="1" si="456">C453+1000</f>
        <v>1085</v>
      </c>
      <c r="D452" s="51"/>
      <c r="E452" s="19" t="s">
        <v>1717</v>
      </c>
      <c r="F452" s="27" t="s">
        <v>1720</v>
      </c>
      <c r="G452" s="27"/>
      <c r="H452" s="35" t="s">
        <v>1723</v>
      </c>
      <c r="I452" s="35" t="s">
        <v>1725</v>
      </c>
      <c r="J452" s="33"/>
      <c r="K452" s="108"/>
    </row>
    <row r="453" spans="2:11" ht="16.2">
      <c r="B453">
        <f t="shared" ca="1" si="444"/>
        <v>0.61312359920699522</v>
      </c>
      <c r="C453" s="1">
        <f t="shared" ref="C453" ca="1" si="457">RANK(B453,$B$3:$B$605)</f>
        <v>85</v>
      </c>
      <c r="D453" s="50">
        <v>15</v>
      </c>
      <c r="E453" s="20" t="s">
        <v>1718</v>
      </c>
      <c r="F453" s="25" t="s">
        <v>1719</v>
      </c>
      <c r="G453" s="25" t="s">
        <v>1721</v>
      </c>
      <c r="H453" s="25" t="s">
        <v>1722</v>
      </c>
      <c r="I453" s="25" t="s">
        <v>1724</v>
      </c>
      <c r="J453" s="26" t="s">
        <v>1716</v>
      </c>
      <c r="K453" s="108"/>
    </row>
    <row r="454" spans="2:11">
      <c r="C454" s="1">
        <f t="shared" ref="C454" ca="1" si="458">C455+1000</f>
        <v>1197</v>
      </c>
      <c r="D454" s="51"/>
      <c r="E454" s="19" t="s">
        <v>1726</v>
      </c>
      <c r="F454" s="27" t="s">
        <v>1729</v>
      </c>
      <c r="G454" s="27" t="s">
        <v>1730</v>
      </c>
      <c r="H454" s="35"/>
      <c r="I454" s="35" t="s">
        <v>1734</v>
      </c>
      <c r="J454" s="33" t="s">
        <v>1735</v>
      </c>
      <c r="K454" s="108"/>
    </row>
    <row r="455" spans="2:11" ht="16.2">
      <c r="B455">
        <f t="shared" ca="1" si="444"/>
        <v>0.22852285820880613</v>
      </c>
      <c r="C455" s="1">
        <f t="shared" ref="C455" ca="1" si="459">RANK(B455,$B$3:$B$605)</f>
        <v>197</v>
      </c>
      <c r="D455" s="50">
        <v>16</v>
      </c>
      <c r="E455" s="20" t="s">
        <v>1727</v>
      </c>
      <c r="F455" s="25" t="s">
        <v>1728</v>
      </c>
      <c r="G455" s="25" t="s">
        <v>1731</v>
      </c>
      <c r="H455" s="25" t="s">
        <v>41</v>
      </c>
      <c r="I455" s="25" t="s">
        <v>1733</v>
      </c>
      <c r="J455" s="26" t="s">
        <v>1736</v>
      </c>
      <c r="K455" s="108"/>
    </row>
    <row r="456" spans="2:11">
      <c r="C456" s="1">
        <f t="shared" ref="C456" ca="1" si="460">C457+1000</f>
        <v>1146</v>
      </c>
      <c r="D456" s="51"/>
      <c r="E456" s="19" t="s">
        <v>1750</v>
      </c>
      <c r="F456" s="27" t="s">
        <v>1752</v>
      </c>
      <c r="G456" s="27"/>
      <c r="H456" s="35" t="s">
        <v>1755</v>
      </c>
      <c r="I456" s="35" t="s">
        <v>1756</v>
      </c>
      <c r="J456" s="33"/>
      <c r="K456" s="108"/>
    </row>
    <row r="457" spans="2:11" ht="16.2">
      <c r="B457">
        <f t="shared" ca="1" si="444"/>
        <v>0.38875337603910975</v>
      </c>
      <c r="C457" s="1">
        <f t="shared" ref="C457" ca="1" si="461">RANK(B457,$B$3:$B$605)</f>
        <v>146</v>
      </c>
      <c r="D457" s="50">
        <v>17</v>
      </c>
      <c r="E457" s="20" t="s">
        <v>1751</v>
      </c>
      <c r="F457" s="25" t="s">
        <v>1708</v>
      </c>
      <c r="G457" s="25" t="s">
        <v>1753</v>
      </c>
      <c r="H457" s="25" t="s">
        <v>1754</v>
      </c>
      <c r="I457" s="25" t="s">
        <v>1757</v>
      </c>
      <c r="J457" s="26"/>
      <c r="K457" s="108"/>
    </row>
    <row r="458" spans="2:11">
      <c r="C458" s="1">
        <f t="shared" ref="C458" ca="1" si="462">C459+1000</f>
        <v>1114</v>
      </c>
      <c r="D458" s="51"/>
      <c r="E458" s="19" t="s">
        <v>1737</v>
      </c>
      <c r="F458" s="27" t="s">
        <v>1740</v>
      </c>
      <c r="G458" s="27" t="s">
        <v>1741</v>
      </c>
      <c r="H458" s="35" t="s">
        <v>1743</v>
      </c>
      <c r="I458" s="35"/>
      <c r="J458" s="33"/>
      <c r="K458" s="108"/>
    </row>
    <row r="459" spans="2:11" ht="16.2">
      <c r="B459">
        <f t="shared" ca="1" si="444"/>
        <v>0.49101170022530671</v>
      </c>
      <c r="C459" s="1">
        <f t="shared" ref="C459" ca="1" si="463">RANK(B459,$B$3:$B$605)</f>
        <v>114</v>
      </c>
      <c r="D459" s="50">
        <v>18</v>
      </c>
      <c r="E459" s="20" t="s">
        <v>1738</v>
      </c>
      <c r="F459" s="25" t="s">
        <v>1739</v>
      </c>
      <c r="G459" s="25" t="s">
        <v>1644</v>
      </c>
      <c r="H459" s="25" t="s">
        <v>1742</v>
      </c>
      <c r="I459" s="25"/>
      <c r="J459" s="26"/>
      <c r="K459" s="108"/>
    </row>
    <row r="460" spans="2:11">
      <c r="C460" s="1">
        <f t="shared" ref="C460" ca="1" si="464">C461+1000</f>
        <v>1195</v>
      </c>
      <c r="D460" s="51"/>
      <c r="E460" s="19" t="s">
        <v>1679</v>
      </c>
      <c r="F460" s="27" t="s">
        <v>1746</v>
      </c>
      <c r="G460" s="27"/>
      <c r="H460" s="35" t="s">
        <v>1748</v>
      </c>
      <c r="I460" s="35"/>
      <c r="J460" s="33"/>
      <c r="K460" s="108"/>
    </row>
    <row r="461" spans="2:11" ht="16.2">
      <c r="B461">
        <f t="shared" ca="1" si="444"/>
        <v>0.23683145357643121</v>
      </c>
      <c r="C461" s="1">
        <f t="shared" ref="C461" ca="1" si="465">RANK(B461,$B$3:$B$605)</f>
        <v>195</v>
      </c>
      <c r="D461" s="50">
        <v>19</v>
      </c>
      <c r="E461" s="20" t="s">
        <v>1744</v>
      </c>
      <c r="F461" s="25" t="s">
        <v>1745</v>
      </c>
      <c r="G461" s="25" t="s">
        <v>1721</v>
      </c>
      <c r="H461" s="25" t="s">
        <v>1747</v>
      </c>
      <c r="I461" s="25" t="s">
        <v>1749</v>
      </c>
      <c r="J461" s="26"/>
      <c r="K461" s="108"/>
    </row>
    <row r="462" spans="2:11">
      <c r="C462" s="1">
        <f t="shared" ref="C462" ca="1" si="466">C463+1000</f>
        <v>1186</v>
      </c>
      <c r="D462" s="51"/>
      <c r="E462" s="19" t="s">
        <v>1758</v>
      </c>
      <c r="F462" s="27" t="s">
        <v>1761</v>
      </c>
      <c r="G462" s="27" t="s">
        <v>1762</v>
      </c>
      <c r="H462" s="35"/>
      <c r="I462" s="35" t="s">
        <v>1765</v>
      </c>
      <c r="J462" s="33" t="s">
        <v>1766</v>
      </c>
      <c r="K462" s="108"/>
    </row>
    <row r="463" spans="2:11" ht="16.2">
      <c r="B463">
        <f t="shared" ca="1" si="444"/>
        <v>0.2574885367397215</v>
      </c>
      <c r="C463" s="1">
        <f t="shared" ref="C463" ca="1" si="467">RANK(B463,$B$3:$B$605)</f>
        <v>186</v>
      </c>
      <c r="D463" s="50">
        <v>20</v>
      </c>
      <c r="E463" s="20" t="s">
        <v>1759</v>
      </c>
      <c r="F463" s="25" t="s">
        <v>1760</v>
      </c>
      <c r="G463" s="25" t="s">
        <v>1763</v>
      </c>
      <c r="H463" s="25" t="s">
        <v>1753</v>
      </c>
      <c r="I463" s="25" t="s">
        <v>1764</v>
      </c>
      <c r="J463" s="26" t="s">
        <v>1767</v>
      </c>
      <c r="K463" s="108"/>
    </row>
    <row r="464" spans="2:11">
      <c r="C464" s="1">
        <f t="shared" ref="C464" ca="1" si="468">C465+1000</f>
        <v>1206</v>
      </c>
      <c r="D464" s="51"/>
      <c r="E464" s="19" t="s">
        <v>1768</v>
      </c>
      <c r="F464" s="27" t="s">
        <v>1771</v>
      </c>
      <c r="G464" s="27" t="s">
        <v>1772</v>
      </c>
      <c r="H464" s="35"/>
      <c r="I464" s="35" t="s">
        <v>1780</v>
      </c>
      <c r="J464" s="33" t="s">
        <v>1783</v>
      </c>
      <c r="K464" s="108"/>
    </row>
    <row r="465" spans="2:11" ht="16.2">
      <c r="B465">
        <f t="shared" ca="1" si="444"/>
        <v>0.17984050488101766</v>
      </c>
      <c r="C465" s="1">
        <f t="shared" ref="C465" ca="1" si="469">RANK(B465,$B$3:$B$605)</f>
        <v>206</v>
      </c>
      <c r="D465" s="50">
        <v>21</v>
      </c>
      <c r="E465" s="20" t="s">
        <v>1769</v>
      </c>
      <c r="F465" s="25" t="s">
        <v>1770</v>
      </c>
      <c r="G465" s="25" t="s">
        <v>1690</v>
      </c>
      <c r="H465" s="25" t="s">
        <v>1753</v>
      </c>
      <c r="I465" s="25" t="s">
        <v>1781</v>
      </c>
      <c r="J465" s="26" t="s">
        <v>1782</v>
      </c>
      <c r="K465" s="108"/>
    </row>
    <row r="466" spans="2:11">
      <c r="C466" s="1">
        <f t="shared" ref="C466" ca="1" si="470">C467+1000</f>
        <v>1014</v>
      </c>
      <c r="D466" s="51"/>
      <c r="E466" s="19" t="s">
        <v>1775</v>
      </c>
      <c r="F466" s="27" t="s">
        <v>1778</v>
      </c>
      <c r="G466" s="27"/>
      <c r="H466" s="35" t="s">
        <v>1780</v>
      </c>
      <c r="I466" s="35" t="s">
        <v>1774</v>
      </c>
      <c r="J466" s="33"/>
      <c r="K466" s="108"/>
    </row>
    <row r="467" spans="2:11" ht="16.2">
      <c r="B467">
        <f t="shared" ca="1" si="444"/>
        <v>0.93935830409264653</v>
      </c>
      <c r="C467" s="1">
        <f t="shared" ref="C467" ca="1" si="471">RANK(B467,$B$3:$B$605)</f>
        <v>14</v>
      </c>
      <c r="D467" s="50">
        <v>22</v>
      </c>
      <c r="E467" s="20" t="s">
        <v>1776</v>
      </c>
      <c r="F467" s="25" t="s">
        <v>1777</v>
      </c>
      <c r="G467" s="25" t="s">
        <v>1753</v>
      </c>
      <c r="H467" s="25" t="s">
        <v>1779</v>
      </c>
      <c r="I467" s="25" t="s">
        <v>1773</v>
      </c>
      <c r="J467" s="26"/>
      <c r="K467" s="108"/>
    </row>
    <row r="468" spans="2:11">
      <c r="C468" s="1">
        <f t="shared" ref="C468" ca="1" si="472">C469+1000</f>
        <v>1054</v>
      </c>
      <c r="D468" s="51"/>
      <c r="E468" s="19" t="s">
        <v>1784</v>
      </c>
      <c r="F468" s="27" t="s">
        <v>1786</v>
      </c>
      <c r="G468" s="27"/>
      <c r="H468" s="35" t="s">
        <v>1789</v>
      </c>
      <c r="I468" s="35" t="s">
        <v>1790</v>
      </c>
      <c r="J468" s="33"/>
      <c r="K468" s="108"/>
    </row>
    <row r="469" spans="2:11" ht="16.2">
      <c r="B469">
        <f t="shared" ca="1" si="444"/>
        <v>0.76403271646753745</v>
      </c>
      <c r="C469" s="1">
        <f t="shared" ref="C469" ca="1" si="473">RANK(B469,$B$3:$B$605)</f>
        <v>54</v>
      </c>
      <c r="D469" s="50">
        <v>23</v>
      </c>
      <c r="E469" s="20" t="s">
        <v>1785</v>
      </c>
      <c r="F469" s="25" t="s">
        <v>1757</v>
      </c>
      <c r="G469" s="25" t="s">
        <v>1787</v>
      </c>
      <c r="H469" s="25" t="s">
        <v>1788</v>
      </c>
      <c r="I469" s="25" t="s">
        <v>1791</v>
      </c>
      <c r="J469" s="26" t="s">
        <v>1792</v>
      </c>
      <c r="K469" s="108"/>
    </row>
    <row r="470" spans="2:11">
      <c r="C470" s="1">
        <f t="shared" ref="C470" ca="1" si="474">C471+1000</f>
        <v>1035</v>
      </c>
      <c r="D470" s="51"/>
      <c r="E470" s="19" t="s">
        <v>1758</v>
      </c>
      <c r="F470" s="27" t="s">
        <v>1794</v>
      </c>
      <c r="G470" s="27"/>
      <c r="H470" s="35" t="s">
        <v>1796</v>
      </c>
      <c r="I470" s="35" t="s">
        <v>1786</v>
      </c>
      <c r="J470" s="33" t="s">
        <v>1799</v>
      </c>
      <c r="K470" s="108"/>
    </row>
    <row r="471" spans="2:11" ht="16.2">
      <c r="B471">
        <f t="shared" ca="1" si="444"/>
        <v>0.86167603165586548</v>
      </c>
      <c r="C471" s="1">
        <f t="shared" ref="C471" ca="1" si="475">RANK(B471,$B$3:$B$605)</f>
        <v>35</v>
      </c>
      <c r="D471" s="50">
        <v>24</v>
      </c>
      <c r="E471" s="20" t="s">
        <v>1759</v>
      </c>
      <c r="F471" s="25" t="s">
        <v>1793</v>
      </c>
      <c r="G471" s="25" t="s">
        <v>1753</v>
      </c>
      <c r="H471" s="25" t="s">
        <v>1795</v>
      </c>
      <c r="I471" s="25" t="s">
        <v>1797</v>
      </c>
      <c r="J471" s="26" t="s">
        <v>1798</v>
      </c>
      <c r="K471" s="108"/>
    </row>
    <row r="472" spans="2:11">
      <c r="C472" s="1">
        <f t="shared" ref="C472" ca="1" si="476">C473+1000</f>
        <v>1178</v>
      </c>
      <c r="D472" s="51"/>
      <c r="E472" s="19" t="s">
        <v>1800</v>
      </c>
      <c r="F472" s="27" t="s">
        <v>1803</v>
      </c>
      <c r="G472" s="27"/>
      <c r="H472" s="35" t="s">
        <v>1805</v>
      </c>
      <c r="I472" s="35"/>
      <c r="J472" s="33"/>
      <c r="K472" s="108"/>
    </row>
    <row r="473" spans="2:11" ht="16.2">
      <c r="B473">
        <f t="shared" ca="1" si="444"/>
        <v>0.27693669060911474</v>
      </c>
      <c r="C473" s="1">
        <f t="shared" ref="C473" ca="1" si="477">RANK(B473,$B$3:$B$605)</f>
        <v>178</v>
      </c>
      <c r="D473" s="50">
        <v>25</v>
      </c>
      <c r="E473" s="20" t="s">
        <v>1801</v>
      </c>
      <c r="F473" s="25" t="s">
        <v>1802</v>
      </c>
      <c r="G473" s="25" t="s">
        <v>1787</v>
      </c>
      <c r="H473" s="25" t="s">
        <v>1804</v>
      </c>
      <c r="I473" s="25" t="s">
        <v>1806</v>
      </c>
      <c r="J473" s="26"/>
      <c r="K473" s="108"/>
    </row>
    <row r="474" spans="2:11">
      <c r="C474" s="1">
        <f t="shared" ref="C474" ca="1" si="478">C475+1000</f>
        <v>1062</v>
      </c>
      <c r="D474" s="51"/>
      <c r="E474" s="19" t="s">
        <v>1807</v>
      </c>
      <c r="F474" s="27" t="s">
        <v>1808</v>
      </c>
      <c r="G474" s="27"/>
      <c r="H474" s="35" t="s">
        <v>1774</v>
      </c>
      <c r="I474" s="35" t="s">
        <v>1810</v>
      </c>
      <c r="J474" s="33"/>
      <c r="K474" s="108"/>
    </row>
    <row r="475" spans="2:11" ht="16.2">
      <c r="B475">
        <f t="shared" ca="1" si="444"/>
        <v>0.73493966099909958</v>
      </c>
      <c r="C475" s="1">
        <f t="shared" ref="C475" ca="1" si="479">RANK(B475,$B$3:$B$605)</f>
        <v>62</v>
      </c>
      <c r="D475" s="50">
        <v>26</v>
      </c>
      <c r="E475" s="20" t="s">
        <v>1801</v>
      </c>
      <c r="F475" s="25" t="s">
        <v>1742</v>
      </c>
      <c r="G475" s="25" t="s">
        <v>1787</v>
      </c>
      <c r="H475" s="25" t="s">
        <v>1809</v>
      </c>
      <c r="I475" s="25" t="s">
        <v>1811</v>
      </c>
      <c r="J475" s="26" t="s">
        <v>1792</v>
      </c>
      <c r="K475" s="108"/>
    </row>
    <row r="476" spans="2:11">
      <c r="C476" s="1">
        <f t="shared" ref="C476" ca="1" si="480">C477+1000</f>
        <v>1093</v>
      </c>
      <c r="D476" s="51"/>
      <c r="E476" s="19" t="s">
        <v>1812</v>
      </c>
      <c r="F476" s="27" t="s">
        <v>1815</v>
      </c>
      <c r="G476" s="27"/>
      <c r="H476" s="35" t="s">
        <v>1818</v>
      </c>
      <c r="I476" s="35"/>
      <c r="J476" s="33"/>
      <c r="K476" s="108"/>
    </row>
    <row r="477" spans="2:11" ht="16.2">
      <c r="B477">
        <f t="shared" ca="1" si="444"/>
        <v>0.57642528018342587</v>
      </c>
      <c r="C477" s="1">
        <f t="shared" ref="C477" ca="1" si="481">RANK(B477,$B$3:$B$605)</f>
        <v>93</v>
      </c>
      <c r="D477" s="50">
        <v>27</v>
      </c>
      <c r="E477" s="20" t="s">
        <v>1813</v>
      </c>
      <c r="F477" s="25" t="s">
        <v>1814</v>
      </c>
      <c r="G477" s="25" t="s">
        <v>1816</v>
      </c>
      <c r="H477" s="25" t="s">
        <v>1817</v>
      </c>
      <c r="I477" s="25" t="s">
        <v>1819</v>
      </c>
      <c r="J477" s="26"/>
      <c r="K477" s="108"/>
    </row>
    <row r="478" spans="2:11">
      <c r="C478" s="1">
        <f t="shared" ref="C478" ca="1" si="482">C479+1000</f>
        <v>1006</v>
      </c>
      <c r="D478" s="51"/>
      <c r="E478" s="19" t="s">
        <v>1820</v>
      </c>
      <c r="F478" s="27" t="s">
        <v>1823</v>
      </c>
      <c r="G478" s="27"/>
      <c r="H478" s="35" t="s">
        <v>1825</v>
      </c>
      <c r="I478" s="35"/>
      <c r="J478" s="33"/>
      <c r="K478" s="108"/>
    </row>
    <row r="479" spans="2:11" ht="16.2">
      <c r="B479">
        <f t="shared" ca="1" si="444"/>
        <v>0.96861674322177227</v>
      </c>
      <c r="C479" s="1">
        <f t="shared" ref="C479" ca="1" si="483">RANK(B479,$B$3:$B$605)</f>
        <v>6</v>
      </c>
      <c r="D479" s="50">
        <v>28</v>
      </c>
      <c r="E479" s="20" t="s">
        <v>1821</v>
      </c>
      <c r="F479" s="25" t="s">
        <v>1822</v>
      </c>
      <c r="G479" s="25" t="s">
        <v>1787</v>
      </c>
      <c r="H479" s="25" t="s">
        <v>1824</v>
      </c>
      <c r="I479" s="25" t="s">
        <v>1826</v>
      </c>
      <c r="J479" s="26"/>
      <c r="K479" s="108"/>
    </row>
    <row r="480" spans="2:11">
      <c r="C480" s="1">
        <f t="shared" ref="C480" ca="1" si="484">C481+1000</f>
        <v>1222</v>
      </c>
      <c r="D480" s="51"/>
      <c r="E480" s="19" t="s">
        <v>1827</v>
      </c>
      <c r="F480" s="27" t="s">
        <v>1830</v>
      </c>
      <c r="G480" s="27"/>
      <c r="H480" s="35" t="s">
        <v>1833</v>
      </c>
      <c r="I480" s="35"/>
      <c r="J480" s="33" t="s">
        <v>1836</v>
      </c>
      <c r="K480" s="108"/>
    </row>
    <row r="481" spans="2:11" ht="16.2">
      <c r="B481">
        <f t="shared" ca="1" si="444"/>
        <v>0.12935782528702322</v>
      </c>
      <c r="C481" s="1">
        <f t="shared" ref="C481" ca="1" si="485">RANK(B481,$B$3:$B$605)</f>
        <v>222</v>
      </c>
      <c r="D481" s="50">
        <v>29</v>
      </c>
      <c r="E481" s="20" t="s">
        <v>1828</v>
      </c>
      <c r="F481" s="25" t="s">
        <v>1829</v>
      </c>
      <c r="G481" s="25" t="s">
        <v>1831</v>
      </c>
      <c r="H481" s="25" t="s">
        <v>1832</v>
      </c>
      <c r="I481" s="25" t="s">
        <v>1819</v>
      </c>
      <c r="J481" s="26" t="s">
        <v>1835</v>
      </c>
      <c r="K481" s="108"/>
    </row>
    <row r="482" spans="2:11">
      <c r="C482" s="1">
        <f t="shared" ref="C482" ca="1" si="486">C483+1000</f>
        <v>1148</v>
      </c>
      <c r="D482" s="51"/>
      <c r="E482" s="19" t="s">
        <v>1837</v>
      </c>
      <c r="F482" s="27" t="s">
        <v>1840</v>
      </c>
      <c r="G482" s="27"/>
      <c r="H482" s="35" t="s">
        <v>1842</v>
      </c>
      <c r="I482" s="35"/>
      <c r="J482" s="33"/>
      <c r="K482" s="108"/>
    </row>
    <row r="483" spans="2:11" ht="16.2">
      <c r="B483">
        <f t="shared" ca="1" si="444"/>
        <v>0.38509556978043435</v>
      </c>
      <c r="C483" s="1">
        <f t="shared" ref="C483" ca="1" si="487">RANK(B483,$B$3:$B$605)</f>
        <v>148</v>
      </c>
      <c r="D483" s="50">
        <v>30</v>
      </c>
      <c r="E483" s="20" t="s">
        <v>1838</v>
      </c>
      <c r="F483" s="25" t="s">
        <v>1839</v>
      </c>
      <c r="G483" s="25" t="s">
        <v>1787</v>
      </c>
      <c r="H483" s="25" t="s">
        <v>1841</v>
      </c>
      <c r="I483" s="25" t="s">
        <v>1843</v>
      </c>
      <c r="J483" s="26"/>
      <c r="K483" s="108"/>
    </row>
    <row r="484" spans="2:11">
      <c r="C484" s="1">
        <f t="shared" ref="C484" ca="1" si="488">C485+1000</f>
        <v>1167</v>
      </c>
      <c r="D484" s="51"/>
      <c r="E484" s="19" t="s">
        <v>1844</v>
      </c>
      <c r="F484" s="27" t="s">
        <v>1847</v>
      </c>
      <c r="G484" s="27"/>
      <c r="H484" s="35" t="s">
        <v>1849</v>
      </c>
      <c r="I484" s="35" t="s">
        <v>1834</v>
      </c>
      <c r="J484" s="33"/>
      <c r="K484" s="108"/>
    </row>
    <row r="485" spans="2:11" ht="16.8" thickBot="1">
      <c r="B485">
        <f t="shared" ca="1" si="444"/>
        <v>0.33064930526973668</v>
      </c>
      <c r="C485" s="1">
        <f t="shared" ref="C485" ca="1" si="489">RANK(B485,$B$3:$B$605)</f>
        <v>167</v>
      </c>
      <c r="D485" s="79">
        <v>31</v>
      </c>
      <c r="E485" s="71" t="s">
        <v>1845</v>
      </c>
      <c r="F485" s="72" t="s">
        <v>1846</v>
      </c>
      <c r="G485" s="72" t="s">
        <v>1848</v>
      </c>
      <c r="H485" s="72" t="s">
        <v>1682</v>
      </c>
      <c r="I485" s="72" t="s">
        <v>1850</v>
      </c>
      <c r="J485" s="73" t="s">
        <v>1851</v>
      </c>
      <c r="K485" s="109"/>
    </row>
    <row r="486" spans="2:11">
      <c r="C486" s="1">
        <f t="shared" ref="C486" ca="1" si="490">C487+1000</f>
        <v>1165</v>
      </c>
      <c r="D486" s="53"/>
      <c r="E486" s="34" t="s">
        <v>1853</v>
      </c>
      <c r="F486" s="35" t="s">
        <v>1856</v>
      </c>
      <c r="G486" s="35"/>
      <c r="H486" s="35" t="s">
        <v>1858</v>
      </c>
      <c r="I486" s="35" t="s">
        <v>1758</v>
      </c>
      <c r="J486" s="33"/>
      <c r="K486" s="110" t="s">
        <v>1902</v>
      </c>
    </row>
    <row r="487" spans="2:11" ht="16.2">
      <c r="B487">
        <f t="shared" ca="1" si="444"/>
        <v>0.33696117585921181</v>
      </c>
      <c r="C487" s="1">
        <f t="shared" ref="C487" ca="1" si="491">RANK(B487,$B$3:$B$605)</f>
        <v>165</v>
      </c>
      <c r="D487" s="50">
        <v>32</v>
      </c>
      <c r="E487" s="20" t="s">
        <v>1854</v>
      </c>
      <c r="F487" s="25" t="s">
        <v>1855</v>
      </c>
      <c r="G487" s="25" t="s">
        <v>1753</v>
      </c>
      <c r="H487" s="25" t="s">
        <v>1857</v>
      </c>
      <c r="I487" s="25" t="s">
        <v>1859</v>
      </c>
      <c r="J487" s="26"/>
      <c r="K487" s="111"/>
    </row>
    <row r="488" spans="2:11">
      <c r="C488" s="1">
        <f t="shared" ref="C488" ca="1" si="492">C489+1000</f>
        <v>1056</v>
      </c>
      <c r="D488" s="51"/>
      <c r="E488" s="19" t="s">
        <v>1860</v>
      </c>
      <c r="F488" s="27" t="s">
        <v>1863</v>
      </c>
      <c r="G488" s="27"/>
      <c r="H488" s="35" t="s">
        <v>1864</v>
      </c>
      <c r="I488" s="35"/>
      <c r="J488" s="33"/>
      <c r="K488" s="111"/>
    </row>
    <row r="489" spans="2:11" ht="16.2">
      <c r="B489">
        <f t="shared" ca="1" si="444"/>
        <v>0.75942111825728231</v>
      </c>
      <c r="C489" s="1">
        <f t="shared" ref="C489" ca="1" si="493">RANK(B489,$B$3:$B$605)</f>
        <v>56</v>
      </c>
      <c r="D489" s="50">
        <v>33</v>
      </c>
      <c r="E489" s="20" t="s">
        <v>1861</v>
      </c>
      <c r="F489" s="25" t="s">
        <v>1862</v>
      </c>
      <c r="G489" s="25" t="s">
        <v>1753</v>
      </c>
      <c r="H489" s="25" t="s">
        <v>1859</v>
      </c>
      <c r="I489" s="25" t="s">
        <v>1865</v>
      </c>
      <c r="J489" s="26" t="s">
        <v>1866</v>
      </c>
      <c r="K489" s="111"/>
    </row>
    <row r="490" spans="2:11">
      <c r="C490" s="1">
        <f t="shared" ref="C490" ca="1" si="494">C491+1000</f>
        <v>1003</v>
      </c>
      <c r="D490" s="51"/>
      <c r="E490" s="19" t="s">
        <v>1867</v>
      </c>
      <c r="F490" s="27" t="s">
        <v>1870</v>
      </c>
      <c r="G490" s="27" t="s">
        <v>1871</v>
      </c>
      <c r="H490" s="35"/>
      <c r="I490" s="35" t="s">
        <v>1875</v>
      </c>
      <c r="J490" s="33"/>
      <c r="K490" s="111"/>
    </row>
    <row r="491" spans="2:11" ht="16.2">
      <c r="B491">
        <f t="shared" ca="1" si="444"/>
        <v>0.9748793392111299</v>
      </c>
      <c r="C491" s="1">
        <f t="shared" ref="C491" ca="1" si="495">RANK(B491,$B$3:$B$605)</f>
        <v>3</v>
      </c>
      <c r="D491" s="50">
        <v>34</v>
      </c>
      <c r="E491" s="20" t="s">
        <v>1868</v>
      </c>
      <c r="F491" s="25" t="s">
        <v>1869</v>
      </c>
      <c r="G491" s="25" t="s">
        <v>1872</v>
      </c>
      <c r="H491" s="25" t="s">
        <v>1873</v>
      </c>
      <c r="I491" s="25" t="s">
        <v>1874</v>
      </c>
      <c r="J491" s="26" t="s">
        <v>1876</v>
      </c>
      <c r="K491" s="111"/>
    </row>
    <row r="492" spans="2:11">
      <c r="C492" s="1">
        <f t="shared" ref="C492" ca="1" si="496">C493+1000</f>
        <v>1124</v>
      </c>
      <c r="D492" s="51"/>
      <c r="E492" s="19" t="s">
        <v>1877</v>
      </c>
      <c r="F492" s="27" t="s">
        <v>1880</v>
      </c>
      <c r="G492" s="27"/>
      <c r="H492" s="35" t="s">
        <v>1778</v>
      </c>
      <c r="I492" s="35" t="s">
        <v>1882</v>
      </c>
      <c r="J492" s="33"/>
      <c r="K492" s="111"/>
    </row>
    <row r="493" spans="2:11" ht="16.2">
      <c r="B493">
        <f t="shared" ca="1" si="444"/>
        <v>0.4626299156318131</v>
      </c>
      <c r="C493" s="1">
        <f t="shared" ref="C493" ca="1" si="497">RANK(B493,$B$3:$B$605)</f>
        <v>124</v>
      </c>
      <c r="D493" s="50">
        <v>35</v>
      </c>
      <c r="E493" s="20" t="s">
        <v>1878</v>
      </c>
      <c r="F493" s="25" t="s">
        <v>1879</v>
      </c>
      <c r="G493" s="25" t="s">
        <v>1873</v>
      </c>
      <c r="H493" s="25" t="s">
        <v>1881</v>
      </c>
      <c r="I493" s="25" t="s">
        <v>1883</v>
      </c>
      <c r="J493" s="26" t="s">
        <v>1792</v>
      </c>
      <c r="K493" s="111"/>
    </row>
    <row r="494" spans="2:11">
      <c r="C494" s="1">
        <f t="shared" ref="C494" ca="1" si="498">C495+1000</f>
        <v>1119</v>
      </c>
      <c r="D494" s="51"/>
      <c r="E494" s="19" t="s">
        <v>1884</v>
      </c>
      <c r="F494" s="27" t="s">
        <v>1887</v>
      </c>
      <c r="G494" s="27"/>
      <c r="H494" s="35" t="s">
        <v>1888</v>
      </c>
      <c r="I494" s="35"/>
      <c r="J494" s="33"/>
      <c r="K494" s="111"/>
    </row>
    <row r="495" spans="2:11" ht="16.2">
      <c r="B495">
        <f t="shared" ca="1" si="444"/>
        <v>0.46844111074517469</v>
      </c>
      <c r="C495" s="1">
        <f t="shared" ref="C495" ca="1" si="499">RANK(B495,$B$3:$B$605)</f>
        <v>119</v>
      </c>
      <c r="D495" s="50">
        <v>36</v>
      </c>
      <c r="E495" s="20" t="s">
        <v>1885</v>
      </c>
      <c r="F495" s="25" t="s">
        <v>1886</v>
      </c>
      <c r="G495" s="25" t="s">
        <v>1787</v>
      </c>
      <c r="H495" s="25" t="s">
        <v>1883</v>
      </c>
      <c r="I495" s="25" t="s">
        <v>1889</v>
      </c>
      <c r="J495" s="26"/>
      <c r="K495" s="111"/>
    </row>
    <row r="496" spans="2:11">
      <c r="C496" s="1">
        <f t="shared" ref="C496" ca="1" si="500">C497+1000</f>
        <v>1236</v>
      </c>
      <c r="D496" s="51"/>
      <c r="E496" s="19" t="s">
        <v>1714</v>
      </c>
      <c r="F496" s="27" t="s">
        <v>1892</v>
      </c>
      <c r="G496" s="27"/>
      <c r="H496" s="35" t="s">
        <v>1894</v>
      </c>
      <c r="I496" s="35"/>
      <c r="J496" s="33"/>
      <c r="K496" s="111"/>
    </row>
    <row r="497" spans="2:11" ht="16.2">
      <c r="B497">
        <f t="shared" ca="1" si="444"/>
        <v>6.8535617473867494E-2</v>
      </c>
      <c r="C497" s="1">
        <f t="shared" ref="C497" ca="1" si="501">RANK(B497,$B$3:$B$605)</f>
        <v>236</v>
      </c>
      <c r="D497" s="50">
        <v>37</v>
      </c>
      <c r="E497" s="20" t="s">
        <v>1890</v>
      </c>
      <c r="F497" s="25" t="s">
        <v>1891</v>
      </c>
      <c r="G497" s="25" t="s">
        <v>1753</v>
      </c>
      <c r="H497" s="25" t="s">
        <v>1893</v>
      </c>
      <c r="I497" s="25"/>
      <c r="J497" s="26"/>
      <c r="K497" s="111"/>
    </row>
    <row r="498" spans="2:11">
      <c r="C498" s="1">
        <f t="shared" ref="C498" ca="1" si="502">C499+1000</f>
        <v>1139</v>
      </c>
      <c r="D498" s="51"/>
      <c r="E498" s="19" t="s">
        <v>1840</v>
      </c>
      <c r="F498" s="27" t="s">
        <v>1897</v>
      </c>
      <c r="G498" s="27"/>
      <c r="H498" s="35" t="s">
        <v>1837</v>
      </c>
      <c r="I498" s="35" t="s">
        <v>1900</v>
      </c>
      <c r="J498" s="33"/>
      <c r="K498" s="111"/>
    </row>
    <row r="499" spans="2:11" ht="16.8" thickBot="1">
      <c r="B499">
        <f t="shared" ca="1" si="444"/>
        <v>0.41233299151719327</v>
      </c>
      <c r="C499" s="1">
        <f t="shared" ref="C499" ca="1" si="503">RANK(B499,$B$3:$B$605)</f>
        <v>139</v>
      </c>
      <c r="D499" s="79">
        <v>38</v>
      </c>
      <c r="E499" s="71" t="s">
        <v>1895</v>
      </c>
      <c r="F499" s="72" t="s">
        <v>1896</v>
      </c>
      <c r="G499" s="72" t="s">
        <v>1898</v>
      </c>
      <c r="H499" s="72" t="s">
        <v>1899</v>
      </c>
      <c r="I499" s="72" t="s">
        <v>1901</v>
      </c>
      <c r="J499" s="73" t="s">
        <v>1792</v>
      </c>
      <c r="K499" s="112"/>
    </row>
    <row r="500" spans="2:11">
      <c r="C500" s="1" t="e">
        <f t="shared" ref="C500" ca="1" si="504">C501+1000</f>
        <v>#N/A</v>
      </c>
      <c r="D500" s="46"/>
      <c r="E500" s="34"/>
      <c r="F500" s="35"/>
      <c r="G500" s="35"/>
      <c r="H500" s="35"/>
      <c r="I500" s="35"/>
      <c r="J500" s="33"/>
    </row>
    <row r="501" spans="2:11" ht="16.2">
      <c r="C501" s="1" t="e">
        <f t="shared" ref="C501" ca="1" si="505">RANK(B501,$B$3:$B$605)</f>
        <v>#N/A</v>
      </c>
      <c r="D501" s="44">
        <v>128</v>
      </c>
      <c r="E501" s="20"/>
      <c r="F501" s="25"/>
      <c r="G501" s="25"/>
      <c r="H501" s="25"/>
      <c r="I501" s="25"/>
      <c r="J501" s="26"/>
    </row>
    <row r="502" spans="2:11">
      <c r="C502" s="1" t="e">
        <f t="shared" ref="C502:C564" ca="1" si="506">C503+1000</f>
        <v>#N/A</v>
      </c>
      <c r="D502" s="46"/>
      <c r="E502" s="34"/>
      <c r="F502" s="35"/>
      <c r="G502" s="35"/>
      <c r="H502" s="35"/>
      <c r="I502" s="35"/>
      <c r="J502" s="33"/>
    </row>
    <row r="503" spans="2:11" ht="16.8" thickBot="1">
      <c r="C503" s="1" t="e">
        <f t="shared" ref="C503:C565" ca="1" si="507">RANK(B503,$B$3:$B$605)</f>
        <v>#N/A</v>
      </c>
      <c r="D503" s="44">
        <v>129</v>
      </c>
      <c r="E503" s="20"/>
      <c r="F503" s="25"/>
      <c r="G503" s="25"/>
      <c r="H503" s="25"/>
      <c r="I503" s="25"/>
      <c r="J503" s="26"/>
    </row>
    <row r="504" spans="2:11">
      <c r="C504" s="1" t="e">
        <f t="shared" ca="1" si="506"/>
        <v>#N/A</v>
      </c>
      <c r="D504" s="49"/>
      <c r="E504" s="18"/>
      <c r="F504" s="23"/>
      <c r="G504" s="23"/>
      <c r="H504" s="23"/>
      <c r="I504" s="23"/>
      <c r="J504" s="24"/>
    </row>
    <row r="505" spans="2:11" ht="18.600000000000001" customHeight="1">
      <c r="C505" s="1" t="e">
        <f t="shared" ca="1" si="507"/>
        <v>#N/A</v>
      </c>
      <c r="D505" s="50">
        <v>1</v>
      </c>
      <c r="E505" s="20"/>
      <c r="F505" s="25"/>
      <c r="G505" s="25"/>
      <c r="H505" s="25"/>
      <c r="I505" s="25"/>
      <c r="J505" s="26"/>
    </row>
    <row r="506" spans="2:11">
      <c r="C506" s="1" t="e">
        <f t="shared" ca="1" si="506"/>
        <v>#N/A</v>
      </c>
      <c r="D506" s="51"/>
      <c r="E506" s="19"/>
      <c r="F506" s="27"/>
      <c r="G506" s="27"/>
      <c r="H506" s="35"/>
      <c r="I506" s="35"/>
      <c r="J506" s="33"/>
    </row>
    <row r="507" spans="2:11" ht="18.600000000000001" customHeight="1">
      <c r="C507" s="1" t="e">
        <f t="shared" ca="1" si="507"/>
        <v>#N/A</v>
      </c>
      <c r="D507" s="50">
        <v>2</v>
      </c>
      <c r="E507" s="20"/>
      <c r="F507" s="25"/>
      <c r="G507" s="25"/>
      <c r="H507" s="25"/>
      <c r="I507" s="25"/>
      <c r="J507" s="26"/>
    </row>
    <row r="508" spans="2:11" ht="16.2">
      <c r="C508" s="1" t="e">
        <f t="shared" ca="1" si="506"/>
        <v>#N/A</v>
      </c>
      <c r="D508" s="51"/>
      <c r="E508" s="19"/>
      <c r="F508" s="27"/>
      <c r="G508" s="27"/>
      <c r="H508" s="35"/>
      <c r="I508" s="35"/>
      <c r="J508" s="33"/>
      <c r="K508" s="11"/>
    </row>
    <row r="509" spans="2:11" ht="18.600000000000001" customHeight="1">
      <c r="C509" s="1" t="e">
        <f t="shared" ca="1" si="507"/>
        <v>#N/A</v>
      </c>
      <c r="D509" s="50">
        <v>3</v>
      </c>
      <c r="E509" s="20"/>
      <c r="F509" s="25"/>
      <c r="G509" s="25"/>
      <c r="H509" s="25"/>
      <c r="I509" s="25"/>
      <c r="J509" s="26"/>
    </row>
    <row r="510" spans="2:11">
      <c r="C510" s="1" t="e">
        <f t="shared" ca="1" si="506"/>
        <v>#N/A</v>
      </c>
      <c r="D510" s="51"/>
      <c r="E510" s="19"/>
      <c r="F510" s="27"/>
      <c r="G510" s="27"/>
      <c r="H510" s="35"/>
      <c r="I510" s="35"/>
      <c r="J510" s="33"/>
    </row>
    <row r="511" spans="2:11" ht="18.600000000000001" customHeight="1">
      <c r="C511" s="1" t="e">
        <f t="shared" ca="1" si="507"/>
        <v>#N/A</v>
      </c>
      <c r="D511" s="50">
        <v>4</v>
      </c>
      <c r="E511" s="20"/>
      <c r="F511" s="25"/>
      <c r="G511" s="25"/>
      <c r="H511" s="25"/>
      <c r="I511" s="25"/>
      <c r="J511" s="26"/>
    </row>
    <row r="512" spans="2:11">
      <c r="C512" s="1" t="e">
        <f t="shared" ca="1" si="506"/>
        <v>#N/A</v>
      </c>
      <c r="D512" s="51"/>
      <c r="E512" s="19"/>
      <c r="F512" s="27"/>
      <c r="G512" s="27"/>
      <c r="H512" s="35"/>
      <c r="I512" s="35"/>
      <c r="J512" s="33"/>
    </row>
    <row r="513" spans="3:10" ht="18.600000000000001" customHeight="1">
      <c r="C513" s="1" t="e">
        <f t="shared" ca="1" si="507"/>
        <v>#N/A</v>
      </c>
      <c r="D513" s="50">
        <v>5</v>
      </c>
      <c r="E513" s="20"/>
      <c r="F513" s="25"/>
      <c r="G513" s="25"/>
      <c r="H513" s="25"/>
      <c r="I513" s="25"/>
      <c r="J513" s="26"/>
    </row>
    <row r="514" spans="3:10">
      <c r="C514" s="1" t="e">
        <f t="shared" ca="1" si="506"/>
        <v>#N/A</v>
      </c>
      <c r="D514" s="51"/>
      <c r="E514" s="19"/>
      <c r="F514" s="27"/>
      <c r="G514" s="27"/>
      <c r="H514" s="35"/>
      <c r="I514" s="35"/>
      <c r="J514" s="33"/>
    </row>
    <row r="515" spans="3:10" ht="18.600000000000001" customHeight="1">
      <c r="C515" s="1" t="e">
        <f t="shared" ca="1" si="507"/>
        <v>#N/A</v>
      </c>
      <c r="D515" s="50">
        <v>6</v>
      </c>
      <c r="E515" s="20"/>
      <c r="F515" s="25"/>
      <c r="G515" s="25"/>
      <c r="H515" s="25"/>
      <c r="I515" s="25"/>
      <c r="J515" s="26"/>
    </row>
    <row r="516" spans="3:10">
      <c r="C516" s="1" t="e">
        <f t="shared" ca="1" si="506"/>
        <v>#N/A</v>
      </c>
      <c r="D516" s="51"/>
      <c r="E516" s="19"/>
      <c r="F516" s="27"/>
      <c r="G516" s="27"/>
      <c r="H516" s="35"/>
      <c r="I516" s="35"/>
      <c r="J516" s="33"/>
    </row>
    <row r="517" spans="3:10" ht="18.600000000000001" customHeight="1">
      <c r="C517" s="1" t="e">
        <f t="shared" ca="1" si="507"/>
        <v>#N/A</v>
      </c>
      <c r="D517" s="50">
        <v>7</v>
      </c>
      <c r="E517" s="20"/>
      <c r="F517" s="25"/>
      <c r="G517" s="25"/>
      <c r="H517" s="25"/>
      <c r="I517" s="25"/>
      <c r="J517" s="26"/>
    </row>
    <row r="518" spans="3:10">
      <c r="C518" s="1" t="e">
        <f t="shared" ca="1" si="506"/>
        <v>#N/A</v>
      </c>
      <c r="D518" s="51"/>
      <c r="E518" s="19"/>
      <c r="F518" s="27"/>
      <c r="G518" s="27"/>
      <c r="H518" s="35"/>
      <c r="I518" s="35"/>
      <c r="J518" s="33"/>
    </row>
    <row r="519" spans="3:10" ht="18.600000000000001" customHeight="1">
      <c r="C519" s="1" t="e">
        <f t="shared" ca="1" si="507"/>
        <v>#N/A</v>
      </c>
      <c r="D519" s="50">
        <v>8</v>
      </c>
      <c r="E519" s="20"/>
      <c r="F519" s="25"/>
      <c r="G519" s="25"/>
      <c r="H519" s="25"/>
      <c r="I519" s="25"/>
      <c r="J519" s="26"/>
    </row>
    <row r="520" spans="3:10">
      <c r="C520" s="1" t="e">
        <f t="shared" ca="1" si="506"/>
        <v>#N/A</v>
      </c>
      <c r="D520" s="51"/>
      <c r="E520" s="19"/>
      <c r="F520" s="27"/>
      <c r="G520" s="27"/>
      <c r="H520" s="35"/>
      <c r="I520" s="35"/>
      <c r="J520" s="33"/>
    </row>
    <row r="521" spans="3:10" ht="18.600000000000001" customHeight="1">
      <c r="C521" s="1" t="e">
        <f t="shared" ca="1" si="507"/>
        <v>#N/A</v>
      </c>
      <c r="D521" s="50">
        <v>9</v>
      </c>
      <c r="E521" s="20"/>
      <c r="F521" s="25"/>
      <c r="G521" s="25"/>
      <c r="H521" s="25"/>
      <c r="I521" s="25"/>
      <c r="J521" s="26"/>
    </row>
    <row r="522" spans="3:10">
      <c r="C522" s="1" t="e">
        <f t="shared" ca="1" si="506"/>
        <v>#N/A</v>
      </c>
      <c r="D522" s="51"/>
      <c r="E522" s="19"/>
      <c r="F522" s="27"/>
      <c r="G522" s="27"/>
      <c r="H522" s="35"/>
      <c r="I522" s="35"/>
      <c r="J522" s="33"/>
    </row>
    <row r="523" spans="3:10" ht="18.600000000000001" customHeight="1">
      <c r="C523" s="1" t="e">
        <f t="shared" ca="1" si="507"/>
        <v>#N/A</v>
      </c>
      <c r="D523" s="50">
        <v>10</v>
      </c>
      <c r="E523" s="20"/>
      <c r="F523" s="25"/>
      <c r="G523" s="25"/>
      <c r="H523" s="25"/>
      <c r="I523" s="25"/>
      <c r="J523" s="26"/>
    </row>
    <row r="524" spans="3:10">
      <c r="C524" s="1" t="e">
        <f t="shared" ca="1" si="506"/>
        <v>#N/A</v>
      </c>
      <c r="D524" s="51"/>
      <c r="E524" s="19"/>
      <c r="F524" s="27"/>
      <c r="G524" s="27"/>
      <c r="H524" s="35"/>
      <c r="I524" s="35"/>
      <c r="J524" s="33"/>
    </row>
    <row r="525" spans="3:10" ht="18.600000000000001" customHeight="1">
      <c r="C525" s="1" t="e">
        <f t="shared" ca="1" si="507"/>
        <v>#N/A</v>
      </c>
      <c r="D525" s="50">
        <v>11</v>
      </c>
      <c r="E525" s="20"/>
      <c r="F525" s="25"/>
      <c r="G525" s="25"/>
      <c r="H525" s="25"/>
      <c r="I525" s="25"/>
      <c r="J525" s="26"/>
    </row>
    <row r="526" spans="3:10">
      <c r="C526" s="1" t="e">
        <f t="shared" ca="1" si="506"/>
        <v>#N/A</v>
      </c>
      <c r="D526" s="51"/>
      <c r="E526" s="19"/>
      <c r="F526" s="27"/>
      <c r="G526" s="27"/>
      <c r="H526" s="35"/>
      <c r="I526" s="35"/>
      <c r="J526" s="33"/>
    </row>
    <row r="527" spans="3:10" ht="18.600000000000001" customHeight="1">
      <c r="C527" s="1" t="e">
        <f t="shared" ca="1" si="507"/>
        <v>#N/A</v>
      </c>
      <c r="D527" s="50">
        <v>12</v>
      </c>
      <c r="E527" s="20"/>
      <c r="F527" s="25"/>
      <c r="G527" s="25"/>
      <c r="H527" s="25"/>
      <c r="I527" s="25"/>
      <c r="J527" s="26"/>
    </row>
    <row r="528" spans="3:10">
      <c r="C528" s="1" t="e">
        <f t="shared" ca="1" si="506"/>
        <v>#N/A</v>
      </c>
      <c r="D528" s="51"/>
      <c r="E528" s="19"/>
      <c r="F528" s="27"/>
      <c r="G528" s="27"/>
      <c r="H528" s="35"/>
      <c r="I528" s="35"/>
      <c r="J528" s="33"/>
    </row>
    <row r="529" spans="3:10" ht="18" customHeight="1">
      <c r="C529" s="1" t="e">
        <f t="shared" ca="1" si="507"/>
        <v>#N/A</v>
      </c>
      <c r="D529" s="50">
        <v>13</v>
      </c>
      <c r="E529" s="20"/>
      <c r="F529" s="25"/>
      <c r="G529" s="25"/>
      <c r="H529" s="25"/>
      <c r="I529" s="25"/>
      <c r="J529" s="26"/>
    </row>
    <row r="530" spans="3:10">
      <c r="C530" s="1" t="e">
        <f t="shared" ca="1" si="506"/>
        <v>#N/A</v>
      </c>
      <c r="D530" s="51"/>
      <c r="E530" s="19"/>
      <c r="F530" s="27"/>
      <c r="G530" s="27"/>
      <c r="H530" s="35"/>
      <c r="I530" s="35"/>
      <c r="J530" s="33"/>
    </row>
    <row r="531" spans="3:10" ht="18" customHeight="1">
      <c r="C531" s="1" t="e">
        <f t="shared" ca="1" si="507"/>
        <v>#N/A</v>
      </c>
      <c r="D531" s="50">
        <v>14</v>
      </c>
      <c r="E531" s="20"/>
      <c r="F531" s="25"/>
      <c r="G531" s="25"/>
      <c r="H531" s="25"/>
      <c r="I531" s="25"/>
      <c r="J531" s="26"/>
    </row>
    <row r="532" spans="3:10">
      <c r="C532" s="1" t="e">
        <f t="shared" ca="1" si="506"/>
        <v>#N/A</v>
      </c>
      <c r="D532" s="51"/>
      <c r="E532" s="19"/>
      <c r="F532" s="27"/>
      <c r="G532" s="27"/>
      <c r="H532" s="35"/>
      <c r="I532" s="35"/>
      <c r="J532" s="33"/>
    </row>
    <row r="533" spans="3:10" ht="18" customHeight="1">
      <c r="C533" s="1" t="e">
        <f t="shared" ca="1" si="507"/>
        <v>#N/A</v>
      </c>
      <c r="D533" s="50">
        <v>15</v>
      </c>
      <c r="E533" s="20"/>
      <c r="F533" s="25"/>
      <c r="G533" s="25"/>
      <c r="H533" s="25"/>
      <c r="I533" s="25"/>
      <c r="J533" s="26"/>
    </row>
    <row r="534" spans="3:10">
      <c r="C534" s="1" t="e">
        <f t="shared" ca="1" si="506"/>
        <v>#N/A</v>
      </c>
      <c r="D534" s="51"/>
      <c r="E534" s="19"/>
      <c r="F534" s="27"/>
      <c r="G534" s="27"/>
      <c r="H534" s="35"/>
      <c r="I534" s="35"/>
      <c r="J534" s="33"/>
    </row>
    <row r="535" spans="3:10" ht="18" customHeight="1">
      <c r="C535" s="1" t="e">
        <f t="shared" ca="1" si="507"/>
        <v>#N/A</v>
      </c>
      <c r="D535" s="50">
        <v>16</v>
      </c>
      <c r="E535" s="20"/>
      <c r="F535" s="25"/>
      <c r="G535" s="25"/>
      <c r="H535" s="25"/>
      <c r="I535" s="25"/>
      <c r="J535" s="26"/>
    </row>
    <row r="536" spans="3:10">
      <c r="C536" s="1" t="e">
        <f t="shared" ca="1" si="506"/>
        <v>#N/A</v>
      </c>
      <c r="D536" s="51"/>
      <c r="E536" s="19"/>
      <c r="F536" s="27"/>
      <c r="G536" s="27"/>
      <c r="H536" s="35"/>
      <c r="I536" s="35"/>
      <c r="J536" s="33"/>
    </row>
    <row r="537" spans="3:10" ht="18" customHeight="1">
      <c r="C537" s="1" t="e">
        <f t="shared" ca="1" si="507"/>
        <v>#N/A</v>
      </c>
      <c r="D537" s="50">
        <v>17</v>
      </c>
      <c r="E537" s="20"/>
      <c r="F537" s="25"/>
      <c r="G537" s="25"/>
      <c r="H537" s="25"/>
      <c r="I537" s="25"/>
      <c r="J537" s="26"/>
    </row>
    <row r="538" spans="3:10">
      <c r="C538" s="1" t="e">
        <f t="shared" ca="1" si="506"/>
        <v>#N/A</v>
      </c>
      <c r="D538" s="51"/>
      <c r="E538" s="19"/>
      <c r="F538" s="27"/>
      <c r="G538" s="27"/>
      <c r="H538" s="35"/>
      <c r="I538" s="35"/>
      <c r="J538" s="33"/>
    </row>
    <row r="539" spans="3:10" ht="18" customHeight="1">
      <c r="C539" s="1" t="e">
        <f t="shared" ca="1" si="507"/>
        <v>#N/A</v>
      </c>
      <c r="D539" s="50">
        <v>18</v>
      </c>
      <c r="E539" s="20"/>
      <c r="F539" s="25"/>
      <c r="G539" s="25"/>
      <c r="H539" s="25"/>
      <c r="I539" s="25"/>
      <c r="J539" s="26"/>
    </row>
    <row r="540" spans="3:10">
      <c r="C540" s="1" t="e">
        <f t="shared" ca="1" si="506"/>
        <v>#N/A</v>
      </c>
      <c r="D540" s="51"/>
      <c r="E540" s="19"/>
      <c r="F540" s="27"/>
      <c r="G540" s="27"/>
      <c r="H540" s="35"/>
      <c r="I540" s="35"/>
      <c r="J540" s="33"/>
    </row>
    <row r="541" spans="3:10" ht="18" customHeight="1">
      <c r="C541" s="1" t="e">
        <f t="shared" ca="1" si="507"/>
        <v>#N/A</v>
      </c>
      <c r="D541" s="50">
        <v>19</v>
      </c>
      <c r="E541" s="20"/>
      <c r="F541" s="25"/>
      <c r="G541" s="25"/>
      <c r="H541" s="25"/>
      <c r="I541" s="25"/>
      <c r="J541" s="26"/>
    </row>
    <row r="542" spans="3:10">
      <c r="C542" s="1" t="e">
        <f t="shared" ca="1" si="506"/>
        <v>#N/A</v>
      </c>
      <c r="D542" s="51"/>
      <c r="E542" s="19"/>
      <c r="F542" s="27"/>
      <c r="G542" s="27"/>
      <c r="H542" s="35"/>
      <c r="I542" s="35"/>
      <c r="J542" s="33"/>
    </row>
    <row r="543" spans="3:10" ht="18" customHeight="1">
      <c r="C543" s="1" t="e">
        <f t="shared" ca="1" si="507"/>
        <v>#N/A</v>
      </c>
      <c r="D543" s="50">
        <v>20</v>
      </c>
      <c r="E543" s="20"/>
      <c r="F543" s="25"/>
      <c r="G543" s="25"/>
      <c r="H543" s="25"/>
      <c r="I543" s="25"/>
      <c r="J543" s="26"/>
    </row>
    <row r="544" spans="3:10">
      <c r="C544" s="1" t="e">
        <f t="shared" ca="1" si="506"/>
        <v>#N/A</v>
      </c>
      <c r="D544" s="51"/>
      <c r="E544" s="19"/>
      <c r="F544" s="27"/>
      <c r="G544" s="27"/>
      <c r="H544" s="35"/>
      <c r="I544" s="35"/>
      <c r="J544" s="33"/>
    </row>
    <row r="545" spans="3:10" ht="18" customHeight="1">
      <c r="C545" s="1" t="e">
        <f t="shared" ca="1" si="507"/>
        <v>#N/A</v>
      </c>
      <c r="D545" s="50">
        <v>21</v>
      </c>
      <c r="E545" s="20"/>
      <c r="F545" s="25"/>
      <c r="G545" s="25"/>
      <c r="H545" s="25"/>
      <c r="I545" s="25"/>
      <c r="J545" s="26"/>
    </row>
    <row r="546" spans="3:10">
      <c r="C546" s="1" t="e">
        <f t="shared" ca="1" si="506"/>
        <v>#N/A</v>
      </c>
      <c r="D546" s="51"/>
      <c r="E546" s="19"/>
      <c r="F546" s="27"/>
      <c r="G546" s="27"/>
      <c r="H546" s="35"/>
      <c r="I546" s="35"/>
      <c r="J546" s="33"/>
    </row>
    <row r="547" spans="3:10" ht="18" customHeight="1">
      <c r="C547" s="1" t="e">
        <f t="shared" ca="1" si="507"/>
        <v>#N/A</v>
      </c>
      <c r="D547" s="50">
        <v>22</v>
      </c>
      <c r="E547" s="20"/>
      <c r="F547" s="25"/>
      <c r="G547" s="25"/>
      <c r="H547" s="25"/>
      <c r="I547" s="25"/>
      <c r="J547" s="26"/>
    </row>
    <row r="548" spans="3:10">
      <c r="C548" s="1" t="e">
        <f t="shared" ca="1" si="506"/>
        <v>#N/A</v>
      </c>
      <c r="D548" s="51"/>
      <c r="E548" s="19"/>
      <c r="F548" s="27"/>
      <c r="G548" s="27"/>
      <c r="H548" s="35"/>
      <c r="I548" s="35"/>
      <c r="J548" s="33"/>
    </row>
    <row r="549" spans="3:10" ht="18" customHeight="1">
      <c r="C549" s="1" t="e">
        <f t="shared" ca="1" si="507"/>
        <v>#N/A</v>
      </c>
      <c r="D549" s="50">
        <v>23</v>
      </c>
      <c r="E549" s="20"/>
      <c r="F549" s="25"/>
      <c r="G549" s="25"/>
      <c r="H549" s="25"/>
      <c r="I549" s="25"/>
      <c r="J549" s="26"/>
    </row>
    <row r="550" spans="3:10">
      <c r="C550" s="1" t="e">
        <f t="shared" ca="1" si="506"/>
        <v>#N/A</v>
      </c>
      <c r="D550" s="51"/>
      <c r="E550" s="19"/>
      <c r="F550" s="27"/>
      <c r="G550" s="27"/>
      <c r="H550" s="35"/>
      <c r="I550" s="35"/>
      <c r="J550" s="33"/>
    </row>
    <row r="551" spans="3:10" ht="18" customHeight="1">
      <c r="C551" s="1" t="e">
        <f t="shared" ca="1" si="507"/>
        <v>#N/A</v>
      </c>
      <c r="D551" s="50">
        <v>24</v>
      </c>
      <c r="E551" s="20"/>
      <c r="F551" s="25"/>
      <c r="G551" s="25"/>
      <c r="H551" s="25"/>
      <c r="I551" s="25"/>
      <c r="J551" s="26"/>
    </row>
    <row r="552" spans="3:10">
      <c r="C552" s="1" t="e">
        <f t="shared" ca="1" si="506"/>
        <v>#N/A</v>
      </c>
      <c r="D552" s="51"/>
      <c r="E552" s="19"/>
      <c r="F552" s="27"/>
      <c r="G552" s="27"/>
      <c r="H552" s="35"/>
      <c r="I552" s="35"/>
      <c r="J552" s="33"/>
    </row>
    <row r="553" spans="3:10" ht="18" customHeight="1">
      <c r="C553" s="1" t="e">
        <f t="shared" ca="1" si="507"/>
        <v>#N/A</v>
      </c>
      <c r="D553" s="50">
        <v>25</v>
      </c>
      <c r="E553" s="20"/>
      <c r="F553" s="25"/>
      <c r="G553" s="25"/>
      <c r="H553" s="25"/>
      <c r="I553" s="25"/>
      <c r="J553" s="26"/>
    </row>
    <row r="554" spans="3:10">
      <c r="C554" s="1" t="e">
        <f t="shared" ca="1" si="506"/>
        <v>#N/A</v>
      </c>
      <c r="D554" s="51"/>
      <c r="E554" s="19"/>
      <c r="F554" s="27"/>
      <c r="G554" s="27"/>
      <c r="H554" s="35"/>
      <c r="I554" s="35"/>
      <c r="J554" s="33"/>
    </row>
    <row r="555" spans="3:10" ht="18" customHeight="1">
      <c r="C555" s="1" t="e">
        <f t="shared" ca="1" si="507"/>
        <v>#N/A</v>
      </c>
      <c r="D555" s="50">
        <v>26</v>
      </c>
      <c r="E555" s="20"/>
      <c r="F555" s="25"/>
      <c r="G555" s="25"/>
      <c r="H555" s="25"/>
      <c r="I555" s="25"/>
      <c r="J555" s="26"/>
    </row>
    <row r="556" spans="3:10">
      <c r="C556" s="1" t="e">
        <f t="shared" ca="1" si="506"/>
        <v>#N/A</v>
      </c>
      <c r="D556" s="51"/>
      <c r="E556" s="19"/>
      <c r="F556" s="27"/>
      <c r="G556" s="27"/>
      <c r="H556" s="35"/>
      <c r="I556" s="35"/>
      <c r="J556" s="33"/>
    </row>
    <row r="557" spans="3:10" ht="18" customHeight="1">
      <c r="C557" s="1" t="e">
        <f t="shared" ca="1" si="507"/>
        <v>#N/A</v>
      </c>
      <c r="D557" s="50">
        <v>27</v>
      </c>
      <c r="E557" s="20"/>
      <c r="F557" s="25"/>
      <c r="G557" s="25"/>
      <c r="H557" s="25"/>
      <c r="I557" s="25"/>
      <c r="J557" s="26"/>
    </row>
    <row r="558" spans="3:10">
      <c r="C558" s="1" t="e">
        <f t="shared" ca="1" si="506"/>
        <v>#N/A</v>
      </c>
      <c r="D558" s="51"/>
      <c r="E558" s="19"/>
      <c r="F558" s="27"/>
      <c r="G558" s="27"/>
      <c r="H558" s="35"/>
      <c r="I558" s="35"/>
      <c r="J558" s="33"/>
    </row>
    <row r="559" spans="3:10" ht="18" customHeight="1">
      <c r="C559" s="1" t="e">
        <f t="shared" ca="1" si="507"/>
        <v>#N/A</v>
      </c>
      <c r="D559" s="50">
        <v>28</v>
      </c>
      <c r="E559" s="20"/>
      <c r="F559" s="25"/>
      <c r="G559" s="25"/>
      <c r="H559" s="25"/>
      <c r="I559" s="25"/>
      <c r="J559" s="26"/>
    </row>
    <row r="560" spans="3:10">
      <c r="C560" s="1" t="e">
        <f t="shared" ca="1" si="506"/>
        <v>#N/A</v>
      </c>
      <c r="D560" s="51"/>
      <c r="E560" s="19"/>
      <c r="F560" s="27"/>
      <c r="G560" s="27"/>
      <c r="H560" s="35"/>
      <c r="I560" s="35"/>
      <c r="J560" s="33"/>
    </row>
    <row r="561" spans="3:10" ht="18" customHeight="1">
      <c r="C561" s="1" t="e">
        <f t="shared" ca="1" si="507"/>
        <v>#N/A</v>
      </c>
      <c r="D561" s="50">
        <v>29</v>
      </c>
      <c r="E561" s="20"/>
      <c r="F561" s="25"/>
      <c r="G561" s="25"/>
      <c r="H561" s="25"/>
      <c r="I561" s="25"/>
      <c r="J561" s="26"/>
    </row>
    <row r="562" spans="3:10">
      <c r="C562" s="1" t="e">
        <f t="shared" ca="1" si="506"/>
        <v>#N/A</v>
      </c>
      <c r="D562" s="51"/>
      <c r="E562" s="19"/>
      <c r="F562" s="27"/>
      <c r="G562" s="27"/>
      <c r="H562" s="35"/>
      <c r="I562" s="35"/>
      <c r="J562" s="33"/>
    </row>
    <row r="563" spans="3:10" ht="18" customHeight="1">
      <c r="C563" s="1" t="e">
        <f t="shared" ca="1" si="507"/>
        <v>#N/A</v>
      </c>
      <c r="D563" s="50">
        <v>30</v>
      </c>
      <c r="E563" s="20"/>
      <c r="F563" s="25"/>
      <c r="G563" s="25"/>
      <c r="H563" s="25"/>
      <c r="I563" s="25"/>
      <c r="J563" s="26"/>
    </row>
    <row r="564" spans="3:10">
      <c r="C564" s="1" t="e">
        <f t="shared" ca="1" si="506"/>
        <v>#N/A</v>
      </c>
      <c r="D564" s="51"/>
      <c r="E564" s="19"/>
      <c r="F564" s="27"/>
      <c r="G564" s="27"/>
      <c r="H564" s="35"/>
      <c r="I564" s="35"/>
      <c r="J564" s="33"/>
    </row>
    <row r="565" spans="3:10" ht="18" customHeight="1">
      <c r="C565" s="1" t="e">
        <f t="shared" ca="1" si="507"/>
        <v>#N/A</v>
      </c>
      <c r="D565" s="50">
        <v>31</v>
      </c>
      <c r="E565" s="20"/>
      <c r="F565" s="25"/>
      <c r="G565" s="25"/>
      <c r="H565" s="25"/>
      <c r="I565" s="25"/>
      <c r="J565" s="26"/>
    </row>
    <row r="566" spans="3:10">
      <c r="C566" s="1" t="e">
        <f t="shared" ref="C566:C604" ca="1" si="508">C567+1000</f>
        <v>#N/A</v>
      </c>
      <c r="D566" s="51"/>
      <c r="E566" s="19"/>
      <c r="F566" s="27"/>
      <c r="G566" s="27"/>
      <c r="H566" s="35"/>
      <c r="I566" s="35"/>
      <c r="J566" s="33"/>
    </row>
    <row r="567" spans="3:10" ht="18" customHeight="1">
      <c r="C567" s="1" t="e">
        <f t="shared" ref="C567:C605" ca="1" si="509">RANK(B567,$B$3:$B$605)</f>
        <v>#N/A</v>
      </c>
      <c r="D567" s="50">
        <v>32</v>
      </c>
      <c r="E567" s="20"/>
      <c r="F567" s="25"/>
      <c r="G567" s="25"/>
      <c r="H567" s="25"/>
      <c r="I567" s="25"/>
      <c r="J567" s="26"/>
    </row>
    <row r="568" spans="3:10">
      <c r="C568" s="1" t="e">
        <f t="shared" ca="1" si="508"/>
        <v>#N/A</v>
      </c>
      <c r="D568" s="51"/>
      <c r="E568" s="19"/>
      <c r="F568" s="27"/>
      <c r="G568" s="27"/>
      <c r="H568" s="35"/>
      <c r="I568" s="35"/>
      <c r="J568" s="33"/>
    </row>
    <row r="569" spans="3:10" ht="18" customHeight="1">
      <c r="C569" s="1" t="e">
        <f t="shared" ca="1" si="509"/>
        <v>#N/A</v>
      </c>
      <c r="D569" s="50">
        <v>33</v>
      </c>
      <c r="E569" s="20"/>
      <c r="F569" s="25"/>
      <c r="G569" s="25"/>
      <c r="H569" s="25"/>
      <c r="I569" s="25"/>
      <c r="J569" s="26"/>
    </row>
    <row r="570" spans="3:10">
      <c r="C570" s="1" t="e">
        <f t="shared" ca="1" si="508"/>
        <v>#N/A</v>
      </c>
      <c r="D570" s="51"/>
      <c r="E570" s="19"/>
      <c r="F570" s="27"/>
      <c r="G570" s="27"/>
      <c r="H570" s="35"/>
      <c r="I570" s="35"/>
      <c r="J570" s="33"/>
    </row>
    <row r="571" spans="3:10" ht="18" customHeight="1">
      <c r="C571" s="1" t="e">
        <f t="shared" ca="1" si="509"/>
        <v>#N/A</v>
      </c>
      <c r="D571" s="50">
        <v>34</v>
      </c>
      <c r="E571" s="20"/>
      <c r="F571" s="25"/>
      <c r="G571" s="25"/>
      <c r="H571" s="25"/>
      <c r="I571" s="25"/>
      <c r="J571" s="26"/>
    </row>
    <row r="572" spans="3:10">
      <c r="C572" s="1" t="e">
        <f t="shared" ca="1" si="508"/>
        <v>#N/A</v>
      </c>
      <c r="D572" s="51"/>
      <c r="E572" s="19"/>
      <c r="F572" s="27"/>
      <c r="G572" s="27"/>
      <c r="H572" s="35"/>
      <c r="I572" s="35"/>
      <c r="J572" s="33"/>
    </row>
    <row r="573" spans="3:10" ht="18" customHeight="1">
      <c r="C573" s="1" t="e">
        <f t="shared" ca="1" si="509"/>
        <v>#N/A</v>
      </c>
      <c r="D573" s="50">
        <v>35</v>
      </c>
      <c r="E573" s="20"/>
      <c r="F573" s="25"/>
      <c r="G573" s="25"/>
      <c r="H573" s="25"/>
      <c r="I573" s="25"/>
      <c r="J573" s="26"/>
    </row>
    <row r="574" spans="3:10">
      <c r="C574" s="1" t="e">
        <f t="shared" ca="1" si="508"/>
        <v>#N/A</v>
      </c>
      <c r="D574" s="51"/>
      <c r="E574" s="19"/>
      <c r="F574" s="27"/>
      <c r="G574" s="27"/>
      <c r="H574" s="35"/>
      <c r="I574" s="35"/>
      <c r="J574" s="33"/>
    </row>
    <row r="575" spans="3:10" ht="18" customHeight="1">
      <c r="C575" s="1" t="e">
        <f t="shared" ca="1" si="509"/>
        <v>#N/A</v>
      </c>
      <c r="D575" s="50">
        <v>36</v>
      </c>
      <c r="E575" s="20"/>
      <c r="F575" s="25"/>
      <c r="G575" s="25"/>
      <c r="H575" s="25"/>
      <c r="I575" s="25"/>
      <c r="J575" s="26"/>
    </row>
    <row r="576" spans="3:10">
      <c r="C576" s="1" t="e">
        <f t="shared" ca="1" si="508"/>
        <v>#N/A</v>
      </c>
      <c r="D576" s="51"/>
      <c r="E576" s="19"/>
      <c r="F576" s="27"/>
      <c r="G576" s="27"/>
      <c r="H576" s="35"/>
      <c r="I576" s="35"/>
      <c r="J576" s="33"/>
    </row>
    <row r="577" spans="3:10" ht="18" customHeight="1">
      <c r="C577" s="1" t="e">
        <f t="shared" ca="1" si="509"/>
        <v>#N/A</v>
      </c>
      <c r="D577" s="50">
        <v>37</v>
      </c>
      <c r="E577" s="20"/>
      <c r="F577" s="25"/>
      <c r="G577" s="25"/>
      <c r="H577" s="25"/>
      <c r="I577" s="25"/>
      <c r="J577" s="26"/>
    </row>
    <row r="578" spans="3:10">
      <c r="C578" s="1" t="e">
        <f t="shared" ca="1" si="508"/>
        <v>#N/A</v>
      </c>
      <c r="D578" s="51"/>
      <c r="E578" s="19"/>
      <c r="F578" s="27"/>
      <c r="G578" s="27"/>
      <c r="H578" s="35"/>
      <c r="I578" s="35"/>
      <c r="J578" s="33"/>
    </row>
    <row r="579" spans="3:10" ht="18" customHeight="1">
      <c r="C579" s="1" t="e">
        <f t="shared" ca="1" si="509"/>
        <v>#N/A</v>
      </c>
      <c r="D579" s="50">
        <v>38</v>
      </c>
      <c r="E579" s="20"/>
      <c r="F579" s="25"/>
      <c r="G579" s="25"/>
      <c r="H579" s="25"/>
      <c r="I579" s="25"/>
      <c r="J579" s="26"/>
    </row>
    <row r="580" spans="3:10">
      <c r="C580" s="1" t="e">
        <f t="shared" ca="1" si="508"/>
        <v>#N/A</v>
      </c>
      <c r="D580" s="51"/>
      <c r="E580" s="19"/>
      <c r="F580" s="27"/>
      <c r="G580" s="27"/>
      <c r="H580" s="35"/>
      <c r="I580" s="35"/>
      <c r="J580" s="33"/>
    </row>
    <row r="581" spans="3:10" ht="18" customHeight="1">
      <c r="C581" s="1" t="e">
        <f t="shared" ca="1" si="509"/>
        <v>#N/A</v>
      </c>
      <c r="D581" s="50">
        <v>39</v>
      </c>
      <c r="E581" s="20"/>
      <c r="F581" s="25"/>
      <c r="G581" s="25"/>
      <c r="H581" s="25"/>
      <c r="I581" s="25"/>
      <c r="J581" s="26"/>
    </row>
    <row r="582" spans="3:10">
      <c r="C582" s="1" t="e">
        <f t="shared" ca="1" si="508"/>
        <v>#N/A</v>
      </c>
      <c r="D582" s="51"/>
      <c r="E582" s="19"/>
      <c r="F582" s="27"/>
      <c r="G582" s="27"/>
      <c r="H582" s="35"/>
      <c r="I582" s="35"/>
      <c r="J582" s="33"/>
    </row>
    <row r="583" spans="3:10" ht="18" customHeight="1">
      <c r="C583" s="1" t="e">
        <f t="shared" ca="1" si="509"/>
        <v>#N/A</v>
      </c>
      <c r="D583" s="50">
        <v>40</v>
      </c>
      <c r="E583" s="20"/>
      <c r="F583" s="25"/>
      <c r="G583" s="25"/>
      <c r="H583" s="25"/>
      <c r="I583" s="25"/>
      <c r="J583" s="26"/>
    </row>
    <row r="584" spans="3:10">
      <c r="C584" s="1" t="e">
        <f t="shared" ca="1" si="508"/>
        <v>#N/A</v>
      </c>
      <c r="D584" s="51"/>
      <c r="E584" s="19"/>
      <c r="F584" s="27"/>
      <c r="G584" s="27"/>
      <c r="H584" s="35"/>
      <c r="I584" s="35"/>
      <c r="J584" s="33"/>
    </row>
    <row r="585" spans="3:10" ht="18" customHeight="1">
      <c r="C585" s="1" t="e">
        <f t="shared" ca="1" si="509"/>
        <v>#N/A</v>
      </c>
      <c r="D585" s="50">
        <v>41</v>
      </c>
      <c r="E585" s="20"/>
      <c r="F585" s="25"/>
      <c r="G585" s="25"/>
      <c r="H585" s="25"/>
      <c r="I585" s="25"/>
      <c r="J585" s="26"/>
    </row>
    <row r="586" spans="3:10">
      <c r="C586" s="1" t="e">
        <f t="shared" ca="1" si="508"/>
        <v>#N/A</v>
      </c>
      <c r="D586" s="51"/>
      <c r="E586" s="19"/>
      <c r="F586" s="27"/>
      <c r="G586" s="27"/>
      <c r="H586" s="35"/>
      <c r="I586" s="35"/>
      <c r="J586" s="33"/>
    </row>
    <row r="587" spans="3:10" ht="18" customHeight="1">
      <c r="C587" s="1" t="e">
        <f t="shared" ca="1" si="509"/>
        <v>#N/A</v>
      </c>
      <c r="D587" s="50">
        <v>42</v>
      </c>
      <c r="E587" s="20"/>
      <c r="F587" s="25"/>
      <c r="G587" s="25"/>
      <c r="H587" s="25"/>
      <c r="I587" s="25"/>
      <c r="J587" s="26"/>
    </row>
    <row r="588" spans="3:10">
      <c r="C588" s="1" t="e">
        <f t="shared" ca="1" si="508"/>
        <v>#N/A</v>
      </c>
      <c r="D588" s="51"/>
      <c r="E588" s="19"/>
      <c r="F588" s="27"/>
      <c r="G588" s="27"/>
      <c r="H588" s="35"/>
      <c r="I588" s="35"/>
      <c r="J588" s="33"/>
    </row>
    <row r="589" spans="3:10" ht="18" customHeight="1">
      <c r="C589" s="1" t="e">
        <f t="shared" ca="1" si="509"/>
        <v>#N/A</v>
      </c>
      <c r="D589" s="50">
        <v>43</v>
      </c>
      <c r="E589" s="20"/>
      <c r="F589" s="25"/>
      <c r="G589" s="25"/>
      <c r="H589" s="25"/>
      <c r="I589" s="25"/>
      <c r="J589" s="26"/>
    </row>
    <row r="590" spans="3:10">
      <c r="C590" s="1" t="e">
        <f t="shared" ca="1" si="508"/>
        <v>#N/A</v>
      </c>
      <c r="D590" s="12"/>
      <c r="E590" s="34"/>
      <c r="F590" s="35"/>
      <c r="G590" s="35"/>
      <c r="H590" s="35"/>
      <c r="I590" s="35"/>
      <c r="J590" s="33"/>
    </row>
    <row r="591" spans="3:10" ht="16.2">
      <c r="C591" s="1" t="e">
        <f t="shared" ca="1" si="509"/>
        <v>#N/A</v>
      </c>
      <c r="D591" s="17">
        <v>123</v>
      </c>
      <c r="E591" s="20"/>
      <c r="F591" s="25"/>
      <c r="G591" s="25"/>
      <c r="H591" s="25"/>
      <c r="I591" s="25"/>
      <c r="J591" s="26"/>
    </row>
    <row r="592" spans="3:10">
      <c r="C592" s="1" t="e">
        <f t="shared" ca="1" si="508"/>
        <v>#N/A</v>
      </c>
      <c r="D592" s="12"/>
      <c r="E592" s="34"/>
      <c r="F592" s="35"/>
      <c r="G592" s="35"/>
      <c r="H592" s="35"/>
      <c r="I592" s="35"/>
      <c r="J592" s="33"/>
    </row>
    <row r="593" spans="3:10" ht="16.2">
      <c r="C593" s="1" t="e">
        <f t="shared" ca="1" si="509"/>
        <v>#N/A</v>
      </c>
      <c r="D593" s="17">
        <v>124</v>
      </c>
      <c r="E593" s="20"/>
      <c r="F593" s="25"/>
      <c r="G593" s="25"/>
      <c r="H593" s="25"/>
      <c r="I593" s="25"/>
      <c r="J593" s="26"/>
    </row>
    <row r="594" spans="3:10">
      <c r="C594" s="1" t="e">
        <f t="shared" ca="1" si="508"/>
        <v>#N/A</v>
      </c>
      <c r="D594" s="12"/>
      <c r="E594" s="34"/>
      <c r="F594" s="35"/>
      <c r="G594" s="35"/>
      <c r="H594" s="35"/>
      <c r="I594" s="35"/>
      <c r="J594" s="33"/>
    </row>
    <row r="595" spans="3:10" ht="16.2">
      <c r="C595" s="1" t="e">
        <f t="shared" ca="1" si="509"/>
        <v>#N/A</v>
      </c>
      <c r="D595" s="17">
        <v>125</v>
      </c>
      <c r="E595" s="20"/>
      <c r="F595" s="25"/>
      <c r="G595" s="25"/>
      <c r="H595" s="25"/>
      <c r="I595" s="25"/>
      <c r="J595" s="26"/>
    </row>
    <row r="596" spans="3:10">
      <c r="C596" s="1" t="e">
        <f t="shared" ca="1" si="508"/>
        <v>#N/A</v>
      </c>
      <c r="D596" s="12"/>
      <c r="E596" s="34"/>
      <c r="F596" s="35"/>
      <c r="G596" s="35"/>
      <c r="H596" s="35"/>
      <c r="I596" s="35"/>
      <c r="J596" s="33"/>
    </row>
    <row r="597" spans="3:10" ht="16.2">
      <c r="C597" s="1" t="e">
        <f t="shared" ca="1" si="509"/>
        <v>#N/A</v>
      </c>
      <c r="D597" s="17">
        <v>126</v>
      </c>
      <c r="E597" s="20"/>
      <c r="F597" s="25"/>
      <c r="G597" s="25"/>
      <c r="H597" s="25"/>
      <c r="I597" s="25"/>
      <c r="J597" s="26"/>
    </row>
    <row r="598" spans="3:10">
      <c r="C598" s="1" t="e">
        <f t="shared" ca="1" si="508"/>
        <v>#N/A</v>
      </c>
      <c r="D598" s="12"/>
      <c r="E598" s="34"/>
      <c r="F598" s="35"/>
      <c r="G598" s="35"/>
      <c r="H598" s="35"/>
      <c r="I598" s="35"/>
      <c r="J598" s="33"/>
    </row>
    <row r="599" spans="3:10" ht="16.2">
      <c r="C599" s="1" t="e">
        <f t="shared" ca="1" si="509"/>
        <v>#N/A</v>
      </c>
      <c r="D599" s="17">
        <v>127</v>
      </c>
      <c r="E599" s="20"/>
      <c r="F599" s="25"/>
      <c r="G599" s="25"/>
      <c r="H599" s="25"/>
      <c r="I599" s="25"/>
      <c r="J599" s="26"/>
    </row>
    <row r="600" spans="3:10">
      <c r="C600" s="1" t="e">
        <f t="shared" ca="1" si="508"/>
        <v>#N/A</v>
      </c>
      <c r="D600" s="12"/>
      <c r="E600" s="34"/>
      <c r="F600" s="35"/>
      <c r="G600" s="35"/>
      <c r="H600" s="35"/>
      <c r="I600" s="35"/>
      <c r="J600" s="33"/>
    </row>
    <row r="601" spans="3:10" ht="16.2">
      <c r="C601" s="1" t="e">
        <f t="shared" ca="1" si="509"/>
        <v>#N/A</v>
      </c>
      <c r="D601" s="17">
        <v>128</v>
      </c>
      <c r="E601" s="20"/>
      <c r="F601" s="25"/>
      <c r="G601" s="25"/>
      <c r="H601" s="25"/>
      <c r="I601" s="25"/>
      <c r="J601" s="26"/>
    </row>
    <row r="602" spans="3:10">
      <c r="C602" s="1" t="e">
        <f t="shared" ca="1" si="508"/>
        <v>#N/A</v>
      </c>
      <c r="D602" s="12"/>
      <c r="E602" s="34"/>
      <c r="F602" s="35"/>
      <c r="G602" s="35"/>
      <c r="H602" s="35"/>
      <c r="I602" s="35"/>
      <c r="J602" s="33"/>
    </row>
    <row r="603" spans="3:10" ht="16.2">
      <c r="C603" s="1" t="e">
        <f t="shared" ca="1" si="509"/>
        <v>#N/A</v>
      </c>
      <c r="D603" s="17">
        <v>129</v>
      </c>
      <c r="E603" s="20"/>
      <c r="F603" s="25"/>
      <c r="G603" s="25"/>
      <c r="H603" s="25"/>
      <c r="I603" s="25"/>
      <c r="J603" s="26"/>
    </row>
    <row r="604" spans="3:10">
      <c r="C604" s="1" t="e">
        <f t="shared" ca="1" si="508"/>
        <v>#N/A</v>
      </c>
      <c r="D604" s="12"/>
      <c r="E604" s="34"/>
      <c r="F604" s="35"/>
      <c r="G604" s="35"/>
      <c r="H604" s="35"/>
      <c r="I604" s="35"/>
      <c r="J604" s="33"/>
    </row>
    <row r="605" spans="3:10" ht="16.2">
      <c r="C605" s="1" t="e">
        <f t="shared" ca="1" si="509"/>
        <v>#N/A</v>
      </c>
      <c r="D605" s="17">
        <v>130</v>
      </c>
      <c r="E605" s="20"/>
      <c r="F605" s="25"/>
      <c r="G605" s="25"/>
      <c r="H605" s="25"/>
      <c r="I605" s="25"/>
      <c r="J605" s="26"/>
    </row>
  </sheetData>
  <mergeCells count="15">
    <mergeCell ref="K424:K447"/>
    <mergeCell ref="K448:K485"/>
    <mergeCell ref="K486:K499"/>
    <mergeCell ref="K186:K207"/>
    <mergeCell ref="K2:K35"/>
    <mergeCell ref="K36:K73"/>
    <mergeCell ref="K74:K103"/>
    <mergeCell ref="K104:K143"/>
    <mergeCell ref="K144:K185"/>
    <mergeCell ref="K400:K423"/>
    <mergeCell ref="K208:K251"/>
    <mergeCell ref="K252:K289"/>
    <mergeCell ref="K290:K313"/>
    <mergeCell ref="K314:K355"/>
    <mergeCell ref="K356:K39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V46"/>
  <sheetViews>
    <sheetView view="pageBreakPreview" zoomScale="60" zoomScaleNormal="60" workbookViewId="0">
      <selection activeCell="L25" sqref="L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1921</v>
      </c>
      <c r="C2" s="88"/>
      <c r="D2" s="2" t="s">
        <v>1922</v>
      </c>
      <c r="E2" s="88"/>
      <c r="F2" s="2" t="s">
        <v>1923</v>
      </c>
      <c r="G2" s="88"/>
      <c r="H2" s="2" t="s">
        <v>1924</v>
      </c>
      <c r="I2" s="88"/>
      <c r="J2" s="2" t="s">
        <v>1925</v>
      </c>
      <c r="K2" s="88"/>
      <c r="L2" s="2" t="s">
        <v>1926</v>
      </c>
      <c r="M2" s="88"/>
      <c r="N2" s="2" t="s">
        <v>1927</v>
      </c>
      <c r="O2" s="88"/>
      <c r="P2" s="2" t="s">
        <v>1928</v>
      </c>
      <c r="Q2" s="88"/>
      <c r="R2" s="2" t="s">
        <v>1929</v>
      </c>
      <c r="S2" s="88"/>
      <c r="T2" s="2" t="s">
        <v>1930</v>
      </c>
      <c r="V2" s="104" t="s">
        <v>866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ちょう</v>
      </c>
      <c r="D3" s="89" t="str">
        <f t="shared" ref="D3:D8" ca="1" si="1">IF(E3="",D30,"□")</f>
        <v>□</v>
      </c>
      <c r="E3" s="90" t="str">
        <f ca="1">E30</f>
        <v>じゅ</v>
      </c>
      <c r="F3" s="89" t="str">
        <f t="shared" ref="F3:F8" ca="1" si="2">IF(G3="",F30,"□")</f>
        <v>□</v>
      </c>
      <c r="G3" s="90" t="str">
        <f ca="1">G30</f>
        <v>どう</v>
      </c>
      <c r="H3" s="89" t="str">
        <f t="shared" ref="H3:H8" ca="1" si="3">IF(I3="",H30,"□")</f>
        <v>□</v>
      </c>
      <c r="I3" s="90" t="str">
        <f ca="1">I30</f>
        <v>がっ</v>
      </c>
      <c r="J3" s="89" t="str">
        <f t="shared" ref="J3:J8" ca="1" si="4">IF(K3="",J30,"□")</f>
        <v>□</v>
      </c>
      <c r="K3" s="90" t="str">
        <f ca="1">K30</f>
        <v>かい</v>
      </c>
      <c r="L3" s="89" t="str">
        <f t="shared" ref="L3:L8" ca="1" si="5">IF(M3="",L30,"□")</f>
        <v>□</v>
      </c>
      <c r="M3" s="90" t="str">
        <f ca="1">M30</f>
        <v>かい</v>
      </c>
      <c r="N3" s="89" t="str">
        <f t="shared" ref="N3:N8" ca="1" si="6">IF(O3="",N30,"□")</f>
        <v>□</v>
      </c>
      <c r="O3" s="90" t="str">
        <f ca="1">O30</f>
        <v>ぬの</v>
      </c>
      <c r="P3" s="89" t="str">
        <f t="shared" ref="P3:P8" ca="1" si="7">IF(Q3="",P30,"□")</f>
        <v>□</v>
      </c>
      <c r="Q3" s="90" t="str">
        <f ca="1">Q30</f>
        <v>こん</v>
      </c>
      <c r="R3" s="89" t="str">
        <f t="shared" ref="R3:R8" ca="1" si="8">IF(S3="",R30,"□")</f>
        <v>□</v>
      </c>
      <c r="S3" s="90" t="str">
        <f ca="1">S30</f>
        <v>みだ</v>
      </c>
      <c r="T3" s="89" t="str">
        <f t="shared" ref="T3:T8" ca="1" si="9">IF(U3="",T30,"□")</f>
        <v>□</v>
      </c>
      <c r="U3" s="90" t="str">
        <f ca="1">U30</f>
        <v>し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なん</v>
      </c>
      <c r="D4" s="91" t="str">
        <f t="shared" ca="1" si="1"/>
        <v>□</v>
      </c>
      <c r="E4" s="90" t="str">
        <f t="shared" ref="E4:E8" ca="1" si="11">E31</f>
        <v>もく</v>
      </c>
      <c r="F4" s="91" t="str">
        <f t="shared" ca="1" si="2"/>
        <v>□</v>
      </c>
      <c r="G4" s="90" t="str">
        <f t="shared" ref="G4:G8" ca="1" si="12">G31</f>
        <v>めい</v>
      </c>
      <c r="H4" s="91" t="str">
        <f t="shared" ca="1" si="3"/>
        <v>□</v>
      </c>
      <c r="I4" s="90" t="str">
        <f t="shared" ref="I4:I8" ca="1" si="13">I31</f>
        <v>き</v>
      </c>
      <c r="J4" s="91" t="str">
        <f t="shared" ca="1" si="4"/>
        <v>□</v>
      </c>
      <c r="K4" s="90" t="str">
        <f t="shared" ref="K4:M8" ca="1" si="14">K31</f>
        <v>けつ</v>
      </c>
      <c r="L4" s="91" t="str">
        <f t="shared" ca="1" si="5"/>
        <v>□</v>
      </c>
      <c r="M4" s="90" t="str">
        <f t="shared" ca="1" si="14"/>
        <v>しゃ</v>
      </c>
      <c r="N4" s="91" t="str">
        <f t="shared" ca="1" si="6"/>
        <v>を　</v>
      </c>
      <c r="O4" s="90" t="str">
        <f t="shared" ref="O4:O8" ca="1" si="15">O31</f>
        <v/>
      </c>
      <c r="P4" s="91" t="str">
        <f t="shared" ca="1" si="7"/>
        <v>□</v>
      </c>
      <c r="Q4" s="90" t="str">
        <f t="shared" ref="Q4:Q8" ca="1" si="16">Q31</f>
        <v>なん</v>
      </c>
      <c r="R4" s="91" t="str">
        <f t="shared" ca="1" si="8"/>
        <v>れた</v>
      </c>
      <c r="S4" s="90" t="str">
        <f ca="1">S31</f>
        <v/>
      </c>
      <c r="T4" s="91" t="str">
        <f t="shared" ca="1" si="9"/>
        <v>を　</v>
      </c>
      <c r="U4" s="90" t="str">
        <f ca="1">U31</f>
        <v/>
      </c>
      <c r="V4" s="104"/>
    </row>
    <row r="5" spans="2:22" ht="80.400000000000006" customHeight="1">
      <c r="B5" s="91" t="str">
        <f t="shared" ca="1" si="0"/>
        <v>と　</v>
      </c>
      <c r="C5" s="90" t="str">
        <f t="shared" ca="1" si="10"/>
        <v/>
      </c>
      <c r="D5" s="91" t="str">
        <f t="shared" ca="1" si="1"/>
        <v>を　</v>
      </c>
      <c r="E5" s="90" t="str">
        <f t="shared" ca="1" si="11"/>
        <v/>
      </c>
      <c r="F5" s="91" t="str">
        <f t="shared" ca="1" si="2"/>
        <v>を　</v>
      </c>
      <c r="G5" s="90" t="str">
        <f t="shared" ca="1" si="12"/>
        <v/>
      </c>
      <c r="H5" s="91" t="str">
        <f t="shared" ca="1" si="3"/>
        <v>の　</v>
      </c>
      <c r="I5" s="90" t="str">
        <f t="shared" ca="1" si="13"/>
        <v/>
      </c>
      <c r="J5" s="91" t="str">
        <f t="shared" ca="1" si="4"/>
        <v>□</v>
      </c>
      <c r="K5" s="90" t="str">
        <f t="shared" ca="1" si="14"/>
        <v>さく</v>
      </c>
      <c r="L5" s="91" t="str">
        <f t="shared" ca="1" si="5"/>
        <v>に　</v>
      </c>
      <c r="M5" s="90" t="str">
        <f t="shared" ca="1" si="14"/>
        <v/>
      </c>
      <c r="N5" s="91" t="str">
        <f t="shared" ca="1" si="6"/>
        <v>□</v>
      </c>
      <c r="O5" s="90" t="str">
        <f t="shared" ca="1" si="15"/>
        <v>あお</v>
      </c>
      <c r="P5" s="91" t="str">
        <f t="shared" ca="1" si="7"/>
        <v>に　</v>
      </c>
      <c r="Q5" s="90" t="str">
        <f t="shared" ca="1" si="16"/>
        <v/>
      </c>
      <c r="R5" s="91" t="str">
        <f t="shared" ca="1" si="8"/>
        <v>□</v>
      </c>
      <c r="S5" s="90" t="str">
        <f ca="1">S32</f>
        <v>よ</v>
      </c>
      <c r="T5" s="91" t="str">
        <f t="shared" ca="1" si="9"/>
        <v>□</v>
      </c>
      <c r="U5" s="90" t="str">
        <f ca="1">U32</f>
        <v>ろう</v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ちょう</v>
      </c>
      <c r="D6" s="91" t="str">
        <f t="shared" ca="1" si="1"/>
        <v>□</v>
      </c>
      <c r="E6" s="90" t="str">
        <f t="shared" ca="1" si="11"/>
        <v>そだ</v>
      </c>
      <c r="F6" s="91" t="str">
        <f t="shared" ca="1" si="2"/>
        <v>□</v>
      </c>
      <c r="G6" s="90" t="str">
        <f t="shared" ca="1" si="12"/>
        <v>むす</v>
      </c>
      <c r="H6" s="91" t="str">
        <f t="shared" ca="1" si="3"/>
        <v>□</v>
      </c>
      <c r="I6" s="90" t="str">
        <f t="shared" ca="1" si="13"/>
        <v>えん</v>
      </c>
      <c r="J6" s="91" t="str">
        <f t="shared" ca="1" si="4"/>
        <v>を　</v>
      </c>
      <c r="K6" s="90" t="str">
        <f t="shared" ca="1" si="14"/>
        <v/>
      </c>
      <c r="L6" s="91" t="str">
        <f t="shared" ca="1" si="5"/>
        <v>□</v>
      </c>
      <c r="M6" s="90" t="str">
        <f t="shared" ca="1" si="14"/>
        <v>つと</v>
      </c>
      <c r="N6" s="91" t="str">
        <f t="shared" ca="1" si="6"/>
        <v>く　</v>
      </c>
      <c r="O6" s="90" t="str">
        <f t="shared" ca="1" si="15"/>
        <v/>
      </c>
      <c r="P6" s="91" t="str">
        <f t="shared" ca="1" si="7"/>
        <v>□</v>
      </c>
      <c r="Q6" s="90" t="str">
        <f t="shared" ca="1" si="16"/>
        <v>ちょく</v>
      </c>
      <c r="R6" s="91" t="str">
        <f t="shared" ca="1" si="8"/>
        <v>の　</v>
      </c>
      <c r="S6" s="90" t="str">
        <f t="shared" ref="S6:S8" ca="1" si="17">S33</f>
        <v/>
      </c>
      <c r="T6" s="91" t="str">
        <f t="shared" ca="1" si="9"/>
        <v>□</v>
      </c>
      <c r="U6" s="90" t="str">
        <f t="shared" ref="U6:U9" ca="1" si="18">U33</f>
        <v>どく</v>
      </c>
      <c r="V6" s="105" t="s">
        <v>1931</v>
      </c>
    </row>
    <row r="7" spans="2:22" ht="80.400000000000006" customHeight="1">
      <c r="B7" s="91" t="str">
        <f t="shared" ca="1" si="0"/>
        <v>□</v>
      </c>
      <c r="C7" s="90" t="str">
        <f t="shared" ca="1" si="10"/>
        <v>じょ</v>
      </c>
      <c r="D7" s="91" t="str">
        <f t="shared" ca="1" si="1"/>
        <v>てる</v>
      </c>
      <c r="E7" s="90" t="str">
        <f t="shared" ca="1" si="11"/>
        <v/>
      </c>
      <c r="F7" s="91" t="str">
        <f t="shared" ca="1" si="2"/>
        <v>ぶ　</v>
      </c>
      <c r="G7" s="90" t="str">
        <f t="shared" ca="1" si="12"/>
        <v/>
      </c>
      <c r="H7" s="91" t="str">
        <f t="shared" ca="1" si="3"/>
        <v>□</v>
      </c>
      <c r="I7" s="90" t="str">
        <f t="shared" ca="1" si="13"/>
        <v>そう</v>
      </c>
      <c r="J7" s="91" t="str">
        <f t="shared" ca="1" si="4"/>
        <v>□</v>
      </c>
      <c r="K7" s="90" t="str">
        <f t="shared" ca="1" si="14"/>
        <v>かんが</v>
      </c>
      <c r="L7" s="91" t="str">
        <f t="shared" ca="1" si="5"/>
        <v>める</v>
      </c>
      <c r="M7" s="90" t="str">
        <f t="shared" ca="1" si="14"/>
        <v/>
      </c>
      <c r="N7" s="91" t="str">
        <f t="shared" ca="1" si="6"/>
        <v>□</v>
      </c>
      <c r="O7" s="90" t="str">
        <f t="shared" ca="1" si="15"/>
        <v>そ</v>
      </c>
      <c r="P7" s="91" t="str">
        <f t="shared" ca="1" si="7"/>
        <v>□</v>
      </c>
      <c r="Q7" s="90" t="str">
        <f t="shared" ca="1" si="16"/>
        <v>めん</v>
      </c>
      <c r="R7" s="91" t="str">
        <f t="shared" ca="1" si="8"/>
        <v>□</v>
      </c>
      <c r="S7" s="90" t="str">
        <f t="shared" ca="1" si="17"/>
        <v>なか</v>
      </c>
      <c r="T7" s="91" t="str">
        <f t="shared" ca="1" si="9"/>
        <v>する</v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>える</v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>める</v>
      </c>
      <c r="O8" s="90" t="str">
        <f t="shared" ca="1" si="15"/>
        <v/>
      </c>
      <c r="P8" s="91" t="str">
        <f t="shared" ca="1" si="7"/>
        <v>する</v>
      </c>
      <c r="Q8" s="90" t="str">
        <f t="shared" ca="1" si="16"/>
        <v/>
      </c>
      <c r="R8" s="91" t="str">
        <f t="shared" ca="1" si="8"/>
        <v/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94" t="str">
        <f t="shared" ref="B12:T17" ca="1" si="19">B21</f>
        <v>長</v>
      </c>
      <c r="C12" s="95" t="str">
        <f ca="1">IF(C30="","",IF((AND(ISTEXT(C30),C31="")),"(   )","(    "))</f>
        <v xml:space="preserve">(    </v>
      </c>
      <c r="D12" s="37" t="str">
        <f t="shared" ca="1" si="19"/>
        <v>樹</v>
      </c>
      <c r="E12" s="95" t="str">
        <f ca="1">IF(E30="","",IF((AND(ISTEXT(E30),E31="")),"(   )","(    "))</f>
        <v xml:space="preserve">(    </v>
      </c>
      <c r="F12" s="37" t="str">
        <f t="shared" ca="1" si="19"/>
        <v>同</v>
      </c>
      <c r="G12" s="95" t="str">
        <f ca="1">IF(G30="","",IF((AND(ISTEXT(G30),G31="")),"(   )","(    "))</f>
        <v xml:space="preserve">(    </v>
      </c>
      <c r="H12" s="37" t="str">
        <f t="shared" ca="1" si="19"/>
        <v>楽</v>
      </c>
      <c r="I12" s="95" t="str">
        <f ca="1">IF(I30="","",IF((AND(ISTEXT(I30),I31="")),"(   )","(    "))</f>
        <v xml:space="preserve">(    </v>
      </c>
      <c r="J12" s="37" t="str">
        <f t="shared" ca="1" si="19"/>
        <v>解</v>
      </c>
      <c r="K12" s="95" t="str">
        <f ca="1">IF(K30="","",IF((AND(ISTEXT(K30),K31="")),"(   )","(    "))</f>
        <v xml:space="preserve">(    </v>
      </c>
      <c r="L12" s="37" t="str">
        <f t="shared" ca="1" si="19"/>
        <v>会</v>
      </c>
      <c r="M12" s="95" t="str">
        <f ca="1">IF(M30="","",IF((AND(ISTEXT(M30),M31="")),"(   )","(    "))</f>
        <v xml:space="preserve">(    </v>
      </c>
      <c r="N12" s="37" t="str">
        <f t="shared" ca="1" si="19"/>
        <v>布</v>
      </c>
      <c r="O12" s="95" t="str">
        <f ca="1">IF(O30="","",IF((AND(ISTEXT(O30),O31="")),"(   )","(    "))</f>
        <v>(   )</v>
      </c>
      <c r="P12" s="37" t="str">
        <f t="shared" ca="1" si="19"/>
        <v>困</v>
      </c>
      <c r="Q12" s="95" t="str">
        <f ca="1">IF(Q30="","",IF((AND(ISTEXT(Q30),Q31="")),"(   )","(    "))</f>
        <v xml:space="preserve">(    </v>
      </c>
      <c r="R12" s="37" t="str">
        <f t="shared" ca="1" si="19"/>
        <v>乱</v>
      </c>
      <c r="S12" s="95" t="str">
        <f ca="1">IF(S30="","",IF((AND(ISTEXT(S30),S31="")),"(   )","(    "))</f>
        <v>(   )</v>
      </c>
      <c r="T12" s="37" t="str">
        <f t="shared" ca="1" si="19"/>
        <v>詩</v>
      </c>
      <c r="U12" s="95" t="str">
        <f ca="1">IF(U30="","",IF((AND(ISTEXT(U30),U31="")),"(   )","(    "))</f>
        <v>(   )</v>
      </c>
      <c r="V12" s="104"/>
    </row>
    <row r="13" spans="2:22" ht="80.400000000000006" customHeight="1">
      <c r="B13" s="94" t="str">
        <f t="shared" ca="1" si="19"/>
        <v>男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7" t="str">
        <f t="shared" ca="1" si="19"/>
        <v>木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7" t="str">
        <f t="shared" ca="1" si="19"/>
        <v>盟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7" t="str">
        <f t="shared" ca="1" si="19"/>
        <v>器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7" t="str">
        <f t="shared" ca="1" si="19"/>
        <v>決</v>
      </c>
      <c r="K13" s="95" t="str">
        <f ca="1">IF(K31="","",IF(AND(K30="",ISTEXT(K31),K32=""),"(   )",IF((AND(ISTEXT(K30),ISTEXT(K31),K32="")),"   )",IF((AND(K30="",ISTEXT(K31),ISTEXT(K32))),"(   ",""))))</f>
        <v/>
      </c>
      <c r="L13" s="37" t="str">
        <f t="shared" ca="1" si="19"/>
        <v>社</v>
      </c>
      <c r="M13" s="95" t="str">
        <f ca="1">IF(M31="","",IF(AND(M30="",ISTEXT(M31),M32=""),"(   )",IF((AND(ISTEXT(M30),ISTEXT(M31),M32="")),"   )",IF((AND(M30="",ISTEXT(M31),ISTEXT(M32))),"(   ",""))))</f>
        <v xml:space="preserve">   )</v>
      </c>
      <c r="N13" s="37" t="str">
        <f t="shared" ca="1" si="19"/>
        <v>を　</v>
      </c>
      <c r="O13" s="95" t="str">
        <f ca="1">IF(O31="","",IF(AND(O30="",ISTEXT(O31),O32=""),"(   )",IF((AND(ISTEXT(O30),ISTEXT(O31),O32="")),"   )",IF((AND(O30="",ISTEXT(O31),ISTEXT(O32))),"(   ",""))))</f>
        <v/>
      </c>
      <c r="P13" s="37" t="str">
        <f t="shared" ca="1" si="19"/>
        <v>難</v>
      </c>
      <c r="Q13" s="95" t="str">
        <f ca="1">IF(Q31="","",IF(AND(Q30="",ISTEXT(Q31),Q32=""),"(   )",IF((AND(ISTEXT(Q30),ISTEXT(Q31),Q32="")),"   )",IF((AND(Q30="",ISTEXT(Q31),ISTEXT(Q32))),"(   ",""))))</f>
        <v xml:space="preserve">   )</v>
      </c>
      <c r="R13" s="37" t="str">
        <f t="shared" ca="1" si="19"/>
        <v>れた</v>
      </c>
      <c r="S13" s="95" t="str">
        <f ca="1">IF(S31="","",IF(AND(S30="",ISTEXT(S31),S32=""),"(   )",IF((AND(ISTEXT(S30),ISTEXT(S31),S32="")),"   )",IF((AND(S30="",ISTEXT(S31),ISTEXT(S32))),"(   ",""))))</f>
        <v/>
      </c>
      <c r="T13" s="37" t="str">
        <f t="shared" ca="1" si="19"/>
        <v>を　</v>
      </c>
      <c r="U13" s="95" t="str">
        <f ca="1">IF(U31="","",IF(AND(U30="",ISTEXT(U31),U32=""),"(   )",IF((AND(ISTEXT(U30),ISTEXT(U31),U32="")),"   )",IF((AND(U30="",ISTEXT(U31),ISTEXT(U32))),"(   ",""))))</f>
        <v/>
      </c>
      <c r="V13" s="104"/>
    </row>
    <row r="14" spans="2:22" ht="80.400000000000006" customHeight="1">
      <c r="B14" s="94" t="str">
        <f t="shared" ca="1" si="19"/>
        <v>と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7" t="str">
        <f t="shared" ca="1" si="19"/>
        <v>を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7" t="str">
        <f t="shared" ca="1" si="19"/>
        <v>を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7" t="str">
        <f t="shared" ca="1" si="19"/>
        <v>の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7" t="str">
        <f t="shared" ca="1" si="19"/>
        <v>策</v>
      </c>
      <c r="K14" s="95" t="str">
        <f t="shared" ref="K14:K17" ca="1" si="24">IF(K32="","",IF(AND(K31="",ISTEXT(K32),K33=""),"(   )",IF((AND(ISTEXT(K31),ISTEXT(K32),K33="")),"   )",IF((AND(K31="",ISTEXT(K32),ISTEXT(K33))),"(   ",""))))</f>
        <v xml:space="preserve">   )</v>
      </c>
      <c r="L14" s="37" t="str">
        <f t="shared" ca="1" si="19"/>
        <v>に　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7" t="str">
        <f t="shared" ca="1" si="19"/>
        <v>青</v>
      </c>
      <c r="O14" s="95" t="str">
        <f t="shared" ref="O14:O17" ca="1" si="26">IF(O32="","",IF(AND(O31="",ISTEXT(O32),O33=""),"(   )",IF((AND(ISTEXT(O31),ISTEXT(O32),O33="")),"   )",IF((AND(O31="",ISTEXT(O32),ISTEXT(O33))),"(   ",""))))</f>
        <v>(   )</v>
      </c>
      <c r="P14" s="37" t="str">
        <f t="shared" ca="1" si="19"/>
        <v>に　</v>
      </c>
      <c r="Q14" s="95" t="str">
        <f t="shared" ref="Q14:Q17" ca="1" si="27">IF(Q32="","",IF(AND(Q31="",ISTEXT(Q32),Q33=""),"(   )",IF((AND(ISTEXT(Q31),ISTEXT(Q32),Q33="")),"   )",IF((AND(Q31="",ISTEXT(Q32),ISTEXT(Q33))),"(   ",""))))</f>
        <v/>
      </c>
      <c r="R14" s="37" t="str">
        <f t="shared" ca="1" si="19"/>
        <v>世</v>
      </c>
      <c r="S14" s="95" t="str">
        <f t="shared" ref="S14:U17" ca="1" si="28">IF(S32="","",IF(AND(S31="",ISTEXT(S32),S33=""),"(   )",IF((AND(ISTEXT(S31),ISTEXT(S32),S33="")),"   )",IF((AND(S31="",ISTEXT(S32),ISTEXT(S33))),"(   ",""))))</f>
        <v>(   )</v>
      </c>
      <c r="T14" s="37" t="str">
        <f t="shared" ca="1" si="19"/>
        <v>朗</v>
      </c>
      <c r="U14" s="95" t="str">
        <f t="shared" ca="1" si="28"/>
        <v xml:space="preserve">(   </v>
      </c>
      <c r="V14" s="104"/>
    </row>
    <row r="15" spans="2:22" ht="80.400000000000006" customHeight="1">
      <c r="B15" s="94" t="str">
        <f t="shared" ca="1" si="19"/>
        <v>長</v>
      </c>
      <c r="C15" s="95" t="str">
        <f t="shared" ca="1" si="20"/>
        <v xml:space="preserve">(   </v>
      </c>
      <c r="D15" s="37" t="str">
        <f t="shared" ca="1" si="19"/>
        <v>育</v>
      </c>
      <c r="E15" s="95" t="str">
        <f t="shared" ca="1" si="21"/>
        <v>(   )</v>
      </c>
      <c r="F15" s="37" t="str">
        <f t="shared" ca="1" si="19"/>
        <v>結</v>
      </c>
      <c r="G15" s="95" t="str">
        <f t="shared" ca="1" si="22"/>
        <v>(   )</v>
      </c>
      <c r="H15" s="37" t="str">
        <f t="shared" ca="1" si="19"/>
        <v>演</v>
      </c>
      <c r="I15" s="95" t="str">
        <f t="shared" ca="1" si="23"/>
        <v xml:space="preserve">(   </v>
      </c>
      <c r="J15" s="37" t="str">
        <f t="shared" ca="1" si="19"/>
        <v>を　</v>
      </c>
      <c r="K15" s="95" t="str">
        <f t="shared" ca="1" si="24"/>
        <v/>
      </c>
      <c r="L15" s="37" t="str">
        <f t="shared" ca="1" si="19"/>
        <v>勤</v>
      </c>
      <c r="M15" s="95" t="str">
        <f t="shared" ca="1" si="25"/>
        <v>(   )</v>
      </c>
      <c r="N15" s="37" t="str">
        <f t="shared" ca="1" si="19"/>
        <v>く　</v>
      </c>
      <c r="O15" s="95" t="str">
        <f t="shared" ca="1" si="26"/>
        <v/>
      </c>
      <c r="P15" s="37" t="str">
        <f t="shared" ca="1" si="19"/>
        <v>直</v>
      </c>
      <c r="Q15" s="95" t="str">
        <f t="shared" ca="1" si="27"/>
        <v xml:space="preserve">(   </v>
      </c>
      <c r="R15" s="37" t="str">
        <f t="shared" ca="1" si="19"/>
        <v>の　</v>
      </c>
      <c r="S15" s="95" t="str">
        <f t="shared" ca="1" si="28"/>
        <v/>
      </c>
      <c r="T15" s="37" t="str">
        <f t="shared" ca="1" si="19"/>
        <v>読</v>
      </c>
      <c r="U15" s="95" t="str">
        <f t="shared" ca="1" si="28"/>
        <v xml:space="preserve">   )</v>
      </c>
      <c r="V15" s="105" t="s">
        <v>1931</v>
      </c>
    </row>
    <row r="16" spans="2:22" ht="80.400000000000006" customHeight="1">
      <c r="B16" s="94" t="str">
        <f t="shared" ca="1" si="19"/>
        <v>女</v>
      </c>
      <c r="C16" s="95" t="str">
        <f t="shared" ca="1" si="20"/>
        <v xml:space="preserve">   )</v>
      </c>
      <c r="D16" s="37" t="str">
        <f t="shared" ca="1" si="19"/>
        <v>てる</v>
      </c>
      <c r="E16" s="95" t="str">
        <f t="shared" ca="1" si="21"/>
        <v/>
      </c>
      <c r="F16" s="37" t="str">
        <f t="shared" ca="1" si="19"/>
        <v>ぶ　</v>
      </c>
      <c r="G16" s="95" t="str">
        <f t="shared" ca="1" si="22"/>
        <v/>
      </c>
      <c r="H16" s="37" t="str">
        <f t="shared" ca="1" si="19"/>
        <v>奏</v>
      </c>
      <c r="I16" s="95" t="str">
        <f t="shared" ca="1" si="23"/>
        <v xml:space="preserve">   )</v>
      </c>
      <c r="J16" s="37" t="str">
        <f t="shared" ca="1" si="19"/>
        <v>考</v>
      </c>
      <c r="K16" s="95" t="str">
        <f t="shared" ca="1" si="24"/>
        <v>(   )</v>
      </c>
      <c r="L16" s="37" t="str">
        <f t="shared" ca="1" si="19"/>
        <v>める</v>
      </c>
      <c r="M16" s="95" t="str">
        <f t="shared" ca="1" si="25"/>
        <v/>
      </c>
      <c r="N16" s="37" t="str">
        <f t="shared" ca="1" si="19"/>
        <v>染</v>
      </c>
      <c r="O16" s="95" t="str">
        <f t="shared" ca="1" si="26"/>
        <v>(   )</v>
      </c>
      <c r="P16" s="37" t="str">
        <f t="shared" ca="1" si="19"/>
        <v>面</v>
      </c>
      <c r="Q16" s="95" t="str">
        <f t="shared" ca="1" si="27"/>
        <v xml:space="preserve">   )</v>
      </c>
      <c r="R16" s="37" t="str">
        <f t="shared" ca="1" si="19"/>
        <v>中</v>
      </c>
      <c r="S16" s="95" t="str">
        <f t="shared" ca="1" si="28"/>
        <v>(   )</v>
      </c>
      <c r="T16" s="37" t="str">
        <f t="shared" ca="1" si="19"/>
        <v>する</v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7" t="str">
        <f t="shared" ca="1" si="19"/>
        <v/>
      </c>
      <c r="E17" s="95" t="str">
        <f t="shared" ca="1" si="21"/>
        <v/>
      </c>
      <c r="F17" s="37" t="str">
        <f t="shared" ca="1" si="19"/>
        <v/>
      </c>
      <c r="G17" s="95" t="str">
        <f t="shared" ca="1" si="22"/>
        <v/>
      </c>
      <c r="H17" s="37" t="str">
        <f t="shared" ca="1" si="19"/>
        <v/>
      </c>
      <c r="I17" s="95" t="str">
        <f t="shared" ca="1" si="23"/>
        <v/>
      </c>
      <c r="J17" s="37" t="str">
        <f t="shared" ca="1" si="19"/>
        <v>える</v>
      </c>
      <c r="K17" s="95" t="str">
        <f t="shared" ca="1" si="24"/>
        <v/>
      </c>
      <c r="L17" s="37" t="str">
        <f t="shared" ca="1" si="19"/>
        <v/>
      </c>
      <c r="M17" s="95" t="str">
        <f t="shared" ca="1" si="25"/>
        <v/>
      </c>
      <c r="N17" s="37" t="str">
        <f t="shared" ca="1" si="19"/>
        <v>める</v>
      </c>
      <c r="O17" s="95" t="str">
        <f t="shared" ca="1" si="26"/>
        <v/>
      </c>
      <c r="P17" s="37" t="str">
        <f t="shared" ca="1" si="19"/>
        <v>する</v>
      </c>
      <c r="Q17" s="95" t="str">
        <f t="shared" ca="1" si="27"/>
        <v/>
      </c>
      <c r="R17" s="37" t="str">
        <f t="shared" ca="1" si="19"/>
        <v/>
      </c>
      <c r="S17" s="95" t="str">
        <f t="shared" ca="1" si="28"/>
        <v/>
      </c>
      <c r="T17" s="37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str">
        <f t="shared" ref="B21:U26" ca="1" si="29">B30</f>
        <v>長</v>
      </c>
      <c r="C21" s="96" t="str">
        <f t="shared" ca="1" si="29"/>
        <v>ちょう</v>
      </c>
      <c r="D21" s="37" t="str">
        <f t="shared" ca="1" si="29"/>
        <v>樹</v>
      </c>
      <c r="E21" s="96" t="str">
        <f t="shared" ca="1" si="29"/>
        <v>じゅ</v>
      </c>
      <c r="F21" s="37" t="str">
        <f t="shared" ca="1" si="29"/>
        <v>同</v>
      </c>
      <c r="G21" s="96" t="str">
        <f t="shared" ca="1" si="29"/>
        <v>どう</v>
      </c>
      <c r="H21" s="37" t="str">
        <f t="shared" ca="1" si="29"/>
        <v>楽</v>
      </c>
      <c r="I21" s="96" t="str">
        <f t="shared" ca="1" si="29"/>
        <v>がっ</v>
      </c>
      <c r="J21" s="37" t="str">
        <f t="shared" ca="1" si="29"/>
        <v>解</v>
      </c>
      <c r="K21" s="96" t="str">
        <f t="shared" ca="1" si="29"/>
        <v>かい</v>
      </c>
      <c r="L21" s="37" t="str">
        <f t="shared" ca="1" si="29"/>
        <v>会</v>
      </c>
      <c r="M21" s="96" t="str">
        <f t="shared" ca="1" si="29"/>
        <v>かい</v>
      </c>
      <c r="N21" s="37" t="str">
        <f t="shared" ca="1" si="29"/>
        <v>布</v>
      </c>
      <c r="O21" s="96" t="str">
        <f t="shared" ca="1" si="29"/>
        <v>ぬの</v>
      </c>
      <c r="P21" s="37" t="str">
        <f t="shared" ca="1" si="29"/>
        <v>困</v>
      </c>
      <c r="Q21" s="96" t="str">
        <f t="shared" ca="1" si="29"/>
        <v>こん</v>
      </c>
      <c r="R21" s="37" t="str">
        <f t="shared" ca="1" si="29"/>
        <v>乱</v>
      </c>
      <c r="S21" s="96" t="str">
        <f t="shared" ca="1" si="29"/>
        <v>みだ</v>
      </c>
      <c r="T21" s="37" t="str">
        <f t="shared" ca="1" si="29"/>
        <v>詩</v>
      </c>
      <c r="U21" s="96" t="str">
        <f t="shared" ca="1" si="29"/>
        <v>し</v>
      </c>
      <c r="V21" s="104"/>
    </row>
    <row r="22" spans="2:22" ht="80.400000000000006" customHeight="1">
      <c r="B22" s="37" t="str">
        <f t="shared" ca="1" si="29"/>
        <v>男</v>
      </c>
      <c r="C22" s="96" t="str">
        <f t="shared" ca="1" si="29"/>
        <v>なん</v>
      </c>
      <c r="D22" s="37" t="str">
        <f t="shared" ca="1" si="29"/>
        <v>木</v>
      </c>
      <c r="E22" s="96" t="str">
        <f t="shared" ca="1" si="29"/>
        <v>もく</v>
      </c>
      <c r="F22" s="37" t="str">
        <f t="shared" ca="1" si="29"/>
        <v>盟</v>
      </c>
      <c r="G22" s="96" t="str">
        <f t="shared" ca="1" si="29"/>
        <v>めい</v>
      </c>
      <c r="H22" s="37" t="str">
        <f t="shared" ca="1" si="29"/>
        <v>器</v>
      </c>
      <c r="I22" s="96" t="str">
        <f t="shared" ca="1" si="29"/>
        <v>き</v>
      </c>
      <c r="J22" s="37" t="str">
        <f t="shared" ca="1" si="29"/>
        <v>決</v>
      </c>
      <c r="K22" s="96" t="str">
        <f t="shared" ca="1" si="29"/>
        <v>けつ</v>
      </c>
      <c r="L22" s="37" t="str">
        <f t="shared" ca="1" si="29"/>
        <v>社</v>
      </c>
      <c r="M22" s="96" t="str">
        <f t="shared" ca="1" si="29"/>
        <v>しゃ</v>
      </c>
      <c r="N22" s="37" t="str">
        <f t="shared" ca="1" si="29"/>
        <v>を　</v>
      </c>
      <c r="O22" s="96" t="str">
        <f t="shared" ca="1" si="29"/>
        <v/>
      </c>
      <c r="P22" s="37" t="str">
        <f t="shared" ca="1" si="29"/>
        <v>難</v>
      </c>
      <c r="Q22" s="96" t="str">
        <f t="shared" ca="1" si="29"/>
        <v>なん</v>
      </c>
      <c r="R22" s="37" t="str">
        <f t="shared" ca="1" si="29"/>
        <v>れた</v>
      </c>
      <c r="S22" s="96" t="str">
        <f t="shared" ca="1" si="29"/>
        <v/>
      </c>
      <c r="T22" s="37" t="str">
        <f t="shared" ca="1" si="29"/>
        <v>を　</v>
      </c>
      <c r="U22" s="96" t="str">
        <f t="shared" ca="1" si="29"/>
        <v/>
      </c>
      <c r="V22" s="104"/>
    </row>
    <row r="23" spans="2:22" ht="80.400000000000006" customHeight="1">
      <c r="B23" s="37" t="str">
        <f t="shared" ca="1" si="29"/>
        <v>と　</v>
      </c>
      <c r="C23" s="96" t="str">
        <f t="shared" ca="1" si="29"/>
        <v/>
      </c>
      <c r="D23" s="37" t="str">
        <f t="shared" ca="1" si="29"/>
        <v>を　</v>
      </c>
      <c r="E23" s="96" t="str">
        <f t="shared" ca="1" si="29"/>
        <v/>
      </c>
      <c r="F23" s="37" t="str">
        <f t="shared" ca="1" si="29"/>
        <v>を　</v>
      </c>
      <c r="G23" s="96" t="str">
        <f t="shared" ca="1" si="29"/>
        <v/>
      </c>
      <c r="H23" s="37" t="str">
        <f t="shared" ca="1" si="29"/>
        <v>の　</v>
      </c>
      <c r="I23" s="96" t="str">
        <f t="shared" ca="1" si="29"/>
        <v/>
      </c>
      <c r="J23" s="37" t="str">
        <f t="shared" ca="1" si="29"/>
        <v>策</v>
      </c>
      <c r="K23" s="96" t="str">
        <f t="shared" ca="1" si="29"/>
        <v>さく</v>
      </c>
      <c r="L23" s="37" t="str">
        <f t="shared" ca="1" si="29"/>
        <v>に　</v>
      </c>
      <c r="M23" s="96" t="str">
        <f t="shared" ca="1" si="29"/>
        <v/>
      </c>
      <c r="N23" s="37" t="str">
        <f t="shared" ca="1" si="29"/>
        <v>青</v>
      </c>
      <c r="O23" s="96" t="str">
        <f t="shared" ca="1" si="29"/>
        <v>あお</v>
      </c>
      <c r="P23" s="37" t="str">
        <f t="shared" ca="1" si="29"/>
        <v>に　</v>
      </c>
      <c r="Q23" s="96" t="str">
        <f t="shared" ca="1" si="29"/>
        <v/>
      </c>
      <c r="R23" s="37" t="str">
        <f t="shared" ca="1" si="29"/>
        <v>世</v>
      </c>
      <c r="S23" s="96" t="str">
        <f t="shared" ca="1" si="29"/>
        <v>よ</v>
      </c>
      <c r="T23" s="37" t="str">
        <f t="shared" ca="1" si="29"/>
        <v>朗</v>
      </c>
      <c r="U23" s="96" t="str">
        <f t="shared" ca="1" si="29"/>
        <v>ろう</v>
      </c>
      <c r="V23" s="104"/>
    </row>
    <row r="24" spans="2:22" ht="80.400000000000006" customHeight="1">
      <c r="B24" s="37" t="str">
        <f t="shared" ca="1" si="29"/>
        <v>長</v>
      </c>
      <c r="C24" s="96" t="str">
        <f t="shared" ca="1" si="29"/>
        <v>ちょう</v>
      </c>
      <c r="D24" s="37" t="str">
        <f t="shared" ca="1" si="29"/>
        <v>育</v>
      </c>
      <c r="E24" s="96" t="str">
        <f t="shared" ca="1" si="29"/>
        <v>そだ</v>
      </c>
      <c r="F24" s="37" t="str">
        <f t="shared" ca="1" si="29"/>
        <v>結</v>
      </c>
      <c r="G24" s="96" t="str">
        <f t="shared" ca="1" si="29"/>
        <v>むす</v>
      </c>
      <c r="H24" s="37" t="str">
        <f t="shared" ca="1" si="29"/>
        <v>演</v>
      </c>
      <c r="I24" s="96" t="str">
        <f t="shared" ca="1" si="29"/>
        <v>えん</v>
      </c>
      <c r="J24" s="37" t="str">
        <f t="shared" ca="1" si="29"/>
        <v>を　</v>
      </c>
      <c r="K24" s="96" t="str">
        <f t="shared" ca="1" si="29"/>
        <v/>
      </c>
      <c r="L24" s="37" t="str">
        <f t="shared" ca="1" si="29"/>
        <v>勤</v>
      </c>
      <c r="M24" s="96" t="str">
        <f t="shared" ca="1" si="29"/>
        <v>つと</v>
      </c>
      <c r="N24" s="37" t="str">
        <f t="shared" ca="1" si="29"/>
        <v>く　</v>
      </c>
      <c r="O24" s="96" t="str">
        <f t="shared" ca="1" si="29"/>
        <v/>
      </c>
      <c r="P24" s="37" t="str">
        <f t="shared" ca="1" si="29"/>
        <v>直</v>
      </c>
      <c r="Q24" s="96" t="str">
        <f t="shared" ca="1" si="29"/>
        <v>ちょく</v>
      </c>
      <c r="R24" s="37" t="str">
        <f t="shared" ca="1" si="29"/>
        <v>の　</v>
      </c>
      <c r="S24" s="96" t="str">
        <f t="shared" ca="1" si="29"/>
        <v/>
      </c>
      <c r="T24" s="37" t="str">
        <f t="shared" ca="1" si="29"/>
        <v>読</v>
      </c>
      <c r="U24" s="96" t="str">
        <f t="shared" ca="1" si="29"/>
        <v>どく</v>
      </c>
      <c r="V24" s="105" t="s">
        <v>1942</v>
      </c>
    </row>
    <row r="25" spans="2:22" ht="80.400000000000006" customHeight="1">
      <c r="B25" s="37" t="str">
        <f t="shared" ca="1" si="29"/>
        <v>女</v>
      </c>
      <c r="C25" s="96" t="str">
        <f t="shared" ca="1" si="29"/>
        <v>じょ</v>
      </c>
      <c r="D25" s="37" t="str">
        <f t="shared" ca="1" si="29"/>
        <v>てる</v>
      </c>
      <c r="E25" s="96" t="str">
        <f t="shared" ca="1" si="29"/>
        <v/>
      </c>
      <c r="F25" s="37" t="str">
        <f t="shared" ca="1" si="29"/>
        <v>ぶ　</v>
      </c>
      <c r="G25" s="96" t="str">
        <f t="shared" ca="1" si="29"/>
        <v/>
      </c>
      <c r="H25" s="37" t="str">
        <f t="shared" ca="1" si="29"/>
        <v>奏</v>
      </c>
      <c r="I25" s="96" t="str">
        <f t="shared" ca="1" si="29"/>
        <v>そう</v>
      </c>
      <c r="J25" s="37" t="str">
        <f t="shared" ca="1" si="29"/>
        <v>考</v>
      </c>
      <c r="K25" s="96" t="str">
        <f t="shared" ca="1" si="29"/>
        <v>かんが</v>
      </c>
      <c r="L25" s="37" t="str">
        <f t="shared" ca="1" si="29"/>
        <v>める</v>
      </c>
      <c r="M25" s="96" t="str">
        <f t="shared" ca="1" si="29"/>
        <v/>
      </c>
      <c r="N25" s="37" t="str">
        <f t="shared" ca="1" si="29"/>
        <v>染</v>
      </c>
      <c r="O25" s="96" t="str">
        <f t="shared" ca="1" si="29"/>
        <v>そ</v>
      </c>
      <c r="P25" s="37" t="str">
        <f t="shared" ca="1" si="29"/>
        <v>面</v>
      </c>
      <c r="Q25" s="96" t="str">
        <f t="shared" ca="1" si="29"/>
        <v>めん</v>
      </c>
      <c r="R25" s="37" t="str">
        <f t="shared" ca="1" si="29"/>
        <v>中</v>
      </c>
      <c r="S25" s="96" t="str">
        <f t="shared" ca="1" si="29"/>
        <v>なか</v>
      </c>
      <c r="T25" s="37" t="str">
        <f t="shared" ca="1" si="29"/>
        <v>する</v>
      </c>
      <c r="U25" s="96" t="str">
        <f t="shared" ca="1" si="29"/>
        <v/>
      </c>
      <c r="V25" s="106"/>
    </row>
    <row r="26" spans="2:22" ht="80.400000000000006" customHeight="1">
      <c r="B26" s="37" t="str">
        <f t="shared" ca="1" si="29"/>
        <v/>
      </c>
      <c r="C26" s="96" t="str">
        <f t="shared" ca="1" si="29"/>
        <v/>
      </c>
      <c r="D26" s="37" t="str">
        <f t="shared" ca="1" si="29"/>
        <v/>
      </c>
      <c r="E26" s="96" t="str">
        <f t="shared" ca="1" si="29"/>
        <v/>
      </c>
      <c r="F26" s="37" t="str">
        <f t="shared" ca="1" si="29"/>
        <v/>
      </c>
      <c r="G26" s="96" t="str">
        <f t="shared" ca="1" si="29"/>
        <v/>
      </c>
      <c r="H26" s="37" t="str">
        <f t="shared" ca="1" si="29"/>
        <v/>
      </c>
      <c r="I26" s="96" t="str">
        <f t="shared" ca="1" si="29"/>
        <v/>
      </c>
      <c r="J26" s="37" t="str">
        <f t="shared" ca="1" si="29"/>
        <v>える</v>
      </c>
      <c r="K26" s="96" t="str">
        <f t="shared" ca="1" si="29"/>
        <v/>
      </c>
      <c r="L26" s="37" t="str">
        <f t="shared" ca="1" si="29"/>
        <v/>
      </c>
      <c r="M26" s="96" t="str">
        <f t="shared" ca="1" si="29"/>
        <v/>
      </c>
      <c r="N26" s="37" t="str">
        <f t="shared" ca="1" si="29"/>
        <v>める</v>
      </c>
      <c r="O26" s="96" t="str">
        <f t="shared" ca="1" si="29"/>
        <v/>
      </c>
      <c r="P26" s="37" t="str">
        <f t="shared" ca="1" si="29"/>
        <v>する</v>
      </c>
      <c r="Q26" s="96" t="str">
        <f t="shared" ca="1" si="29"/>
        <v/>
      </c>
      <c r="R26" s="37" t="str">
        <f t="shared" ca="1" si="29"/>
        <v/>
      </c>
      <c r="S26" s="96" t="str">
        <f t="shared" ca="1" si="29"/>
        <v/>
      </c>
      <c r="T26" s="37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1943</v>
      </c>
      <c r="C29" s="88"/>
      <c r="D29" s="2" t="s">
        <v>1944</v>
      </c>
      <c r="E29" s="88"/>
      <c r="F29" s="2" t="s">
        <v>1945</v>
      </c>
      <c r="G29" s="88"/>
      <c r="H29" s="2" t="s">
        <v>1946</v>
      </c>
      <c r="I29" s="88"/>
      <c r="J29" s="2" t="s">
        <v>1947</v>
      </c>
      <c r="K29" s="88"/>
      <c r="L29" s="2" t="s">
        <v>1948</v>
      </c>
      <c r="M29" s="88"/>
      <c r="N29" s="2" t="s">
        <v>1949</v>
      </c>
      <c r="O29" s="88"/>
      <c r="P29" s="2" t="s">
        <v>1950</v>
      </c>
      <c r="Q29" s="88"/>
      <c r="R29" s="2" t="s">
        <v>1951</v>
      </c>
      <c r="S29" s="88"/>
      <c r="T29" s="2" t="s">
        <v>1952</v>
      </c>
    </row>
    <row r="30" spans="2:22" ht="48" hidden="1" customHeight="1">
      <c r="B30" s="5" t="str">
        <f t="shared" ref="B30:U36" ca="1" si="30">IF(B40=0,"",B40)</f>
        <v>長</v>
      </c>
      <c r="C30" s="97" t="str">
        <f t="shared" ca="1" si="30"/>
        <v>ちょう</v>
      </c>
      <c r="D30" s="5" t="str">
        <f t="shared" ca="1" si="30"/>
        <v>樹</v>
      </c>
      <c r="E30" s="97" t="str">
        <f t="shared" ca="1" si="30"/>
        <v>じゅ</v>
      </c>
      <c r="F30" s="5" t="str">
        <f t="shared" ca="1" si="30"/>
        <v>同</v>
      </c>
      <c r="G30" s="97" t="str">
        <f t="shared" ca="1" si="30"/>
        <v>どう</v>
      </c>
      <c r="H30" s="5" t="str">
        <f t="shared" ca="1" si="30"/>
        <v>楽</v>
      </c>
      <c r="I30" s="97" t="str">
        <f t="shared" ca="1" si="30"/>
        <v>がっ</v>
      </c>
      <c r="J30" s="5" t="str">
        <f t="shared" ca="1" si="30"/>
        <v>解</v>
      </c>
      <c r="K30" s="97" t="str">
        <f t="shared" ca="1" si="30"/>
        <v>かい</v>
      </c>
      <c r="L30" s="5" t="str">
        <f t="shared" ca="1" si="30"/>
        <v>会</v>
      </c>
      <c r="M30" s="97" t="str">
        <f t="shared" ca="1" si="30"/>
        <v>かい</v>
      </c>
      <c r="N30" s="5" t="str">
        <f t="shared" ca="1" si="30"/>
        <v>布</v>
      </c>
      <c r="O30" s="97" t="str">
        <f t="shared" ca="1" si="30"/>
        <v>ぬの</v>
      </c>
      <c r="P30" s="5" t="str">
        <f t="shared" ca="1" si="30"/>
        <v>困</v>
      </c>
      <c r="Q30" s="97" t="str">
        <f t="shared" ca="1" si="30"/>
        <v>こん</v>
      </c>
      <c r="R30" s="5" t="str">
        <f t="shared" ca="1" si="30"/>
        <v>乱</v>
      </c>
      <c r="S30" s="97" t="str">
        <f t="shared" ca="1" si="30"/>
        <v>みだ</v>
      </c>
      <c r="T30" s="5" t="str">
        <f t="shared" ca="1" si="30"/>
        <v>詩</v>
      </c>
      <c r="U30" s="97" t="str">
        <f t="shared" ca="1" si="30"/>
        <v>し</v>
      </c>
    </row>
    <row r="31" spans="2:22" ht="48" hidden="1" customHeight="1">
      <c r="B31" s="5" t="str">
        <f t="shared" ca="1" si="30"/>
        <v>男</v>
      </c>
      <c r="C31" s="97" t="str">
        <f t="shared" ca="1" si="30"/>
        <v>なん</v>
      </c>
      <c r="D31" s="5" t="str">
        <f t="shared" ca="1" si="30"/>
        <v>木</v>
      </c>
      <c r="E31" s="97" t="str">
        <f t="shared" ca="1" si="30"/>
        <v>もく</v>
      </c>
      <c r="F31" s="5" t="str">
        <f t="shared" ca="1" si="30"/>
        <v>盟</v>
      </c>
      <c r="G31" s="97" t="str">
        <f t="shared" ca="1" si="30"/>
        <v>めい</v>
      </c>
      <c r="H31" s="5" t="str">
        <f t="shared" ca="1" si="30"/>
        <v>器</v>
      </c>
      <c r="I31" s="97" t="str">
        <f t="shared" ca="1" si="30"/>
        <v>き</v>
      </c>
      <c r="J31" s="5" t="str">
        <f t="shared" ca="1" si="30"/>
        <v>決</v>
      </c>
      <c r="K31" s="97" t="str">
        <f t="shared" ca="1" si="30"/>
        <v>けつ</v>
      </c>
      <c r="L31" s="5" t="str">
        <f t="shared" ca="1" si="30"/>
        <v>社</v>
      </c>
      <c r="M31" s="97" t="str">
        <f t="shared" ca="1" si="30"/>
        <v>しゃ</v>
      </c>
      <c r="N31" s="5" t="str">
        <f t="shared" ca="1" si="30"/>
        <v>を　</v>
      </c>
      <c r="O31" s="97" t="str">
        <f t="shared" ca="1" si="30"/>
        <v/>
      </c>
      <c r="P31" s="5" t="str">
        <f t="shared" ca="1" si="30"/>
        <v>難</v>
      </c>
      <c r="Q31" s="97" t="str">
        <f t="shared" ca="1" si="30"/>
        <v>なん</v>
      </c>
      <c r="R31" s="5" t="str">
        <f t="shared" ca="1" si="30"/>
        <v>れた</v>
      </c>
      <c r="S31" s="97" t="str">
        <f t="shared" ca="1" si="30"/>
        <v/>
      </c>
      <c r="T31" s="5" t="str">
        <f t="shared" ca="1" si="30"/>
        <v>を　</v>
      </c>
      <c r="U31" s="97" t="str">
        <f t="shared" ca="1" si="30"/>
        <v/>
      </c>
    </row>
    <row r="32" spans="2:22" ht="48" hidden="1" customHeight="1">
      <c r="B32" s="5" t="str">
        <f t="shared" ca="1" si="30"/>
        <v>と　</v>
      </c>
      <c r="C32" s="97" t="str">
        <f t="shared" ca="1" si="30"/>
        <v/>
      </c>
      <c r="D32" s="5" t="str">
        <f t="shared" ca="1" si="30"/>
        <v>を　</v>
      </c>
      <c r="E32" s="97" t="str">
        <f t="shared" ca="1" si="30"/>
        <v/>
      </c>
      <c r="F32" s="5" t="str">
        <f t="shared" ca="1" si="30"/>
        <v>を　</v>
      </c>
      <c r="G32" s="97" t="str">
        <f t="shared" ca="1" si="30"/>
        <v/>
      </c>
      <c r="H32" s="5" t="str">
        <f t="shared" ca="1" si="30"/>
        <v>の　</v>
      </c>
      <c r="I32" s="97" t="str">
        <f t="shared" ca="1" si="30"/>
        <v/>
      </c>
      <c r="J32" s="5" t="str">
        <f t="shared" ca="1" si="30"/>
        <v>策</v>
      </c>
      <c r="K32" s="97" t="str">
        <f t="shared" ca="1" si="30"/>
        <v>さく</v>
      </c>
      <c r="L32" s="5" t="str">
        <f t="shared" ca="1" si="30"/>
        <v>に　</v>
      </c>
      <c r="M32" s="97" t="str">
        <f t="shared" ca="1" si="30"/>
        <v/>
      </c>
      <c r="N32" s="5" t="str">
        <f t="shared" ca="1" si="30"/>
        <v>青</v>
      </c>
      <c r="O32" s="97" t="str">
        <f t="shared" ca="1" si="30"/>
        <v>あお</v>
      </c>
      <c r="P32" s="5" t="str">
        <f t="shared" ca="1" si="30"/>
        <v>に　</v>
      </c>
      <c r="Q32" s="97" t="str">
        <f t="shared" ca="1" si="30"/>
        <v/>
      </c>
      <c r="R32" s="5" t="str">
        <f t="shared" ca="1" si="30"/>
        <v>世</v>
      </c>
      <c r="S32" s="97" t="str">
        <f t="shared" ca="1" si="30"/>
        <v>よ</v>
      </c>
      <c r="T32" s="5" t="str">
        <f t="shared" ca="1" si="30"/>
        <v>朗</v>
      </c>
      <c r="U32" s="97" t="str">
        <f t="shared" ca="1" si="30"/>
        <v>ろう</v>
      </c>
    </row>
    <row r="33" spans="2:21" ht="48" hidden="1" customHeight="1">
      <c r="B33" s="5" t="str">
        <f t="shared" ca="1" si="30"/>
        <v>長</v>
      </c>
      <c r="C33" s="97" t="str">
        <f t="shared" ca="1" si="30"/>
        <v>ちょう</v>
      </c>
      <c r="D33" s="5" t="str">
        <f t="shared" ca="1" si="30"/>
        <v>育</v>
      </c>
      <c r="E33" s="97" t="str">
        <f t="shared" ca="1" si="30"/>
        <v>そだ</v>
      </c>
      <c r="F33" s="5" t="str">
        <f t="shared" ca="1" si="30"/>
        <v>結</v>
      </c>
      <c r="G33" s="97" t="str">
        <f t="shared" ca="1" si="30"/>
        <v>むす</v>
      </c>
      <c r="H33" s="5" t="str">
        <f t="shared" ca="1" si="30"/>
        <v>演</v>
      </c>
      <c r="I33" s="97" t="str">
        <f t="shared" ca="1" si="30"/>
        <v>えん</v>
      </c>
      <c r="J33" s="5" t="str">
        <f t="shared" ca="1" si="30"/>
        <v>を　</v>
      </c>
      <c r="K33" s="97" t="str">
        <f t="shared" ca="1" si="30"/>
        <v/>
      </c>
      <c r="L33" s="5" t="str">
        <f t="shared" ca="1" si="30"/>
        <v>勤</v>
      </c>
      <c r="M33" s="97" t="str">
        <f t="shared" ca="1" si="30"/>
        <v>つと</v>
      </c>
      <c r="N33" s="5" t="str">
        <f t="shared" ca="1" si="30"/>
        <v>く　</v>
      </c>
      <c r="O33" s="97" t="str">
        <f t="shared" ca="1" si="30"/>
        <v/>
      </c>
      <c r="P33" s="5" t="str">
        <f t="shared" ca="1" si="30"/>
        <v>直</v>
      </c>
      <c r="Q33" s="97" t="str">
        <f t="shared" ca="1" si="30"/>
        <v>ちょく</v>
      </c>
      <c r="R33" s="5" t="str">
        <f t="shared" ca="1" si="30"/>
        <v>の　</v>
      </c>
      <c r="S33" s="97" t="str">
        <f t="shared" ca="1" si="30"/>
        <v/>
      </c>
      <c r="T33" s="5" t="str">
        <f t="shared" ca="1" si="30"/>
        <v>読</v>
      </c>
      <c r="U33" s="97" t="str">
        <f t="shared" ca="1" si="30"/>
        <v>どく</v>
      </c>
    </row>
    <row r="34" spans="2:21" ht="48" hidden="1" customHeight="1">
      <c r="B34" s="5" t="str">
        <f t="shared" ca="1" si="30"/>
        <v>女</v>
      </c>
      <c r="C34" s="97" t="str">
        <f t="shared" ca="1" si="30"/>
        <v>じょ</v>
      </c>
      <c r="D34" s="5" t="str">
        <f t="shared" ca="1" si="30"/>
        <v>てる</v>
      </c>
      <c r="E34" s="97" t="str">
        <f t="shared" ca="1" si="30"/>
        <v/>
      </c>
      <c r="F34" s="5" t="str">
        <f t="shared" ca="1" si="30"/>
        <v>ぶ　</v>
      </c>
      <c r="G34" s="97" t="str">
        <f t="shared" ca="1" si="30"/>
        <v/>
      </c>
      <c r="H34" s="5" t="str">
        <f t="shared" ca="1" si="30"/>
        <v>奏</v>
      </c>
      <c r="I34" s="97" t="str">
        <f t="shared" ca="1" si="30"/>
        <v>そう</v>
      </c>
      <c r="J34" s="5" t="str">
        <f t="shared" ca="1" si="30"/>
        <v>考</v>
      </c>
      <c r="K34" s="97" t="str">
        <f t="shared" ca="1" si="30"/>
        <v>かんが</v>
      </c>
      <c r="L34" s="5" t="str">
        <f t="shared" ca="1" si="30"/>
        <v>める</v>
      </c>
      <c r="M34" s="97" t="str">
        <f t="shared" ca="1" si="30"/>
        <v/>
      </c>
      <c r="N34" s="5" t="str">
        <f t="shared" ca="1" si="30"/>
        <v>染</v>
      </c>
      <c r="O34" s="97" t="str">
        <f t="shared" ca="1" si="30"/>
        <v>そ</v>
      </c>
      <c r="P34" s="5" t="str">
        <f t="shared" ca="1" si="30"/>
        <v>面</v>
      </c>
      <c r="Q34" s="97" t="str">
        <f t="shared" ca="1" si="30"/>
        <v>めん</v>
      </c>
      <c r="R34" s="5" t="str">
        <f t="shared" ca="1" si="30"/>
        <v>中</v>
      </c>
      <c r="S34" s="97" t="str">
        <f t="shared" ca="1" si="30"/>
        <v>なか</v>
      </c>
      <c r="T34" s="5" t="str">
        <f t="shared" ca="1" si="30"/>
        <v>する</v>
      </c>
      <c r="U34" s="97" t="str">
        <f t="shared" ca="1" si="30"/>
        <v/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>える</v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>める</v>
      </c>
      <c r="O35" s="97" t="str">
        <f t="shared" ca="1" si="30"/>
        <v/>
      </c>
      <c r="P35" s="5" t="str">
        <f t="shared" ca="1" si="30"/>
        <v>する</v>
      </c>
      <c r="Q35" s="97" t="str">
        <f t="shared" ca="1" si="30"/>
        <v/>
      </c>
      <c r="R35" s="5" t="str">
        <f t="shared" ca="1" si="30"/>
        <v/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1943</v>
      </c>
      <c r="C39" s="88"/>
      <c r="D39" s="2" t="s">
        <v>1944</v>
      </c>
      <c r="E39" s="88"/>
      <c r="F39" s="2" t="s">
        <v>1945</v>
      </c>
      <c r="G39" s="88"/>
      <c r="H39" s="2" t="s">
        <v>1946</v>
      </c>
      <c r="I39" s="88"/>
      <c r="J39" s="2" t="s">
        <v>1947</v>
      </c>
      <c r="K39" s="88"/>
      <c r="L39" s="2" t="s">
        <v>1948</v>
      </c>
      <c r="M39" s="88"/>
      <c r="N39" s="2" t="s">
        <v>1949</v>
      </c>
      <c r="O39" s="88"/>
      <c r="P39" s="2" t="s">
        <v>1950</v>
      </c>
      <c r="Q39" s="88"/>
      <c r="R39" s="2" t="s">
        <v>1951</v>
      </c>
      <c r="S39" s="88"/>
      <c r="T39" s="2" t="s">
        <v>1952</v>
      </c>
    </row>
    <row r="40" spans="2:21" ht="48" hidden="1" customHeight="1">
      <c r="B40" s="3" t="str">
        <f ca="1">VLOOKUP(10,問題原文１・２学期!$C$3:$J$519,3,FALSE)</f>
        <v>長</v>
      </c>
      <c r="C40" s="6" t="str">
        <f ca="1">VLOOKUP(1010,問題原文１・２学期!$C$2:$J$519,3,FALSE)</f>
        <v>ちょう</v>
      </c>
      <c r="D40" s="3" t="str">
        <f ca="1">VLOOKUP(9,問題原文１・２学期!$C$3:$J$519,3,FALSE)</f>
        <v>樹</v>
      </c>
      <c r="E40" s="6" t="str">
        <f ca="1">VLOOKUP(1009,問題原文１・２学期!$C$2:$J$519,3,FALSE)</f>
        <v>じゅ</v>
      </c>
      <c r="F40" s="3" t="str">
        <f ca="1">VLOOKUP(8,問題原文１・２学期!$C$3:$J$519,3,FALSE)</f>
        <v>同</v>
      </c>
      <c r="G40" s="6" t="str">
        <f ca="1">VLOOKUP(1008,問題原文１・２学期!$C$2:$J$519,3,FALSE)</f>
        <v>どう</v>
      </c>
      <c r="H40" s="3" t="str">
        <f ca="1">VLOOKUP(7,問題原文１・２学期!$C$3:$J$519,3,FALSE)</f>
        <v>楽</v>
      </c>
      <c r="I40" s="6" t="str">
        <f ca="1">VLOOKUP(1007,問題原文１・２学期!$C$2:$J$519,3,FALSE)</f>
        <v>がっ</v>
      </c>
      <c r="J40" s="3" t="str">
        <f ca="1">VLOOKUP(6,問題原文１・２学期!$C$3:$J$519,3,FALSE)</f>
        <v>解</v>
      </c>
      <c r="K40" s="6" t="str">
        <f ca="1">VLOOKUP(1006,問題原文１・２学期!$C$2:$J$519,3,FALSE)</f>
        <v>かい</v>
      </c>
      <c r="L40" s="3" t="str">
        <f ca="1">VLOOKUP(5,問題原文１・２学期!$C$3:$J$519,3,FALSE)</f>
        <v>会</v>
      </c>
      <c r="M40" s="6" t="str">
        <f ca="1">VLOOKUP(1005,問題原文１・２学期!$C$2:$J$519,3,FALSE)</f>
        <v>かい</v>
      </c>
      <c r="N40" s="3" t="str">
        <f ca="1">VLOOKUP(4,問題原文１・２学期!$C$3:$J$519,3,FALSE)</f>
        <v>布</v>
      </c>
      <c r="O40" s="6" t="str">
        <f ca="1">VLOOKUP(1004,問題原文１・２学期!$C$2:$J$519,3,FALSE)</f>
        <v>ぬの</v>
      </c>
      <c r="P40" s="3" t="str">
        <f ca="1">VLOOKUP(3,問題原文１・２学期!$C$3:$J$519,3,FALSE)</f>
        <v>困</v>
      </c>
      <c r="Q40" s="6" t="str">
        <f ca="1">VLOOKUP(1003,問題原文１・２学期!$C$2:$J$519,3,FALSE)</f>
        <v>こん</v>
      </c>
      <c r="R40" s="3" t="str">
        <f ca="1">VLOOKUP(2,問題原文１・２学期!$C$3:$J$519,3,FALSE)</f>
        <v>乱</v>
      </c>
      <c r="S40" s="6" t="str">
        <f ca="1">VLOOKUP(1002,問題原文１・２学期!$C$2:$J$519,3,FALSE)</f>
        <v>みだ</v>
      </c>
      <c r="T40" s="3" t="str">
        <f ca="1">VLOOKUP(1,問題原文１・２学期!$C$3:$J$519,3,FALSE)</f>
        <v>詩</v>
      </c>
      <c r="U40" s="6" t="str">
        <f ca="1">VLOOKUP(1001,問題原文１・２学期!$C$2:$J$519,3,FALSE)</f>
        <v>し</v>
      </c>
    </row>
    <row r="41" spans="2:21" ht="48" hidden="1" customHeight="1">
      <c r="B41" s="4" t="str">
        <f ca="1">VLOOKUP(10,問題原文１・２学期!$C$3:$J$519,4,FALSE)</f>
        <v>男</v>
      </c>
      <c r="C41" s="7" t="str">
        <f ca="1">VLOOKUP(1010,問題原文１・２学期!$C$2:$J$519,4,FALSE)</f>
        <v>なん</v>
      </c>
      <c r="D41" s="4" t="str">
        <f ca="1">VLOOKUP(9,問題原文１・２学期!$C$3:$J$519,4,FALSE)</f>
        <v>木</v>
      </c>
      <c r="E41" s="7" t="str">
        <f ca="1">VLOOKUP(1009,問題原文１・２学期!$C$2:$J$519,4,FALSE)</f>
        <v>もく</v>
      </c>
      <c r="F41" s="4" t="str">
        <f ca="1">VLOOKUP(8,問題原文１・２学期!$C$3:$J$519,4,FALSE)</f>
        <v>盟</v>
      </c>
      <c r="G41" s="7" t="str">
        <f ca="1">VLOOKUP(1008,問題原文１・２学期!$C$2:$J$519,4,FALSE)</f>
        <v>めい</v>
      </c>
      <c r="H41" s="4" t="str">
        <f ca="1">VLOOKUP(7,問題原文１・２学期!$C$3:$J$519,4,FALSE)</f>
        <v>器</v>
      </c>
      <c r="I41" s="7" t="str">
        <f ca="1">VLOOKUP(1007,問題原文１・２学期!$C$2:$J$519,4,FALSE)</f>
        <v>き</v>
      </c>
      <c r="J41" s="4" t="str">
        <f ca="1">VLOOKUP(6,問題原文１・２学期!$C$3:$J$519,4,FALSE)</f>
        <v>決</v>
      </c>
      <c r="K41" s="7" t="str">
        <f ca="1">VLOOKUP(1006,問題原文１・２学期!$C$2:$J$519,4,FALSE)</f>
        <v>けつ</v>
      </c>
      <c r="L41" s="4" t="str">
        <f ca="1">VLOOKUP(5,問題原文１・２学期!$C$3:$J$519,4,FALSE)</f>
        <v>社</v>
      </c>
      <c r="M41" s="7" t="str">
        <f ca="1">VLOOKUP(1005,問題原文１・２学期!$C$2:$J$519,4,FALSE)</f>
        <v>しゃ</v>
      </c>
      <c r="N41" s="4" t="str">
        <f ca="1">VLOOKUP(4,問題原文１・２学期!$C$3:$J$519,4,FALSE)</f>
        <v>を　</v>
      </c>
      <c r="O41" s="7">
        <f ca="1">VLOOKUP(1004,問題原文１・２学期!$C$2:$J$519,4,FALSE)</f>
        <v>0</v>
      </c>
      <c r="P41" s="4" t="str">
        <f ca="1">VLOOKUP(3,問題原文１・２学期!$C$3:$J$519,4,FALSE)</f>
        <v>難</v>
      </c>
      <c r="Q41" s="7" t="str">
        <f ca="1">VLOOKUP(1003,問題原文１・２学期!$C$2:$J$519,4,FALSE)</f>
        <v>なん</v>
      </c>
      <c r="R41" s="4" t="str">
        <f ca="1">VLOOKUP(2,問題原文１・２学期!$C$3:$J$519,4,FALSE)</f>
        <v>れた</v>
      </c>
      <c r="S41" s="7">
        <f ca="1">VLOOKUP(1002,問題原文１・２学期!$C$2:$J$519,4,FALSE)</f>
        <v>0</v>
      </c>
      <c r="T41" s="4" t="str">
        <f ca="1">VLOOKUP(1,問題原文１・２学期!$C$3:$J$519,4,FALSE)</f>
        <v>を　</v>
      </c>
      <c r="U41" s="7">
        <f ca="1">VLOOKUP(1001,問題原文１・２学期!$C$2:$J$519,4,FALSE)</f>
        <v>0</v>
      </c>
    </row>
    <row r="42" spans="2:21" ht="48" hidden="1" customHeight="1">
      <c r="B42" s="4" t="str">
        <f ca="1">VLOOKUP(10,問題原文１・２学期!$C$3:$J$519,5,FALSE)</f>
        <v>と　</v>
      </c>
      <c r="C42" s="7">
        <f ca="1">VLOOKUP(1010,問題原文１・２学期!$C$2:$J$519,5,FALSE)</f>
        <v>0</v>
      </c>
      <c r="D42" s="4" t="str">
        <f ca="1">VLOOKUP(9,問題原文１・２学期!$C$3:$J$519,5,FALSE)</f>
        <v>を　</v>
      </c>
      <c r="E42" s="7">
        <f ca="1">VLOOKUP(1009,問題原文１・２学期!$C$2:$J$519,5,FALSE)</f>
        <v>0</v>
      </c>
      <c r="F42" s="4" t="str">
        <f ca="1">VLOOKUP(8,問題原文１・２学期!$C$3:$J$519,5,FALSE)</f>
        <v>を　</v>
      </c>
      <c r="G42" s="7">
        <f ca="1">VLOOKUP(1008,問題原文１・２学期!$C$2:$J$519,5,FALSE)</f>
        <v>0</v>
      </c>
      <c r="H42" s="4" t="str">
        <f ca="1">VLOOKUP(7,問題原文１・２学期!$C$3:$J$519,5,FALSE)</f>
        <v>の　</v>
      </c>
      <c r="I42" s="7">
        <f ca="1">VLOOKUP(1007,問題原文１・２学期!$C$2:$J$519,5,FALSE)</f>
        <v>0</v>
      </c>
      <c r="J42" s="4" t="str">
        <f ca="1">VLOOKUP(6,問題原文１・２学期!$C$3:$J$519,5,FALSE)</f>
        <v>策</v>
      </c>
      <c r="K42" s="7" t="str">
        <f ca="1">VLOOKUP(1006,問題原文１・２学期!$C$2:$J$519,5,FALSE)</f>
        <v>さく</v>
      </c>
      <c r="L42" s="4" t="str">
        <f ca="1">VLOOKUP(5,問題原文１・２学期!$C$3:$J$519,5,FALSE)</f>
        <v>に　</v>
      </c>
      <c r="M42" s="7">
        <f ca="1">VLOOKUP(1005,問題原文１・２学期!$C$2:$J$519,5,FALSE)</f>
        <v>0</v>
      </c>
      <c r="N42" s="4" t="str">
        <f ca="1">VLOOKUP(4,問題原文１・２学期!$C$3:$J$519,5,FALSE)</f>
        <v>青</v>
      </c>
      <c r="O42" s="7" t="str">
        <f ca="1">VLOOKUP(1004,問題原文１・２学期!$C$2:$J$519,5,FALSE)</f>
        <v>あお</v>
      </c>
      <c r="P42" s="4" t="str">
        <f ca="1">VLOOKUP(3,問題原文１・２学期!$C$3:$J$519,5,FALSE)</f>
        <v>に　</v>
      </c>
      <c r="Q42" s="7">
        <f ca="1">VLOOKUP(1003,問題原文１・２学期!$C$2:$J$519,5,FALSE)</f>
        <v>0</v>
      </c>
      <c r="R42" s="4" t="str">
        <f ca="1">VLOOKUP(2,問題原文１・２学期!$C$3:$J$519,5,FALSE)</f>
        <v>世</v>
      </c>
      <c r="S42" s="7" t="str">
        <f ca="1">VLOOKUP(1002,問題原文１・２学期!$C$2:$J$519,5,FALSE)</f>
        <v>よ</v>
      </c>
      <c r="T42" s="4" t="str">
        <f ca="1">VLOOKUP(1,問題原文１・２学期!$C$3:$J$519,5,FALSE)</f>
        <v>朗</v>
      </c>
      <c r="U42" s="7" t="str">
        <f ca="1">VLOOKUP(1001,問題原文１・２学期!$C$2:$J$519,5,FALSE)</f>
        <v>ろう</v>
      </c>
    </row>
    <row r="43" spans="2:21" ht="48" hidden="1" customHeight="1">
      <c r="B43" s="4" t="str">
        <f ca="1">VLOOKUP(10,問題原文１・２学期!$C$3:$J$519,6,FALSE)</f>
        <v>長</v>
      </c>
      <c r="C43" s="7" t="str">
        <f ca="1">VLOOKUP(1010,問題原文１・２学期!$C$2:$J$519,6,FALSE)</f>
        <v>ちょう</v>
      </c>
      <c r="D43" s="4" t="str">
        <f ca="1">VLOOKUP(9,問題原文１・２学期!$C$3:$J$519,6,FALSE)</f>
        <v>育</v>
      </c>
      <c r="E43" s="7" t="str">
        <f ca="1">VLOOKUP(1009,問題原文１・２学期!$C$2:$J$519,6,FALSE)</f>
        <v>そだ</v>
      </c>
      <c r="F43" s="4" t="str">
        <f ca="1">VLOOKUP(8,問題原文１・２学期!$C$3:$J$519,6,FALSE)</f>
        <v>結</v>
      </c>
      <c r="G43" s="7" t="str">
        <f ca="1">VLOOKUP(1008,問題原文１・２学期!$C$2:$J$519,6,FALSE)</f>
        <v>むす</v>
      </c>
      <c r="H43" s="4" t="str">
        <f ca="1">VLOOKUP(7,問題原文１・２学期!$C$3:$J$519,6,FALSE)</f>
        <v>演</v>
      </c>
      <c r="I43" s="7" t="str">
        <f ca="1">VLOOKUP(1007,問題原文１・２学期!$C$2:$J$519,6,FALSE)</f>
        <v>えん</v>
      </c>
      <c r="J43" s="4" t="str">
        <f ca="1">VLOOKUP(6,問題原文１・２学期!$C$3:$J$519,6,FALSE)</f>
        <v>を　</v>
      </c>
      <c r="K43" s="7">
        <f ca="1">VLOOKUP(1006,問題原文１・２学期!$C$2:$J$519,6,FALSE)</f>
        <v>0</v>
      </c>
      <c r="L43" s="4" t="str">
        <f ca="1">VLOOKUP(5,問題原文１・２学期!$C$3:$J$519,6,FALSE)</f>
        <v>勤</v>
      </c>
      <c r="M43" s="7" t="str">
        <f ca="1">VLOOKUP(1005,問題原文１・２学期!$C$2:$J$519,6,FALSE)</f>
        <v>つと</v>
      </c>
      <c r="N43" s="4" t="str">
        <f ca="1">VLOOKUP(4,問題原文１・２学期!$C$3:$J$519,6,FALSE)</f>
        <v>く　</v>
      </c>
      <c r="O43" s="7">
        <f ca="1">VLOOKUP(1004,問題原文１・２学期!$C$2:$J$519,6,FALSE)</f>
        <v>0</v>
      </c>
      <c r="P43" s="4" t="str">
        <f ca="1">VLOOKUP(3,問題原文１・２学期!$C$3:$J$519,6,FALSE)</f>
        <v>直</v>
      </c>
      <c r="Q43" s="7" t="str">
        <f ca="1">VLOOKUP(1003,問題原文１・２学期!$C$2:$J$519,6,FALSE)</f>
        <v>ちょく</v>
      </c>
      <c r="R43" s="4" t="str">
        <f ca="1">VLOOKUP(2,問題原文１・２学期!$C$3:$J$519,6,FALSE)</f>
        <v>の　</v>
      </c>
      <c r="S43" s="7">
        <f ca="1">VLOOKUP(1002,問題原文１・２学期!$C$2:$J$519,6,FALSE)</f>
        <v>0</v>
      </c>
      <c r="T43" s="4" t="str">
        <f ca="1">VLOOKUP(1,問題原文１・２学期!$C$3:$J$519,6,FALSE)</f>
        <v>読</v>
      </c>
      <c r="U43" s="7" t="str">
        <f ca="1">VLOOKUP(1001,問題原文１・２学期!$C$2:$J$519,6,FALSE)</f>
        <v>どく</v>
      </c>
    </row>
    <row r="44" spans="2:21" ht="48" hidden="1" customHeight="1">
      <c r="B44" s="4" t="str">
        <f ca="1">VLOOKUP(10,問題原文１・２学期!$C$3:$J$519,7,FALSE)</f>
        <v>女</v>
      </c>
      <c r="C44" s="7" t="str">
        <f ca="1">VLOOKUP(1010,問題原文１・２学期!$C$2:$J$519,7,FALSE)</f>
        <v>じょ</v>
      </c>
      <c r="D44" s="4" t="str">
        <f ca="1">VLOOKUP(9,問題原文１・２学期!$C$3:$J$519,7,FALSE)</f>
        <v>てる</v>
      </c>
      <c r="E44" s="7">
        <f ca="1">VLOOKUP(1009,問題原文１・２学期!$C$2:$J$519,7,FALSE)</f>
        <v>0</v>
      </c>
      <c r="F44" s="4" t="str">
        <f ca="1">VLOOKUP(8,問題原文１・２学期!$C$3:$J$519,7,FALSE)</f>
        <v>ぶ　</v>
      </c>
      <c r="G44" s="7">
        <f ca="1">VLOOKUP(1008,問題原文１・２学期!$C$2:$J$519,7,FALSE)</f>
        <v>0</v>
      </c>
      <c r="H44" s="4" t="str">
        <f ca="1">VLOOKUP(7,問題原文１・２学期!$C$3:$J$519,7,FALSE)</f>
        <v>奏</v>
      </c>
      <c r="I44" s="7" t="str">
        <f ca="1">VLOOKUP(1007,問題原文１・２学期!$C$2:$J$519,7,FALSE)</f>
        <v>そう</v>
      </c>
      <c r="J44" s="4" t="str">
        <f ca="1">VLOOKUP(6,問題原文１・２学期!$C$3:$J$519,7,FALSE)</f>
        <v>考</v>
      </c>
      <c r="K44" s="7" t="str">
        <f ca="1">VLOOKUP(1006,問題原文１・２学期!$C$2:$J$519,7,FALSE)</f>
        <v>かんが</v>
      </c>
      <c r="L44" s="4" t="str">
        <f ca="1">VLOOKUP(5,問題原文１・２学期!$C$3:$J$519,7,FALSE)</f>
        <v>める</v>
      </c>
      <c r="M44" s="7">
        <f ca="1">VLOOKUP(1005,問題原文１・２学期!$C$2:$J$519,7,FALSE)</f>
        <v>0</v>
      </c>
      <c r="N44" s="4" t="str">
        <f ca="1">VLOOKUP(4,問題原文１・２学期!$C$3:$J$519,7,FALSE)</f>
        <v>染</v>
      </c>
      <c r="O44" s="7" t="str">
        <f ca="1">VLOOKUP(1004,問題原文１・２学期!$C$2:$J$519,7,FALSE)</f>
        <v>そ</v>
      </c>
      <c r="P44" s="4" t="str">
        <f ca="1">VLOOKUP(3,問題原文１・２学期!$C$3:$J$519,7,FALSE)</f>
        <v>面</v>
      </c>
      <c r="Q44" s="7" t="str">
        <f ca="1">VLOOKUP(1003,問題原文１・２学期!$C$2:$J$519,7,FALSE)</f>
        <v>めん</v>
      </c>
      <c r="R44" s="4" t="str">
        <f ca="1">VLOOKUP(2,問題原文１・２学期!$C$3:$J$519,7,FALSE)</f>
        <v>中</v>
      </c>
      <c r="S44" s="7" t="str">
        <f ca="1">VLOOKUP(1002,問題原文１・２学期!$C$2:$J$519,7,FALSE)</f>
        <v>なか</v>
      </c>
      <c r="T44" s="4" t="str">
        <f ca="1">VLOOKUP(1,問題原文１・２学期!$C$3:$J$519,7,FALSE)</f>
        <v>する</v>
      </c>
      <c r="U44" s="7">
        <f ca="1">VLOOKUP(1001,問題原文１・２学期!$C$2:$J$519,7,FALSE)</f>
        <v>0</v>
      </c>
    </row>
    <row r="45" spans="2:21" ht="48" hidden="1" customHeight="1">
      <c r="B45" s="4">
        <f ca="1">VLOOKUP(10,問題原文１・２学期!$C$3:$J$519,8,FALSE)</f>
        <v>0</v>
      </c>
      <c r="C45" s="7">
        <f ca="1">VLOOKUP(1010,問題原文１・２学期!$C$2:$J$519,8,FALSE)</f>
        <v>0</v>
      </c>
      <c r="D45" s="4">
        <f ca="1">VLOOKUP(9,問題原文１・２学期!$C$3:$J$519,8,FALSE)</f>
        <v>0</v>
      </c>
      <c r="E45" s="7">
        <f ca="1">VLOOKUP(1009,問題原文１・２学期!$C$2:$J$519,8,FALSE)</f>
        <v>0</v>
      </c>
      <c r="F45" s="4">
        <f ca="1">VLOOKUP(8,問題原文１・２学期!$C$3:$J$519,8,FALSE)</f>
        <v>0</v>
      </c>
      <c r="G45" s="7">
        <f ca="1">VLOOKUP(1008,問題原文１・２学期!$C$2:$J$519,8,FALSE)</f>
        <v>0</v>
      </c>
      <c r="H45" s="4">
        <f ca="1">VLOOKUP(7,問題原文１・２学期!$C$3:$J$519,8,FALSE)</f>
        <v>0</v>
      </c>
      <c r="I45" s="7">
        <f ca="1">VLOOKUP(1007,問題原文１・２学期!$C$2:$J$519,8,FALSE)</f>
        <v>0</v>
      </c>
      <c r="J45" s="4" t="str">
        <f ca="1">VLOOKUP(6,問題原文１・２学期!$C$3:$J$519,8,FALSE)</f>
        <v>える</v>
      </c>
      <c r="K45" s="7">
        <f ca="1">VLOOKUP(1006,問題原文１・２学期!$C$2:$J$519,8,FALSE)</f>
        <v>0</v>
      </c>
      <c r="L45" s="4">
        <f ca="1">VLOOKUP(5,問題原文１・２学期!$C$3:$J$519,8,FALSE)</f>
        <v>0</v>
      </c>
      <c r="M45" s="7">
        <f ca="1">VLOOKUP(1005,問題原文１・２学期!$C$2:$J$519,8,FALSE)</f>
        <v>0</v>
      </c>
      <c r="N45" s="4" t="str">
        <f ca="1">VLOOKUP(4,問題原文１・２学期!$C$3:$J$519,8,FALSE)</f>
        <v>める</v>
      </c>
      <c r="O45" s="7">
        <f ca="1">VLOOKUP(1004,問題原文１・２学期!$C$2:$J$519,8,FALSE)</f>
        <v>0</v>
      </c>
      <c r="P45" s="4" t="str">
        <f ca="1">VLOOKUP(3,問題原文１・２学期!$C$3:$J$519,8,FALSE)</f>
        <v>する</v>
      </c>
      <c r="Q45" s="7">
        <f ca="1">VLOOKUP(1003,問題原文１・２学期!$C$2:$J$519,8,FALSE)</f>
        <v>0</v>
      </c>
      <c r="R45" s="4">
        <f ca="1">VLOOKUP(2,問題原文１・２学期!$C$3:$J$519,8,FALSE)</f>
        <v>0</v>
      </c>
      <c r="S45" s="7">
        <f ca="1">VLOOKUP(1002,問題原文１・２学期!$C$2:$J$519,8,FALSE)</f>
        <v>0</v>
      </c>
      <c r="T45" s="4">
        <f ca="1">VLOOKUP(1,問題原文１・２学期!$C$3:$J$519,8,FALSE)</f>
        <v>0</v>
      </c>
      <c r="U45" s="7">
        <f ca="1">VLOOKUP(1001,問題原文１・２学期!$C$2:$J$519,8,FALSE)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39" priority="20">
      <formula>LEN(U21)&gt;0</formula>
    </cfRule>
  </conditionalFormatting>
  <conditionalFormatting sqref="T22:T26">
    <cfRule type="expression" dxfId="38" priority="19">
      <formula>LEN(U22)&gt;0</formula>
    </cfRule>
  </conditionalFormatting>
  <conditionalFormatting sqref="R21">
    <cfRule type="expression" dxfId="37" priority="18">
      <formula>LEN(S21)&gt;0</formula>
    </cfRule>
  </conditionalFormatting>
  <conditionalFormatting sqref="R22:R26">
    <cfRule type="expression" dxfId="36" priority="17">
      <formula>LEN(S22)&gt;0</formula>
    </cfRule>
  </conditionalFormatting>
  <conditionalFormatting sqref="P21">
    <cfRule type="expression" dxfId="35" priority="16">
      <formula>LEN(Q21)&gt;0</formula>
    </cfRule>
  </conditionalFormatting>
  <conditionalFormatting sqref="P22:P26">
    <cfRule type="expression" dxfId="34" priority="15">
      <formula>LEN(Q22)&gt;0</formula>
    </cfRule>
  </conditionalFormatting>
  <conditionalFormatting sqref="N21">
    <cfRule type="expression" dxfId="33" priority="14">
      <formula>LEN(O21)&gt;0</formula>
    </cfRule>
  </conditionalFormatting>
  <conditionalFormatting sqref="N22:N26">
    <cfRule type="expression" dxfId="32" priority="13">
      <formula>LEN(O22)&gt;0</formula>
    </cfRule>
  </conditionalFormatting>
  <conditionalFormatting sqref="L21">
    <cfRule type="expression" dxfId="31" priority="12">
      <formula>LEN(M21)&gt;0</formula>
    </cfRule>
  </conditionalFormatting>
  <conditionalFormatting sqref="L22:L26">
    <cfRule type="expression" dxfId="30" priority="11">
      <formula>LEN(M22)&gt;0</formula>
    </cfRule>
  </conditionalFormatting>
  <conditionalFormatting sqref="J21">
    <cfRule type="expression" dxfId="29" priority="10">
      <formula>LEN(K21)&gt;0</formula>
    </cfRule>
  </conditionalFormatting>
  <conditionalFormatting sqref="J22:J26">
    <cfRule type="expression" dxfId="28" priority="9">
      <formula>LEN(K22)&gt;0</formula>
    </cfRule>
  </conditionalFormatting>
  <conditionalFormatting sqref="H21">
    <cfRule type="expression" dxfId="27" priority="8">
      <formula>LEN(I21)&gt;0</formula>
    </cfRule>
  </conditionalFormatting>
  <conditionalFormatting sqref="H22:H26">
    <cfRule type="expression" dxfId="26" priority="7">
      <formula>LEN(I22)&gt;0</formula>
    </cfRule>
  </conditionalFormatting>
  <conditionalFormatting sqref="F21">
    <cfRule type="expression" dxfId="25" priority="6">
      <formula>LEN(G21)&gt;0</formula>
    </cfRule>
  </conditionalFormatting>
  <conditionalFormatting sqref="F22:F26">
    <cfRule type="expression" dxfId="24" priority="5">
      <formula>LEN(G22)&gt;0</formula>
    </cfRule>
  </conditionalFormatting>
  <conditionalFormatting sqref="D21">
    <cfRule type="expression" dxfId="23" priority="4">
      <formula>LEN(E21)&gt;0</formula>
    </cfRule>
  </conditionalFormatting>
  <conditionalFormatting sqref="D22:D26">
    <cfRule type="expression" dxfId="22" priority="3">
      <formula>LEN(E22)&gt;0</formula>
    </cfRule>
  </conditionalFormatting>
  <conditionalFormatting sqref="B21">
    <cfRule type="expression" dxfId="21" priority="2">
      <formula>LEN(C21)&gt;0</formula>
    </cfRule>
  </conditionalFormatting>
  <conditionalFormatting sqref="B22:B26">
    <cfRule type="expression" dxfId="2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V46"/>
  <sheetViews>
    <sheetView view="pageBreakPreview" zoomScale="60" zoomScaleNormal="60" workbookViewId="0">
      <selection activeCell="L25" sqref="L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1921</v>
      </c>
      <c r="C2" s="88"/>
      <c r="D2" s="2" t="s">
        <v>1922</v>
      </c>
      <c r="E2" s="88"/>
      <c r="F2" s="2" t="s">
        <v>1923</v>
      </c>
      <c r="G2" s="88"/>
      <c r="H2" s="2" t="s">
        <v>1924</v>
      </c>
      <c r="I2" s="88"/>
      <c r="J2" s="2" t="s">
        <v>1925</v>
      </c>
      <c r="K2" s="88"/>
      <c r="L2" s="2" t="s">
        <v>1926</v>
      </c>
      <c r="M2" s="88"/>
      <c r="N2" s="2" t="s">
        <v>1927</v>
      </c>
      <c r="O2" s="88"/>
      <c r="P2" s="2" t="s">
        <v>1928</v>
      </c>
      <c r="Q2" s="88"/>
      <c r="R2" s="2" t="s">
        <v>1929</v>
      </c>
      <c r="S2" s="88"/>
      <c r="T2" s="2" t="s">
        <v>1930</v>
      </c>
      <c r="V2" s="104" t="s">
        <v>866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やす</v>
      </c>
      <c r="D3" s="89" t="str">
        <f t="shared" ref="D3:D8" ca="1" si="1">IF(E3="",D30,"□")</f>
        <v>□</v>
      </c>
      <c r="E3" s="90" t="str">
        <f ca="1">E30</f>
        <v>おさな</v>
      </c>
      <c r="F3" s="89" t="str">
        <f t="shared" ref="F3:F8" ca="1" si="2">IF(G3="",F30,"□")</f>
        <v>□</v>
      </c>
      <c r="G3" s="90" t="str">
        <f ca="1">G30</f>
        <v>たて</v>
      </c>
      <c r="H3" s="89" t="str">
        <f t="shared" ref="H3:H8" ca="1" si="3">IF(I3="",H30,"□")</f>
        <v>□</v>
      </c>
      <c r="I3" s="90" t="str">
        <f ca="1">I30</f>
        <v>ぜん</v>
      </c>
      <c r="J3" s="89" t="str">
        <f t="shared" ref="J3:J8" ca="1" si="4">IF(K3="",J30,"□")</f>
        <v>□</v>
      </c>
      <c r="K3" s="90" t="str">
        <f ca="1">K30</f>
        <v>つう</v>
      </c>
      <c r="L3" s="89" t="str">
        <f t="shared" ref="L3:L8" ca="1" si="5">IF(M3="",L30,"□")</f>
        <v>□</v>
      </c>
      <c r="M3" s="90" t="str">
        <f ca="1">M30</f>
        <v>さ</v>
      </c>
      <c r="N3" s="89" t="str">
        <f t="shared" ref="N3:N8" ca="1" si="6">IF(O3="",N30,"□")</f>
        <v>□</v>
      </c>
      <c r="O3" s="90" t="str">
        <f ca="1">O30</f>
        <v>か</v>
      </c>
      <c r="P3" s="89" t="str">
        <f t="shared" ref="P3:P8" ca="1" si="7">IF(Q3="",P30,"□")</f>
        <v>□</v>
      </c>
      <c r="Q3" s="90" t="str">
        <f ca="1">Q30</f>
        <v>か</v>
      </c>
      <c r="R3" s="89" t="str">
        <f t="shared" ref="R3:R8" ca="1" si="8">IF(S3="",R30,"□")</f>
        <v>□</v>
      </c>
      <c r="S3" s="90" t="str">
        <f ca="1">S30</f>
        <v>じょ</v>
      </c>
      <c r="T3" s="89" t="str">
        <f t="shared" ref="T3:T8" ca="1" si="9">IF(U3="",T30,"□")</f>
        <v>□</v>
      </c>
      <c r="U3" s="90" t="str">
        <f ca="1">U30</f>
        <v>もく</v>
      </c>
      <c r="V3" s="104"/>
    </row>
    <row r="4" spans="2:22" ht="80.400000000000006" customHeight="1">
      <c r="B4" s="91" t="str">
        <f t="shared" ca="1" si="0"/>
        <v>い　</v>
      </c>
      <c r="C4" s="90" t="str">
        <f t="shared" ref="C4:C8" ca="1" si="10">C31</f>
        <v/>
      </c>
      <c r="D4" s="91" t="str">
        <f t="shared" ca="1" si="1"/>
        <v>い　</v>
      </c>
      <c r="E4" s="90" t="str">
        <f t="shared" ref="E4:E8" ca="1" si="11">E31</f>
        <v/>
      </c>
      <c r="F4" s="91" t="str">
        <f t="shared" ca="1" si="2"/>
        <v>と　</v>
      </c>
      <c r="G4" s="90" t="str">
        <f t="shared" ref="G4:G8" ca="1" si="12">G31</f>
        <v/>
      </c>
      <c r="H4" s="91" t="str">
        <f t="shared" ca="1" si="3"/>
        <v>□</v>
      </c>
      <c r="I4" s="90" t="str">
        <f t="shared" ref="I4:I8" ca="1" si="13">I31</f>
        <v>しん</v>
      </c>
      <c r="J4" s="91" t="str">
        <f t="shared" ca="1" si="4"/>
        <v>□</v>
      </c>
      <c r="K4" s="90" t="str">
        <f t="shared" ref="K4:M8" ca="1" si="14">K31</f>
        <v>やく</v>
      </c>
      <c r="L4" s="91" t="str">
        <f t="shared" ca="1" si="5"/>
        <v>□</v>
      </c>
      <c r="M4" s="90" t="str">
        <f t="shared" ca="1" si="14"/>
        <v>とう</v>
      </c>
      <c r="N4" s="91" t="str">
        <f t="shared" ca="1" si="6"/>
        <v>□</v>
      </c>
      <c r="O4" s="90" t="str">
        <f t="shared" ref="O4:O8" ca="1" si="15">O31</f>
        <v>てい</v>
      </c>
      <c r="P4" s="91" t="str">
        <f t="shared" ca="1" si="7"/>
        <v>□</v>
      </c>
      <c r="Q4" s="90" t="str">
        <f t="shared" ref="Q4:Q8" ca="1" si="16">Q31</f>
        <v>ざん</v>
      </c>
      <c r="R4" s="91" t="str">
        <f t="shared" ca="1" si="8"/>
        <v>□</v>
      </c>
      <c r="S4" s="90" t="str">
        <f ca="1">S31</f>
        <v>せい</v>
      </c>
      <c r="T4" s="91" t="str">
        <f t="shared" ca="1" si="9"/>
        <v>□</v>
      </c>
      <c r="U4" s="90" t="str">
        <f ca="1">U31</f>
        <v>てき</v>
      </c>
      <c r="V4" s="104"/>
    </row>
    <row r="5" spans="2:22" ht="80.400000000000006" customHeight="1">
      <c r="B5" s="91" t="str">
        <f t="shared" ca="1" si="0"/>
        <v>□</v>
      </c>
      <c r="C5" s="90" t="str">
        <f t="shared" ca="1" si="10"/>
        <v>ちん</v>
      </c>
      <c r="D5" s="91" t="str">
        <f t="shared" ca="1" si="1"/>
        <v>□</v>
      </c>
      <c r="E5" s="90" t="str">
        <f t="shared" ca="1" si="11"/>
        <v>おとうと</v>
      </c>
      <c r="F5" s="91" t="str">
        <f t="shared" ca="1" si="2"/>
        <v>□</v>
      </c>
      <c r="G5" s="90" t="str">
        <f t="shared" ca="1" si="12"/>
        <v>よこ</v>
      </c>
      <c r="H5" s="91" t="str">
        <f t="shared" ca="1" si="3"/>
        <v>の　</v>
      </c>
      <c r="I5" s="90" t="str">
        <f t="shared" ca="1" si="13"/>
        <v/>
      </c>
      <c r="J5" s="91" t="str">
        <f t="shared" ca="1" si="4"/>
        <v>を　</v>
      </c>
      <c r="K5" s="90" t="str">
        <f t="shared" ca="1" si="14"/>
        <v/>
      </c>
      <c r="L5" s="91" t="str">
        <f t="shared" ca="1" si="5"/>
        <v>と　</v>
      </c>
      <c r="M5" s="90" t="str">
        <f t="shared" ca="1" si="14"/>
        <v/>
      </c>
      <c r="N5" s="91" t="str">
        <f t="shared" ca="1" si="6"/>
        <v>□</v>
      </c>
      <c r="O5" s="90" t="str">
        <f t="shared" ca="1" si="15"/>
        <v>ほう</v>
      </c>
      <c r="P5" s="91" t="str">
        <f t="shared" ca="1" si="7"/>
        <v>□</v>
      </c>
      <c r="Q5" s="90" t="str">
        <f t="shared" ca="1" si="16"/>
        <v>ばい</v>
      </c>
      <c r="R5" s="91" t="str">
        <f t="shared" ca="1" si="8"/>
        <v>□</v>
      </c>
      <c r="S5" s="90" t="str">
        <f ca="1">S32</f>
        <v>せん</v>
      </c>
      <c r="T5" s="91" t="str">
        <f t="shared" ca="1" si="9"/>
        <v>□</v>
      </c>
      <c r="U5" s="90" t="str">
        <f ca="1">U32</f>
        <v>ち</v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ぎん</v>
      </c>
      <c r="D6" s="91" t="str">
        <f t="shared" ca="1" si="1"/>
        <v/>
      </c>
      <c r="E6" s="90" t="str">
        <f t="shared" ca="1" si="11"/>
        <v/>
      </c>
      <c r="F6" s="91" t="str">
        <f t="shared" ca="1" si="2"/>
        <v>の　</v>
      </c>
      <c r="G6" s="90" t="str">
        <f t="shared" ca="1" si="12"/>
        <v/>
      </c>
      <c r="H6" s="91" t="str">
        <f t="shared" ca="1" si="3"/>
        <v>□</v>
      </c>
      <c r="I6" s="90" t="str">
        <f t="shared" ca="1" si="13"/>
        <v>ほね</v>
      </c>
      <c r="J6" s="91" t="str">
        <f t="shared" ca="1" si="4"/>
        <v>□</v>
      </c>
      <c r="K6" s="90" t="str">
        <f t="shared" ca="1" si="14"/>
        <v>つと</v>
      </c>
      <c r="L6" s="91" t="str">
        <f t="shared" ca="1" si="5"/>
        <v>□</v>
      </c>
      <c r="M6" s="90" t="str">
        <f t="shared" ca="1" si="14"/>
        <v>しお</v>
      </c>
      <c r="N6" s="91" t="str">
        <f t="shared" ca="1" si="6"/>
        <v>□</v>
      </c>
      <c r="O6" s="90" t="str">
        <f t="shared" ca="1" si="15"/>
        <v>もん</v>
      </c>
      <c r="P6" s="91" t="str">
        <f t="shared" ca="1" si="7"/>
        <v>が　</v>
      </c>
      <c r="Q6" s="90" t="str">
        <f t="shared" ca="1" si="16"/>
        <v/>
      </c>
      <c r="R6" s="91" t="str">
        <f t="shared" ca="1" si="8"/>
        <v>□</v>
      </c>
      <c r="S6" s="90" t="str">
        <f t="shared" ref="S6:S8" ca="1" si="17">S33</f>
        <v>よう</v>
      </c>
      <c r="T6" s="91" t="str">
        <f t="shared" ca="1" si="9"/>
        <v>に　</v>
      </c>
      <c r="U6" s="90" t="str">
        <f t="shared" ref="U6:U9" ca="1" si="18">U33</f>
        <v/>
      </c>
      <c r="V6" s="105" t="s">
        <v>1931</v>
      </c>
    </row>
    <row r="7" spans="2:22" ht="80.400000000000006" customHeight="1">
      <c r="B7" s="91" t="str">
        <f t="shared" ca="1" si="0"/>
        <v/>
      </c>
      <c r="C7" s="90" t="str">
        <f t="shared" ca="1" si="10"/>
        <v/>
      </c>
      <c r="D7" s="91" t="str">
        <f t="shared" ca="1" si="1"/>
        <v/>
      </c>
      <c r="E7" s="90" t="str">
        <f t="shared" ca="1" si="11"/>
        <v/>
      </c>
      <c r="F7" s="91" t="str">
        <f t="shared" ca="1" si="2"/>
        <v>□</v>
      </c>
      <c r="G7" s="90" t="str">
        <f t="shared" ca="1" si="12"/>
        <v>へん</v>
      </c>
      <c r="H7" s="91" t="str">
        <f t="shared" ca="1" si="3"/>
        <v/>
      </c>
      <c r="I7" s="90" t="str">
        <f t="shared" ca="1" si="13"/>
        <v/>
      </c>
      <c r="J7" s="91" t="str">
        <f t="shared" ca="1" si="4"/>
        <v>める</v>
      </c>
      <c r="K7" s="90" t="str">
        <f t="shared" ca="1" si="14"/>
        <v/>
      </c>
      <c r="L7" s="91" t="str">
        <f t="shared" ca="1" si="5"/>
        <v/>
      </c>
      <c r="M7" s="90" t="str">
        <f t="shared" ca="1" si="14"/>
        <v/>
      </c>
      <c r="N7" s="91" t="str">
        <f t="shared" ca="1" si="6"/>
        <v/>
      </c>
      <c r="O7" s="90" t="str">
        <f t="shared" ca="1" si="15"/>
        <v/>
      </c>
      <c r="P7" s="91" t="str">
        <f t="shared" ca="1" si="7"/>
        <v>□</v>
      </c>
      <c r="Q7" s="90" t="str">
        <f t="shared" ca="1" si="16"/>
        <v>ふ</v>
      </c>
      <c r="R7" s="91" t="str">
        <f t="shared" ca="1" si="8"/>
        <v>□</v>
      </c>
      <c r="S7" s="90" t="str">
        <f t="shared" ca="1" si="17"/>
        <v>しゃ</v>
      </c>
      <c r="T7" s="91" t="str">
        <f t="shared" ca="1" si="9"/>
        <v>□</v>
      </c>
      <c r="U7" s="90" t="str">
        <f t="shared" ca="1" si="18"/>
        <v>いた</v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/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>る　</v>
      </c>
      <c r="Q8" s="90" t="str">
        <f t="shared" ca="1" si="16"/>
        <v/>
      </c>
      <c r="R8" s="91" t="str">
        <f t="shared" ca="1" si="8"/>
        <v>□</v>
      </c>
      <c r="S8" s="90" t="str">
        <f t="shared" ca="1" si="17"/>
        <v>りょう</v>
      </c>
      <c r="T8" s="91" t="str">
        <f t="shared" ca="1" si="9"/>
        <v>る　</v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94" t="str">
        <f t="shared" ref="B12:T17" ca="1" si="19">B21</f>
        <v>安</v>
      </c>
      <c r="C12" s="95" t="str">
        <f ca="1">IF(C30="","",IF((AND(ISTEXT(C30),C31="")),"(   )","(    "))</f>
        <v>(   )</v>
      </c>
      <c r="D12" s="37" t="str">
        <f t="shared" ca="1" si="19"/>
        <v>幼</v>
      </c>
      <c r="E12" s="95" t="str">
        <f ca="1">IF(E30="","",IF((AND(ISTEXT(E30),E31="")),"(   )","(    "))</f>
        <v>(   )</v>
      </c>
      <c r="F12" s="37" t="str">
        <f t="shared" ca="1" si="19"/>
        <v>縦</v>
      </c>
      <c r="G12" s="95" t="str">
        <f ca="1">IF(G30="","",IF((AND(ISTEXT(G30),G31="")),"(   )","(    "))</f>
        <v>(   )</v>
      </c>
      <c r="H12" s="37" t="str">
        <f t="shared" ca="1" si="19"/>
        <v>全</v>
      </c>
      <c r="I12" s="95" t="str">
        <f ca="1">IF(I30="","",IF((AND(ISTEXT(I30),I31="")),"(   )","(    "))</f>
        <v xml:space="preserve">(    </v>
      </c>
      <c r="J12" s="37" t="str">
        <f t="shared" ca="1" si="19"/>
        <v>通</v>
      </c>
      <c r="K12" s="95" t="str">
        <f ca="1">IF(K30="","",IF((AND(ISTEXT(K30),K31="")),"(   )","(    "))</f>
        <v xml:space="preserve">(    </v>
      </c>
      <c r="L12" s="37" t="str">
        <f t="shared" ca="1" si="19"/>
        <v>砂</v>
      </c>
      <c r="M12" s="95" t="str">
        <f ca="1">IF(M30="","",IF((AND(ISTEXT(M30),M31="")),"(   )","(    "))</f>
        <v xml:space="preserve">(    </v>
      </c>
      <c r="N12" s="37" t="str">
        <f t="shared" ca="1" si="19"/>
        <v>家</v>
      </c>
      <c r="O12" s="95" t="str">
        <f ca="1">IF(O30="","",IF((AND(ISTEXT(O30),O31="")),"(   )","(    "))</f>
        <v xml:space="preserve">(    </v>
      </c>
      <c r="P12" s="37" t="str">
        <f t="shared" ca="1" si="19"/>
        <v>火</v>
      </c>
      <c r="Q12" s="95" t="str">
        <f ca="1">IF(Q30="","",IF((AND(ISTEXT(Q30),Q31="")),"(   )","(    "))</f>
        <v xml:space="preserve">(    </v>
      </c>
      <c r="R12" s="37" t="str">
        <f t="shared" ca="1" si="19"/>
        <v>女</v>
      </c>
      <c r="S12" s="95" t="str">
        <f ca="1">IF(S30="","",IF((AND(ISTEXT(S30),S31="")),"(   )","(    "))</f>
        <v xml:space="preserve">(    </v>
      </c>
      <c r="T12" s="37" t="str">
        <f t="shared" ca="1" si="19"/>
        <v>目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い　</v>
      </c>
      <c r="C13" s="95" t="str">
        <f ca="1">IF(C31="","",IF(AND(C30="",ISTEXT(C31),C32=""),"(   )",IF((AND(ISTEXT(C30),ISTEXT(C31),C32="")),"   )",IF((AND(C30="",ISTEXT(C31),ISTEXT(C32))),"(   ",""))))</f>
        <v/>
      </c>
      <c r="D13" s="37" t="str">
        <f t="shared" ca="1" si="19"/>
        <v>い　</v>
      </c>
      <c r="E13" s="95" t="str">
        <f ca="1">IF(E31="","",IF(AND(E30="",ISTEXT(E31),E32=""),"(   )",IF((AND(ISTEXT(E30),ISTEXT(E31),E32="")),"   )",IF((AND(E30="",ISTEXT(E31),ISTEXT(E32))),"(   ",""))))</f>
        <v/>
      </c>
      <c r="F13" s="37" t="str">
        <f t="shared" ca="1" si="19"/>
        <v>と　</v>
      </c>
      <c r="G13" s="95" t="str">
        <f ca="1">IF(G31="","",IF(AND(G30="",ISTEXT(G31),G32=""),"(   )",IF((AND(ISTEXT(G30),ISTEXT(G31),G32="")),"   )",IF((AND(G30="",ISTEXT(G31),ISTEXT(G32))),"(   ",""))))</f>
        <v/>
      </c>
      <c r="H13" s="37" t="str">
        <f t="shared" ca="1" si="19"/>
        <v>身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7" t="str">
        <f t="shared" ca="1" si="19"/>
        <v>訳</v>
      </c>
      <c r="K13" s="95" t="str">
        <f ca="1">IF(K31="","",IF(AND(K30="",ISTEXT(K31),K32=""),"(   )",IF((AND(ISTEXT(K30),ISTEXT(K31),K32="")),"   )",IF((AND(K30="",ISTEXT(K31),ISTEXT(K32))),"(   ",""))))</f>
        <v xml:space="preserve">   )</v>
      </c>
      <c r="L13" s="37" t="str">
        <f t="shared" ca="1" si="19"/>
        <v>糖</v>
      </c>
      <c r="M13" s="95" t="str">
        <f ca="1">IF(M31="","",IF(AND(M30="",ISTEXT(M31),M32=""),"(   )",IF((AND(ISTEXT(M30),ISTEXT(M31),M32="")),"   )",IF((AND(M30="",ISTEXT(M31),ISTEXT(M32))),"(   ",""))))</f>
        <v xml:space="preserve">   )</v>
      </c>
      <c r="N13" s="37" t="str">
        <f t="shared" ca="1" si="19"/>
        <v>庭</v>
      </c>
      <c r="O13" s="95" t="str">
        <f ca="1">IF(O31="","",IF(AND(O30="",ISTEXT(O31),O32=""),"(   )",IF((AND(ISTEXT(O30),ISTEXT(O31),O32="")),"   )",IF((AND(O30="",ISTEXT(O31),ISTEXT(O32))),"(   ",""))))</f>
        <v/>
      </c>
      <c r="P13" s="37" t="str">
        <f t="shared" ca="1" si="19"/>
        <v>山</v>
      </c>
      <c r="Q13" s="95" t="str">
        <f ca="1">IF(Q31="","",IF(AND(Q30="",ISTEXT(Q31),Q32=""),"(   )",IF((AND(ISTEXT(Q30),ISTEXT(Q31),Q32="")),"   )",IF((AND(Q30="",ISTEXT(Q31),ISTEXT(Q32))),"(   ",""))))</f>
        <v/>
      </c>
      <c r="R13" s="37" t="str">
        <f t="shared" ca="1" si="19"/>
        <v>性</v>
      </c>
      <c r="S13" s="95" t="str">
        <f ca="1">IF(S31="","",IF(AND(S30="",ISTEXT(S31),S32=""),"(   )",IF((AND(ISTEXT(S30),ISTEXT(S31),S32="")),"   )",IF((AND(S30="",ISTEXT(S31),ISTEXT(S32))),"(   ",""))))</f>
        <v/>
      </c>
      <c r="T13" s="37" t="str">
        <f t="shared" ca="1" si="19"/>
        <v>的</v>
      </c>
      <c r="U13" s="95" t="str">
        <f ca="1">IF(U31="","",IF(AND(U30="",ISTEXT(U31),U32=""),"(   )",IF((AND(ISTEXT(U30),ISTEXT(U31),U32="")),"   )",IF((AND(U30="",ISTEXT(U31),ISTEXT(U32))),"(   ",""))))</f>
        <v/>
      </c>
      <c r="V13" s="104"/>
    </row>
    <row r="14" spans="2:22" ht="80.400000000000006" customHeight="1">
      <c r="B14" s="94" t="str">
        <f t="shared" ca="1" si="19"/>
        <v>賃</v>
      </c>
      <c r="C14" s="95" t="str">
        <f t="shared" ref="C14:C17" ca="1" si="20">IF(C32="","",IF(AND(C31="",ISTEXT(C32),C33=""),"(   )",IF((AND(ISTEXT(C31),ISTEXT(C32),C33="")),"   )",IF((AND(C31="",ISTEXT(C32),ISTEXT(C33))),"(   ",""))))</f>
        <v xml:space="preserve">(   </v>
      </c>
      <c r="D14" s="37" t="str">
        <f t="shared" ca="1" si="19"/>
        <v>弟</v>
      </c>
      <c r="E14" s="95" t="str">
        <f t="shared" ref="E14:E17" ca="1" si="21">IF(E32="","",IF(AND(E31="",ISTEXT(E32),E33=""),"(   )",IF((AND(ISTEXT(E31),ISTEXT(E32),E33="")),"   )",IF((AND(E31="",ISTEXT(E32),ISTEXT(E33))),"(   ",""))))</f>
        <v>(   )</v>
      </c>
      <c r="F14" s="37" t="str">
        <f t="shared" ca="1" si="19"/>
        <v>横</v>
      </c>
      <c r="G14" s="95" t="str">
        <f t="shared" ref="G14:G17" ca="1" si="22">IF(G32="","",IF(AND(G31="",ISTEXT(G32),G33=""),"(   )",IF((AND(ISTEXT(G31),ISTEXT(G32),G33="")),"   )",IF((AND(G31="",ISTEXT(G32),ISTEXT(G33))),"(   ",""))))</f>
        <v>(   )</v>
      </c>
      <c r="H14" s="37" t="str">
        <f t="shared" ca="1" si="19"/>
        <v>の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7" t="str">
        <f t="shared" ca="1" si="19"/>
        <v>を　</v>
      </c>
      <c r="K14" s="95" t="str">
        <f t="shared" ref="K14:K17" ca="1" si="24">IF(K32="","",IF(AND(K31="",ISTEXT(K32),K33=""),"(   )",IF((AND(ISTEXT(K31),ISTEXT(K32),K33="")),"   )",IF((AND(K31="",ISTEXT(K32),ISTEXT(K33))),"(   ",""))))</f>
        <v/>
      </c>
      <c r="L14" s="37" t="str">
        <f t="shared" ca="1" si="19"/>
        <v>と　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7" t="str">
        <f t="shared" ca="1" si="19"/>
        <v>訪</v>
      </c>
      <c r="O14" s="95" t="str">
        <f t="shared" ref="O14:O17" ca="1" si="26">IF(O32="","",IF(AND(O31="",ISTEXT(O32),O33=""),"(   )",IF((AND(ISTEXT(O31),ISTEXT(O32),O33="")),"   )",IF((AND(O31="",ISTEXT(O32),ISTEXT(O33))),"(   ",""))))</f>
        <v/>
      </c>
      <c r="P14" s="37" t="str">
        <f t="shared" ca="1" si="19"/>
        <v>灰</v>
      </c>
      <c r="Q14" s="95" t="str">
        <f t="shared" ref="Q14:Q17" ca="1" si="27">IF(Q32="","",IF(AND(Q31="",ISTEXT(Q32),Q33=""),"(   )",IF((AND(ISTEXT(Q31),ISTEXT(Q32),Q33="")),"   )",IF((AND(Q31="",ISTEXT(Q32),ISTEXT(Q33))),"(   ",""))))</f>
        <v xml:space="preserve">   )</v>
      </c>
      <c r="R14" s="37" t="str">
        <f t="shared" ca="1" si="19"/>
        <v>専</v>
      </c>
      <c r="S14" s="95" t="str">
        <f t="shared" ref="S14:U17" ca="1" si="28">IF(S32="","",IF(AND(S31="",ISTEXT(S32),S33=""),"(   )",IF((AND(ISTEXT(S31),ISTEXT(S32),S33="")),"   )",IF((AND(S31="",ISTEXT(S32),ISTEXT(S33))),"(   ",""))))</f>
        <v/>
      </c>
      <c r="T14" s="37" t="str">
        <f t="shared" ca="1" si="19"/>
        <v>地</v>
      </c>
      <c r="U14" s="95" t="str">
        <f t="shared" ca="1" si="28"/>
        <v xml:space="preserve">   )</v>
      </c>
      <c r="V14" s="104"/>
    </row>
    <row r="15" spans="2:22" ht="80.400000000000006" customHeight="1">
      <c r="B15" s="94" t="str">
        <f t="shared" ca="1" si="19"/>
        <v>金</v>
      </c>
      <c r="C15" s="95" t="str">
        <f t="shared" ca="1" si="20"/>
        <v xml:space="preserve">   )</v>
      </c>
      <c r="D15" s="37" t="str">
        <f t="shared" ca="1" si="19"/>
        <v/>
      </c>
      <c r="E15" s="95" t="str">
        <f t="shared" ca="1" si="21"/>
        <v/>
      </c>
      <c r="F15" s="37" t="str">
        <f t="shared" ca="1" si="19"/>
        <v>の　</v>
      </c>
      <c r="G15" s="95" t="str">
        <f t="shared" ca="1" si="22"/>
        <v/>
      </c>
      <c r="H15" s="37" t="str">
        <f t="shared" ca="1" si="19"/>
        <v>骨</v>
      </c>
      <c r="I15" s="95" t="str">
        <f t="shared" ca="1" si="23"/>
        <v>(   )</v>
      </c>
      <c r="J15" s="37" t="str">
        <f t="shared" ca="1" si="19"/>
        <v>務</v>
      </c>
      <c r="K15" s="95" t="str">
        <f t="shared" ca="1" si="24"/>
        <v>(   )</v>
      </c>
      <c r="L15" s="37" t="str">
        <f t="shared" ca="1" si="19"/>
        <v>塩</v>
      </c>
      <c r="M15" s="95" t="str">
        <f t="shared" ca="1" si="25"/>
        <v>(   )</v>
      </c>
      <c r="N15" s="37" t="str">
        <f t="shared" ca="1" si="19"/>
        <v>問</v>
      </c>
      <c r="O15" s="95" t="str">
        <f t="shared" ca="1" si="26"/>
        <v xml:space="preserve">   )</v>
      </c>
      <c r="P15" s="37" t="str">
        <f t="shared" ca="1" si="19"/>
        <v>が　</v>
      </c>
      <c r="Q15" s="95" t="str">
        <f t="shared" ca="1" si="27"/>
        <v/>
      </c>
      <c r="R15" s="37" t="str">
        <f t="shared" ca="1" si="19"/>
        <v>用</v>
      </c>
      <c r="S15" s="95" t="str">
        <f t="shared" ca="1" si="28"/>
        <v/>
      </c>
      <c r="T15" s="37" t="str">
        <f t="shared" ca="1" si="19"/>
        <v>に　</v>
      </c>
      <c r="U15" s="95" t="str">
        <f t="shared" ca="1" si="28"/>
        <v/>
      </c>
      <c r="V15" s="105" t="s">
        <v>1931</v>
      </c>
    </row>
    <row r="16" spans="2:22" ht="80.400000000000006" customHeight="1">
      <c r="B16" s="94" t="str">
        <f t="shared" ca="1" si="19"/>
        <v/>
      </c>
      <c r="C16" s="95" t="str">
        <f t="shared" ca="1" si="20"/>
        <v/>
      </c>
      <c r="D16" s="37" t="str">
        <f t="shared" ca="1" si="19"/>
        <v/>
      </c>
      <c r="E16" s="95" t="str">
        <f t="shared" ca="1" si="21"/>
        <v/>
      </c>
      <c r="F16" s="37" t="str">
        <f t="shared" ca="1" si="19"/>
        <v>辺</v>
      </c>
      <c r="G16" s="95" t="str">
        <f t="shared" ca="1" si="22"/>
        <v>(   )</v>
      </c>
      <c r="H16" s="37" t="str">
        <f t="shared" ca="1" si="19"/>
        <v/>
      </c>
      <c r="I16" s="95" t="str">
        <f t="shared" ca="1" si="23"/>
        <v/>
      </c>
      <c r="J16" s="37" t="str">
        <f t="shared" ca="1" si="19"/>
        <v>める</v>
      </c>
      <c r="K16" s="95" t="str">
        <f t="shared" ca="1" si="24"/>
        <v/>
      </c>
      <c r="L16" s="37" t="str">
        <f t="shared" ca="1" si="19"/>
        <v/>
      </c>
      <c r="M16" s="95" t="str">
        <f t="shared" ca="1" si="25"/>
        <v/>
      </c>
      <c r="N16" s="37" t="str">
        <f t="shared" ca="1" si="19"/>
        <v/>
      </c>
      <c r="O16" s="95" t="str">
        <f t="shared" ca="1" si="26"/>
        <v/>
      </c>
      <c r="P16" s="37" t="str">
        <f t="shared" ca="1" si="19"/>
        <v>降</v>
      </c>
      <c r="Q16" s="95" t="str">
        <f t="shared" ca="1" si="27"/>
        <v>(   )</v>
      </c>
      <c r="R16" s="37" t="str">
        <f t="shared" ca="1" si="19"/>
        <v>車</v>
      </c>
      <c r="S16" s="95" t="str">
        <f t="shared" ca="1" si="28"/>
        <v/>
      </c>
      <c r="T16" s="37" t="str">
        <f t="shared" ca="1" si="19"/>
        <v>至</v>
      </c>
      <c r="U16" s="95" t="str">
        <f t="shared" ca="1" si="28"/>
        <v>(   )</v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7" t="str">
        <f t="shared" ca="1" si="19"/>
        <v/>
      </c>
      <c r="E17" s="95" t="str">
        <f t="shared" ca="1" si="21"/>
        <v/>
      </c>
      <c r="F17" s="37" t="str">
        <f t="shared" ca="1" si="19"/>
        <v/>
      </c>
      <c r="G17" s="95" t="str">
        <f t="shared" ca="1" si="22"/>
        <v/>
      </c>
      <c r="H17" s="37" t="str">
        <f t="shared" ca="1" si="19"/>
        <v/>
      </c>
      <c r="I17" s="95" t="str">
        <f t="shared" ca="1" si="23"/>
        <v/>
      </c>
      <c r="J17" s="37" t="str">
        <f t="shared" ca="1" si="19"/>
        <v/>
      </c>
      <c r="K17" s="95" t="str">
        <f t="shared" ca="1" si="24"/>
        <v/>
      </c>
      <c r="L17" s="37" t="str">
        <f t="shared" ca="1" si="19"/>
        <v/>
      </c>
      <c r="M17" s="95" t="str">
        <f t="shared" ca="1" si="25"/>
        <v/>
      </c>
      <c r="N17" s="37" t="str">
        <f t="shared" ca="1" si="19"/>
        <v/>
      </c>
      <c r="O17" s="95" t="str">
        <f t="shared" ca="1" si="26"/>
        <v/>
      </c>
      <c r="P17" s="37" t="str">
        <f t="shared" ca="1" si="19"/>
        <v>る　</v>
      </c>
      <c r="Q17" s="95" t="str">
        <f t="shared" ca="1" si="27"/>
        <v/>
      </c>
      <c r="R17" s="37" t="str">
        <f t="shared" ca="1" si="19"/>
        <v>両</v>
      </c>
      <c r="S17" s="95" t="str">
        <f t="shared" ca="1" si="28"/>
        <v xml:space="preserve">   )</v>
      </c>
      <c r="T17" s="37" t="str">
        <f t="shared" ca="1" si="19"/>
        <v>る　</v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str">
        <f t="shared" ref="B21:U26" ca="1" si="29">B30</f>
        <v>安</v>
      </c>
      <c r="C21" s="96" t="str">
        <f t="shared" ca="1" si="29"/>
        <v>やす</v>
      </c>
      <c r="D21" s="37" t="str">
        <f t="shared" ca="1" si="29"/>
        <v>幼</v>
      </c>
      <c r="E21" s="96" t="str">
        <f t="shared" ca="1" si="29"/>
        <v>おさな</v>
      </c>
      <c r="F21" s="37" t="str">
        <f t="shared" ca="1" si="29"/>
        <v>縦</v>
      </c>
      <c r="G21" s="96" t="str">
        <f t="shared" ca="1" si="29"/>
        <v>たて</v>
      </c>
      <c r="H21" s="37" t="str">
        <f t="shared" ca="1" si="29"/>
        <v>全</v>
      </c>
      <c r="I21" s="96" t="str">
        <f t="shared" ca="1" si="29"/>
        <v>ぜん</v>
      </c>
      <c r="J21" s="37" t="str">
        <f t="shared" ca="1" si="29"/>
        <v>通</v>
      </c>
      <c r="K21" s="96" t="str">
        <f t="shared" ca="1" si="29"/>
        <v>つう</v>
      </c>
      <c r="L21" s="37" t="str">
        <f t="shared" ca="1" si="29"/>
        <v>砂</v>
      </c>
      <c r="M21" s="96" t="str">
        <f t="shared" ca="1" si="29"/>
        <v>さ</v>
      </c>
      <c r="N21" s="37" t="str">
        <f t="shared" ca="1" si="29"/>
        <v>家</v>
      </c>
      <c r="O21" s="96" t="str">
        <f t="shared" ca="1" si="29"/>
        <v>か</v>
      </c>
      <c r="P21" s="37" t="str">
        <f t="shared" ca="1" si="29"/>
        <v>火</v>
      </c>
      <c r="Q21" s="96" t="str">
        <f t="shared" ca="1" si="29"/>
        <v>か</v>
      </c>
      <c r="R21" s="37" t="str">
        <f t="shared" ca="1" si="29"/>
        <v>女</v>
      </c>
      <c r="S21" s="96" t="str">
        <f t="shared" ca="1" si="29"/>
        <v>じょ</v>
      </c>
      <c r="T21" s="37" t="str">
        <f t="shared" ca="1" si="29"/>
        <v>目</v>
      </c>
      <c r="U21" s="96" t="str">
        <f t="shared" ca="1" si="29"/>
        <v>もく</v>
      </c>
      <c r="V21" s="104"/>
    </row>
    <row r="22" spans="2:22" ht="80.400000000000006" customHeight="1">
      <c r="B22" s="37" t="str">
        <f t="shared" ca="1" si="29"/>
        <v>い　</v>
      </c>
      <c r="C22" s="96" t="str">
        <f t="shared" ca="1" si="29"/>
        <v/>
      </c>
      <c r="D22" s="37" t="str">
        <f t="shared" ca="1" si="29"/>
        <v>い　</v>
      </c>
      <c r="E22" s="96" t="str">
        <f t="shared" ca="1" si="29"/>
        <v/>
      </c>
      <c r="F22" s="37" t="str">
        <f t="shared" ca="1" si="29"/>
        <v>と　</v>
      </c>
      <c r="G22" s="96" t="str">
        <f t="shared" ca="1" si="29"/>
        <v/>
      </c>
      <c r="H22" s="37" t="str">
        <f t="shared" ca="1" si="29"/>
        <v>身</v>
      </c>
      <c r="I22" s="96" t="str">
        <f t="shared" ca="1" si="29"/>
        <v>しん</v>
      </c>
      <c r="J22" s="37" t="str">
        <f t="shared" ca="1" si="29"/>
        <v>訳</v>
      </c>
      <c r="K22" s="96" t="str">
        <f t="shared" ca="1" si="29"/>
        <v>やく</v>
      </c>
      <c r="L22" s="37" t="str">
        <f t="shared" ca="1" si="29"/>
        <v>糖</v>
      </c>
      <c r="M22" s="96" t="str">
        <f t="shared" ca="1" si="29"/>
        <v>とう</v>
      </c>
      <c r="N22" s="37" t="str">
        <f t="shared" ca="1" si="29"/>
        <v>庭</v>
      </c>
      <c r="O22" s="96" t="str">
        <f t="shared" ca="1" si="29"/>
        <v>てい</v>
      </c>
      <c r="P22" s="37" t="str">
        <f t="shared" ca="1" si="29"/>
        <v>山</v>
      </c>
      <c r="Q22" s="96" t="str">
        <f t="shared" ca="1" si="29"/>
        <v>ざん</v>
      </c>
      <c r="R22" s="37" t="str">
        <f t="shared" ca="1" si="29"/>
        <v>性</v>
      </c>
      <c r="S22" s="96" t="str">
        <f t="shared" ca="1" si="29"/>
        <v>せい</v>
      </c>
      <c r="T22" s="37" t="str">
        <f t="shared" ca="1" si="29"/>
        <v>的</v>
      </c>
      <c r="U22" s="96" t="str">
        <f t="shared" ca="1" si="29"/>
        <v>てき</v>
      </c>
      <c r="V22" s="104"/>
    </row>
    <row r="23" spans="2:22" ht="80.400000000000006" customHeight="1">
      <c r="B23" s="37" t="str">
        <f t="shared" ca="1" si="29"/>
        <v>賃</v>
      </c>
      <c r="C23" s="96" t="str">
        <f t="shared" ca="1" si="29"/>
        <v>ちん</v>
      </c>
      <c r="D23" s="37" t="str">
        <f t="shared" ca="1" si="29"/>
        <v>弟</v>
      </c>
      <c r="E23" s="96" t="str">
        <f t="shared" ca="1" si="29"/>
        <v>おとうと</v>
      </c>
      <c r="F23" s="37" t="str">
        <f t="shared" ca="1" si="29"/>
        <v>横</v>
      </c>
      <c r="G23" s="96" t="str">
        <f t="shared" ca="1" si="29"/>
        <v>よこ</v>
      </c>
      <c r="H23" s="37" t="str">
        <f t="shared" ca="1" si="29"/>
        <v>の　</v>
      </c>
      <c r="I23" s="96" t="str">
        <f t="shared" ca="1" si="29"/>
        <v/>
      </c>
      <c r="J23" s="37" t="str">
        <f t="shared" ca="1" si="29"/>
        <v>を　</v>
      </c>
      <c r="K23" s="96" t="str">
        <f t="shared" ca="1" si="29"/>
        <v/>
      </c>
      <c r="L23" s="37" t="str">
        <f t="shared" ca="1" si="29"/>
        <v>と　</v>
      </c>
      <c r="M23" s="96" t="str">
        <f t="shared" ca="1" si="29"/>
        <v/>
      </c>
      <c r="N23" s="37" t="str">
        <f t="shared" ca="1" si="29"/>
        <v>訪</v>
      </c>
      <c r="O23" s="96" t="str">
        <f t="shared" ca="1" si="29"/>
        <v>ほう</v>
      </c>
      <c r="P23" s="37" t="str">
        <f t="shared" ca="1" si="29"/>
        <v>灰</v>
      </c>
      <c r="Q23" s="96" t="str">
        <f t="shared" ca="1" si="29"/>
        <v>ばい</v>
      </c>
      <c r="R23" s="37" t="str">
        <f t="shared" ca="1" si="29"/>
        <v>専</v>
      </c>
      <c r="S23" s="96" t="str">
        <f t="shared" ca="1" si="29"/>
        <v>せん</v>
      </c>
      <c r="T23" s="37" t="str">
        <f t="shared" ca="1" si="29"/>
        <v>地</v>
      </c>
      <c r="U23" s="96" t="str">
        <f t="shared" ca="1" si="29"/>
        <v>ち</v>
      </c>
      <c r="V23" s="104"/>
    </row>
    <row r="24" spans="2:22" ht="80.400000000000006" customHeight="1">
      <c r="B24" s="37" t="str">
        <f t="shared" ca="1" si="29"/>
        <v>金</v>
      </c>
      <c r="C24" s="96" t="str">
        <f t="shared" ca="1" si="29"/>
        <v>ぎん</v>
      </c>
      <c r="D24" s="37" t="str">
        <f t="shared" ca="1" si="29"/>
        <v/>
      </c>
      <c r="E24" s="96" t="str">
        <f t="shared" ca="1" si="29"/>
        <v/>
      </c>
      <c r="F24" s="37" t="str">
        <f t="shared" ca="1" si="29"/>
        <v>の　</v>
      </c>
      <c r="G24" s="96" t="str">
        <f t="shared" ca="1" si="29"/>
        <v/>
      </c>
      <c r="H24" s="37" t="str">
        <f t="shared" ca="1" si="29"/>
        <v>骨</v>
      </c>
      <c r="I24" s="96" t="str">
        <f t="shared" ca="1" si="29"/>
        <v>ほね</v>
      </c>
      <c r="J24" s="37" t="str">
        <f t="shared" ca="1" si="29"/>
        <v>務</v>
      </c>
      <c r="K24" s="96" t="str">
        <f t="shared" ca="1" si="29"/>
        <v>つと</v>
      </c>
      <c r="L24" s="37" t="str">
        <f t="shared" ca="1" si="29"/>
        <v>塩</v>
      </c>
      <c r="M24" s="96" t="str">
        <f t="shared" ca="1" si="29"/>
        <v>しお</v>
      </c>
      <c r="N24" s="37" t="str">
        <f t="shared" ca="1" si="29"/>
        <v>問</v>
      </c>
      <c r="O24" s="96" t="str">
        <f t="shared" ca="1" si="29"/>
        <v>もん</v>
      </c>
      <c r="P24" s="37" t="str">
        <f t="shared" ca="1" si="29"/>
        <v>が　</v>
      </c>
      <c r="Q24" s="96" t="str">
        <f t="shared" ca="1" si="29"/>
        <v/>
      </c>
      <c r="R24" s="37" t="str">
        <f t="shared" ca="1" si="29"/>
        <v>用</v>
      </c>
      <c r="S24" s="96" t="str">
        <f t="shared" ca="1" si="29"/>
        <v>よう</v>
      </c>
      <c r="T24" s="37" t="str">
        <f t="shared" ca="1" si="29"/>
        <v>に　</v>
      </c>
      <c r="U24" s="96" t="str">
        <f t="shared" ca="1" si="29"/>
        <v/>
      </c>
      <c r="V24" s="105" t="s">
        <v>1942</v>
      </c>
    </row>
    <row r="25" spans="2:22" ht="80.400000000000006" customHeight="1">
      <c r="B25" s="37" t="str">
        <f t="shared" ca="1" si="29"/>
        <v/>
      </c>
      <c r="C25" s="96" t="str">
        <f t="shared" ca="1" si="29"/>
        <v/>
      </c>
      <c r="D25" s="37" t="str">
        <f t="shared" ca="1" si="29"/>
        <v/>
      </c>
      <c r="E25" s="96" t="str">
        <f t="shared" ca="1" si="29"/>
        <v/>
      </c>
      <c r="F25" s="37" t="str">
        <f t="shared" ca="1" si="29"/>
        <v>辺</v>
      </c>
      <c r="G25" s="96" t="str">
        <f t="shared" ca="1" si="29"/>
        <v>へん</v>
      </c>
      <c r="H25" s="37" t="str">
        <f t="shared" ca="1" si="29"/>
        <v/>
      </c>
      <c r="I25" s="96" t="str">
        <f t="shared" ca="1" si="29"/>
        <v/>
      </c>
      <c r="J25" s="37" t="str">
        <f t="shared" ca="1" si="29"/>
        <v>める</v>
      </c>
      <c r="K25" s="96" t="str">
        <f t="shared" ca="1" si="29"/>
        <v/>
      </c>
      <c r="L25" s="37" t="str">
        <f t="shared" ca="1" si="29"/>
        <v/>
      </c>
      <c r="M25" s="96" t="str">
        <f t="shared" ca="1" si="29"/>
        <v/>
      </c>
      <c r="N25" s="37" t="str">
        <f t="shared" ca="1" si="29"/>
        <v/>
      </c>
      <c r="O25" s="96" t="str">
        <f t="shared" ca="1" si="29"/>
        <v/>
      </c>
      <c r="P25" s="37" t="str">
        <f t="shared" ca="1" si="29"/>
        <v>降</v>
      </c>
      <c r="Q25" s="96" t="str">
        <f t="shared" ca="1" si="29"/>
        <v>ふ</v>
      </c>
      <c r="R25" s="37" t="str">
        <f t="shared" ca="1" si="29"/>
        <v>車</v>
      </c>
      <c r="S25" s="96" t="str">
        <f t="shared" ca="1" si="29"/>
        <v>しゃ</v>
      </c>
      <c r="T25" s="37" t="str">
        <f t="shared" ca="1" si="29"/>
        <v>至</v>
      </c>
      <c r="U25" s="96" t="str">
        <f t="shared" ca="1" si="29"/>
        <v>いた</v>
      </c>
      <c r="V25" s="106"/>
    </row>
    <row r="26" spans="2:22" ht="80.400000000000006" customHeight="1">
      <c r="B26" s="37" t="str">
        <f t="shared" ca="1" si="29"/>
        <v/>
      </c>
      <c r="C26" s="96" t="str">
        <f t="shared" ca="1" si="29"/>
        <v/>
      </c>
      <c r="D26" s="37" t="str">
        <f t="shared" ca="1" si="29"/>
        <v/>
      </c>
      <c r="E26" s="96" t="str">
        <f t="shared" ca="1" si="29"/>
        <v/>
      </c>
      <c r="F26" s="37" t="str">
        <f t="shared" ca="1" si="29"/>
        <v/>
      </c>
      <c r="G26" s="96" t="str">
        <f t="shared" ca="1" si="29"/>
        <v/>
      </c>
      <c r="H26" s="37" t="str">
        <f t="shared" ca="1" si="29"/>
        <v/>
      </c>
      <c r="I26" s="96" t="str">
        <f t="shared" ca="1" si="29"/>
        <v/>
      </c>
      <c r="J26" s="37" t="str">
        <f t="shared" ca="1" si="29"/>
        <v/>
      </c>
      <c r="K26" s="96" t="str">
        <f t="shared" ca="1" si="29"/>
        <v/>
      </c>
      <c r="L26" s="37" t="str">
        <f t="shared" ca="1" si="29"/>
        <v/>
      </c>
      <c r="M26" s="96" t="str">
        <f t="shared" ca="1" si="29"/>
        <v/>
      </c>
      <c r="N26" s="37" t="str">
        <f t="shared" ca="1" si="29"/>
        <v/>
      </c>
      <c r="O26" s="96" t="str">
        <f t="shared" ca="1" si="29"/>
        <v/>
      </c>
      <c r="P26" s="37" t="str">
        <f t="shared" ca="1" si="29"/>
        <v>る　</v>
      </c>
      <c r="Q26" s="96" t="str">
        <f t="shared" ca="1" si="29"/>
        <v/>
      </c>
      <c r="R26" s="37" t="str">
        <f t="shared" ca="1" si="29"/>
        <v>両</v>
      </c>
      <c r="S26" s="96" t="str">
        <f t="shared" ca="1" si="29"/>
        <v>りょう</v>
      </c>
      <c r="T26" s="37" t="str">
        <f t="shared" ca="1" si="29"/>
        <v>る　</v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1943</v>
      </c>
      <c r="C29" s="88"/>
      <c r="D29" s="2" t="s">
        <v>1944</v>
      </c>
      <c r="E29" s="88"/>
      <c r="F29" s="2" t="s">
        <v>1945</v>
      </c>
      <c r="G29" s="88"/>
      <c r="H29" s="2" t="s">
        <v>1946</v>
      </c>
      <c r="I29" s="88"/>
      <c r="J29" s="2" t="s">
        <v>1947</v>
      </c>
      <c r="K29" s="88"/>
      <c r="L29" s="2" t="s">
        <v>1948</v>
      </c>
      <c r="M29" s="88"/>
      <c r="N29" s="2" t="s">
        <v>1949</v>
      </c>
      <c r="O29" s="88"/>
      <c r="P29" s="2" t="s">
        <v>1950</v>
      </c>
      <c r="Q29" s="88"/>
      <c r="R29" s="2" t="s">
        <v>1951</v>
      </c>
      <c r="S29" s="88"/>
      <c r="T29" s="2" t="s">
        <v>1952</v>
      </c>
    </row>
    <row r="30" spans="2:22" ht="48" hidden="1" customHeight="1">
      <c r="B30" s="5" t="str">
        <f t="shared" ref="B30:U36" ca="1" si="30">IF(B40=0,"",B40)</f>
        <v>安</v>
      </c>
      <c r="C30" s="97" t="str">
        <f t="shared" ca="1" si="30"/>
        <v>やす</v>
      </c>
      <c r="D30" s="5" t="str">
        <f t="shared" ca="1" si="30"/>
        <v>幼</v>
      </c>
      <c r="E30" s="97" t="str">
        <f t="shared" ca="1" si="30"/>
        <v>おさな</v>
      </c>
      <c r="F30" s="5" t="str">
        <f t="shared" ca="1" si="30"/>
        <v>縦</v>
      </c>
      <c r="G30" s="97" t="str">
        <f t="shared" ca="1" si="30"/>
        <v>たて</v>
      </c>
      <c r="H30" s="5" t="str">
        <f t="shared" ca="1" si="30"/>
        <v>全</v>
      </c>
      <c r="I30" s="97" t="str">
        <f t="shared" ca="1" si="30"/>
        <v>ぜん</v>
      </c>
      <c r="J30" s="5" t="str">
        <f t="shared" ca="1" si="30"/>
        <v>通</v>
      </c>
      <c r="K30" s="97" t="str">
        <f t="shared" ca="1" si="30"/>
        <v>つう</v>
      </c>
      <c r="L30" s="5" t="str">
        <f t="shared" ca="1" si="30"/>
        <v>砂</v>
      </c>
      <c r="M30" s="97" t="str">
        <f t="shared" ca="1" si="30"/>
        <v>さ</v>
      </c>
      <c r="N30" s="5" t="str">
        <f t="shared" ca="1" si="30"/>
        <v>家</v>
      </c>
      <c r="O30" s="97" t="str">
        <f t="shared" ca="1" si="30"/>
        <v>か</v>
      </c>
      <c r="P30" s="5" t="str">
        <f t="shared" ca="1" si="30"/>
        <v>火</v>
      </c>
      <c r="Q30" s="97" t="str">
        <f t="shared" ca="1" si="30"/>
        <v>か</v>
      </c>
      <c r="R30" s="5" t="str">
        <f t="shared" ca="1" si="30"/>
        <v>女</v>
      </c>
      <c r="S30" s="97" t="str">
        <f t="shared" ca="1" si="30"/>
        <v>じょ</v>
      </c>
      <c r="T30" s="5" t="str">
        <f t="shared" ca="1" si="30"/>
        <v>目</v>
      </c>
      <c r="U30" s="97" t="str">
        <f t="shared" ca="1" si="30"/>
        <v>もく</v>
      </c>
    </row>
    <row r="31" spans="2:22" ht="48" hidden="1" customHeight="1">
      <c r="B31" s="5" t="str">
        <f t="shared" ca="1" si="30"/>
        <v>い　</v>
      </c>
      <c r="C31" s="97" t="str">
        <f t="shared" ca="1" si="30"/>
        <v/>
      </c>
      <c r="D31" s="5" t="str">
        <f t="shared" ca="1" si="30"/>
        <v>い　</v>
      </c>
      <c r="E31" s="97" t="str">
        <f t="shared" ca="1" si="30"/>
        <v/>
      </c>
      <c r="F31" s="5" t="str">
        <f t="shared" ca="1" si="30"/>
        <v>と　</v>
      </c>
      <c r="G31" s="97" t="str">
        <f t="shared" ca="1" si="30"/>
        <v/>
      </c>
      <c r="H31" s="5" t="str">
        <f t="shared" ca="1" si="30"/>
        <v>身</v>
      </c>
      <c r="I31" s="97" t="str">
        <f t="shared" ca="1" si="30"/>
        <v>しん</v>
      </c>
      <c r="J31" s="5" t="str">
        <f t="shared" ca="1" si="30"/>
        <v>訳</v>
      </c>
      <c r="K31" s="97" t="str">
        <f t="shared" ca="1" si="30"/>
        <v>やく</v>
      </c>
      <c r="L31" s="5" t="str">
        <f t="shared" ca="1" si="30"/>
        <v>糖</v>
      </c>
      <c r="M31" s="97" t="str">
        <f t="shared" ca="1" si="30"/>
        <v>とう</v>
      </c>
      <c r="N31" s="5" t="str">
        <f t="shared" ca="1" si="30"/>
        <v>庭</v>
      </c>
      <c r="O31" s="97" t="str">
        <f t="shared" ca="1" si="30"/>
        <v>てい</v>
      </c>
      <c r="P31" s="5" t="str">
        <f t="shared" ca="1" si="30"/>
        <v>山</v>
      </c>
      <c r="Q31" s="97" t="str">
        <f t="shared" ca="1" si="30"/>
        <v>ざん</v>
      </c>
      <c r="R31" s="5" t="str">
        <f t="shared" ca="1" si="30"/>
        <v>性</v>
      </c>
      <c r="S31" s="97" t="str">
        <f t="shared" ca="1" si="30"/>
        <v>せい</v>
      </c>
      <c r="T31" s="5" t="str">
        <f t="shared" ca="1" si="30"/>
        <v>的</v>
      </c>
      <c r="U31" s="97" t="str">
        <f t="shared" ca="1" si="30"/>
        <v>てき</v>
      </c>
    </row>
    <row r="32" spans="2:22" ht="48" hidden="1" customHeight="1">
      <c r="B32" s="5" t="str">
        <f t="shared" ca="1" si="30"/>
        <v>賃</v>
      </c>
      <c r="C32" s="97" t="str">
        <f t="shared" ca="1" si="30"/>
        <v>ちん</v>
      </c>
      <c r="D32" s="5" t="str">
        <f t="shared" ca="1" si="30"/>
        <v>弟</v>
      </c>
      <c r="E32" s="97" t="str">
        <f t="shared" ca="1" si="30"/>
        <v>おとうと</v>
      </c>
      <c r="F32" s="5" t="str">
        <f t="shared" ca="1" si="30"/>
        <v>横</v>
      </c>
      <c r="G32" s="97" t="str">
        <f t="shared" ca="1" si="30"/>
        <v>よこ</v>
      </c>
      <c r="H32" s="5" t="str">
        <f t="shared" ca="1" si="30"/>
        <v>の　</v>
      </c>
      <c r="I32" s="97" t="str">
        <f t="shared" ca="1" si="30"/>
        <v/>
      </c>
      <c r="J32" s="5" t="str">
        <f t="shared" ca="1" si="30"/>
        <v>を　</v>
      </c>
      <c r="K32" s="97" t="str">
        <f t="shared" ca="1" si="30"/>
        <v/>
      </c>
      <c r="L32" s="5" t="str">
        <f t="shared" ca="1" si="30"/>
        <v>と　</v>
      </c>
      <c r="M32" s="97" t="str">
        <f t="shared" ca="1" si="30"/>
        <v/>
      </c>
      <c r="N32" s="5" t="str">
        <f t="shared" ca="1" si="30"/>
        <v>訪</v>
      </c>
      <c r="O32" s="97" t="str">
        <f t="shared" ca="1" si="30"/>
        <v>ほう</v>
      </c>
      <c r="P32" s="5" t="str">
        <f t="shared" ca="1" si="30"/>
        <v>灰</v>
      </c>
      <c r="Q32" s="97" t="str">
        <f t="shared" ca="1" si="30"/>
        <v>ばい</v>
      </c>
      <c r="R32" s="5" t="str">
        <f t="shared" ca="1" si="30"/>
        <v>専</v>
      </c>
      <c r="S32" s="97" t="str">
        <f t="shared" ca="1" si="30"/>
        <v>せん</v>
      </c>
      <c r="T32" s="5" t="str">
        <f t="shared" ca="1" si="30"/>
        <v>地</v>
      </c>
      <c r="U32" s="97" t="str">
        <f t="shared" ca="1" si="30"/>
        <v>ち</v>
      </c>
    </row>
    <row r="33" spans="2:21" ht="48" hidden="1" customHeight="1">
      <c r="B33" s="5" t="str">
        <f t="shared" ca="1" si="30"/>
        <v>金</v>
      </c>
      <c r="C33" s="97" t="str">
        <f t="shared" ca="1" si="30"/>
        <v>ぎん</v>
      </c>
      <c r="D33" s="5" t="str">
        <f t="shared" ca="1" si="30"/>
        <v/>
      </c>
      <c r="E33" s="97" t="str">
        <f t="shared" ca="1" si="30"/>
        <v/>
      </c>
      <c r="F33" s="5" t="str">
        <f t="shared" ca="1" si="30"/>
        <v>の　</v>
      </c>
      <c r="G33" s="97" t="str">
        <f t="shared" ca="1" si="30"/>
        <v/>
      </c>
      <c r="H33" s="5" t="str">
        <f t="shared" ca="1" si="30"/>
        <v>骨</v>
      </c>
      <c r="I33" s="97" t="str">
        <f t="shared" ca="1" si="30"/>
        <v>ほね</v>
      </c>
      <c r="J33" s="5" t="str">
        <f t="shared" ca="1" si="30"/>
        <v>務</v>
      </c>
      <c r="K33" s="97" t="str">
        <f t="shared" ca="1" si="30"/>
        <v>つと</v>
      </c>
      <c r="L33" s="5" t="str">
        <f t="shared" ca="1" si="30"/>
        <v>塩</v>
      </c>
      <c r="M33" s="97" t="str">
        <f t="shared" ca="1" si="30"/>
        <v>しお</v>
      </c>
      <c r="N33" s="5" t="str">
        <f t="shared" ca="1" si="30"/>
        <v>問</v>
      </c>
      <c r="O33" s="97" t="str">
        <f t="shared" ca="1" si="30"/>
        <v>もん</v>
      </c>
      <c r="P33" s="5" t="str">
        <f t="shared" ca="1" si="30"/>
        <v>が　</v>
      </c>
      <c r="Q33" s="97" t="str">
        <f t="shared" ca="1" si="30"/>
        <v/>
      </c>
      <c r="R33" s="5" t="str">
        <f t="shared" ca="1" si="30"/>
        <v>用</v>
      </c>
      <c r="S33" s="97" t="str">
        <f t="shared" ca="1" si="30"/>
        <v>よう</v>
      </c>
      <c r="T33" s="5" t="str">
        <f t="shared" ca="1" si="30"/>
        <v>に　</v>
      </c>
      <c r="U33" s="97" t="str">
        <f t="shared" ca="1" si="30"/>
        <v/>
      </c>
    </row>
    <row r="34" spans="2:21" ht="48" hidden="1" customHeight="1">
      <c r="B34" s="5" t="str">
        <f t="shared" ca="1" si="30"/>
        <v/>
      </c>
      <c r="C34" s="97" t="str">
        <f t="shared" ca="1" si="30"/>
        <v/>
      </c>
      <c r="D34" s="5" t="str">
        <f t="shared" ca="1" si="30"/>
        <v/>
      </c>
      <c r="E34" s="97" t="str">
        <f t="shared" ca="1" si="30"/>
        <v/>
      </c>
      <c r="F34" s="5" t="str">
        <f t="shared" ca="1" si="30"/>
        <v>辺</v>
      </c>
      <c r="G34" s="97" t="str">
        <f t="shared" ca="1" si="30"/>
        <v>へん</v>
      </c>
      <c r="H34" s="5" t="str">
        <f t="shared" ca="1" si="30"/>
        <v/>
      </c>
      <c r="I34" s="97" t="str">
        <f t="shared" ca="1" si="30"/>
        <v/>
      </c>
      <c r="J34" s="5" t="str">
        <f t="shared" ca="1" si="30"/>
        <v>める</v>
      </c>
      <c r="K34" s="97" t="str">
        <f t="shared" ca="1" si="30"/>
        <v/>
      </c>
      <c r="L34" s="5" t="str">
        <f t="shared" ca="1" si="30"/>
        <v/>
      </c>
      <c r="M34" s="97" t="str">
        <f t="shared" ca="1" si="30"/>
        <v/>
      </c>
      <c r="N34" s="5" t="str">
        <f t="shared" ca="1" si="30"/>
        <v/>
      </c>
      <c r="O34" s="97" t="str">
        <f t="shared" ca="1" si="30"/>
        <v/>
      </c>
      <c r="P34" s="5" t="str">
        <f t="shared" ca="1" si="30"/>
        <v>降</v>
      </c>
      <c r="Q34" s="97" t="str">
        <f t="shared" ca="1" si="30"/>
        <v>ふ</v>
      </c>
      <c r="R34" s="5" t="str">
        <f t="shared" ca="1" si="30"/>
        <v>車</v>
      </c>
      <c r="S34" s="97" t="str">
        <f t="shared" ca="1" si="30"/>
        <v>しゃ</v>
      </c>
      <c r="T34" s="5" t="str">
        <f t="shared" ca="1" si="30"/>
        <v>至</v>
      </c>
      <c r="U34" s="97" t="str">
        <f t="shared" ca="1" si="30"/>
        <v>いた</v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/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>る　</v>
      </c>
      <c r="Q35" s="97" t="str">
        <f t="shared" ca="1" si="30"/>
        <v/>
      </c>
      <c r="R35" s="5" t="str">
        <f t="shared" ca="1" si="30"/>
        <v>両</v>
      </c>
      <c r="S35" s="97" t="str">
        <f t="shared" ca="1" si="30"/>
        <v>りょう</v>
      </c>
      <c r="T35" s="5" t="str">
        <f t="shared" ca="1" si="30"/>
        <v>る　</v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1943</v>
      </c>
      <c r="C39" s="88"/>
      <c r="D39" s="2" t="s">
        <v>1944</v>
      </c>
      <c r="E39" s="88"/>
      <c r="F39" s="2" t="s">
        <v>1945</v>
      </c>
      <c r="G39" s="88"/>
      <c r="H39" s="2" t="s">
        <v>1946</v>
      </c>
      <c r="I39" s="88"/>
      <c r="J39" s="2" t="s">
        <v>1947</v>
      </c>
      <c r="K39" s="88"/>
      <c r="L39" s="2" t="s">
        <v>1948</v>
      </c>
      <c r="M39" s="88"/>
      <c r="N39" s="2" t="s">
        <v>1949</v>
      </c>
      <c r="O39" s="88"/>
      <c r="P39" s="2" t="s">
        <v>1950</v>
      </c>
      <c r="Q39" s="88"/>
      <c r="R39" s="2" t="s">
        <v>1951</v>
      </c>
      <c r="S39" s="88"/>
      <c r="T39" s="2" t="s">
        <v>1952</v>
      </c>
    </row>
    <row r="40" spans="2:21" ht="48" hidden="1" customHeight="1">
      <c r="B40" s="3" t="str">
        <f ca="1">VLOOKUP(10,問題原文１・２・３学期!$C$3:$J$605,3,FALSE)</f>
        <v>安</v>
      </c>
      <c r="C40" s="6" t="str">
        <f ca="1">VLOOKUP(1010,問題原文１・２・３学期!$C$2:$J$605,3,FALSE)</f>
        <v>やす</v>
      </c>
      <c r="D40" s="3" t="str">
        <f ca="1">VLOOKUP(9,問題原文１・２・３学期!$C$3:$J$605,3,FALSE)</f>
        <v>幼</v>
      </c>
      <c r="E40" s="6" t="str">
        <f ca="1">VLOOKUP(1009,問題原文１・２・３学期!$C$2:$J$605,3,FALSE)</f>
        <v>おさな</v>
      </c>
      <c r="F40" s="3" t="str">
        <f ca="1">VLOOKUP(8,問題原文１・２・３学期!$C$3:$J$605,3,FALSE)</f>
        <v>縦</v>
      </c>
      <c r="G40" s="6" t="str">
        <f ca="1">VLOOKUP(1008,問題原文１・２・３学期!$C$2:$J$605,3,FALSE)</f>
        <v>たて</v>
      </c>
      <c r="H40" s="3" t="str">
        <f ca="1">VLOOKUP(7,問題原文１・２・３学期!$C$3:$J$605,3,FALSE)</f>
        <v>全</v>
      </c>
      <c r="I40" s="6" t="str">
        <f ca="1">VLOOKUP(1007,問題原文１・２・３学期!$C$2:$J$605,3,FALSE)</f>
        <v>ぜん</v>
      </c>
      <c r="J40" s="3" t="str">
        <f ca="1">VLOOKUP(6,問題原文１・２・３学期!$C$3:$J$605,3,FALSE)</f>
        <v>通</v>
      </c>
      <c r="K40" s="6" t="str">
        <f ca="1">VLOOKUP(1006,問題原文１・２・３学期!$C$2:$J$605,3,FALSE)</f>
        <v>つう</v>
      </c>
      <c r="L40" s="3" t="str">
        <f ca="1">VLOOKUP(5,問題原文１・２・３学期!$C$3:$J$605,3,FALSE)</f>
        <v>砂</v>
      </c>
      <c r="M40" s="6" t="str">
        <f ca="1">VLOOKUP(1005,問題原文１・２・３学期!$C$2:$J$605,3,FALSE)</f>
        <v>さ</v>
      </c>
      <c r="N40" s="3" t="str">
        <f ca="1">VLOOKUP(4,問題原文１・２・３学期!$C$3:$J$605,3,FALSE)</f>
        <v>家</v>
      </c>
      <c r="O40" s="6" t="str">
        <f ca="1">VLOOKUP(1004,問題原文１・２・３学期!$C$2:$J$605,3,FALSE)</f>
        <v>か</v>
      </c>
      <c r="P40" s="3" t="str">
        <f ca="1">VLOOKUP(3,問題原文１・２・３学期!$C$3:$J$605,3,FALSE)</f>
        <v>火</v>
      </c>
      <c r="Q40" s="6" t="str">
        <f ca="1">VLOOKUP(1003,問題原文１・２・３学期!$C$2:$J$605,3,FALSE)</f>
        <v>か</v>
      </c>
      <c r="R40" s="3" t="str">
        <f ca="1">VLOOKUP(2,問題原文１・２・３学期!$C$3:$J$605,3,FALSE)</f>
        <v>女</v>
      </c>
      <c r="S40" s="6" t="str">
        <f ca="1">VLOOKUP(1002,問題原文１・２・３学期!$C$2:$J$605,3,FALSE)</f>
        <v>じょ</v>
      </c>
      <c r="T40" s="3" t="str">
        <f ca="1">VLOOKUP(1,問題原文１・２・３学期!$C$3:$J$605,3,FALSE)</f>
        <v>目</v>
      </c>
      <c r="U40" s="6" t="str">
        <f ca="1">VLOOKUP(1001,問題原文１・２・３学期!$C$2:$J$605,3,FALSE)</f>
        <v>もく</v>
      </c>
    </row>
    <row r="41" spans="2:21" ht="48" hidden="1" customHeight="1">
      <c r="B41" s="4" t="str">
        <f ca="1">VLOOKUP(10,問題原文１・２・３学期!$C$3:$J$605,4,FALSE)</f>
        <v>い　</v>
      </c>
      <c r="C41" s="7">
        <f ca="1">VLOOKUP(1010,問題原文１・２・３学期!$C$2:$J$605,4,FALSE)</f>
        <v>0</v>
      </c>
      <c r="D41" s="4" t="str">
        <f ca="1">VLOOKUP(9,問題原文１・２・３学期!$C$3:$J$605,4,FALSE)</f>
        <v>い　</v>
      </c>
      <c r="E41" s="7">
        <f ca="1">VLOOKUP(1009,問題原文１・２・３学期!$C$2:$J$605,4,FALSE)</f>
        <v>0</v>
      </c>
      <c r="F41" s="4" t="str">
        <f ca="1">VLOOKUP(8,問題原文１・２・３学期!$C$3:$J$605,4,FALSE)</f>
        <v>と　</v>
      </c>
      <c r="G41" s="7">
        <f ca="1">VLOOKUP(1008,問題原文１・２・３学期!$C$2:$J$605,4,FALSE)</f>
        <v>0</v>
      </c>
      <c r="H41" s="4" t="str">
        <f ca="1">VLOOKUP(7,問題原文１・２・３学期!$C$3:$J$605,4,FALSE)</f>
        <v>身</v>
      </c>
      <c r="I41" s="7" t="str">
        <f ca="1">VLOOKUP(1007,問題原文１・２・３学期!$C$2:$J$605,4,FALSE)</f>
        <v>しん</v>
      </c>
      <c r="J41" s="4" t="str">
        <f ca="1">VLOOKUP(6,問題原文１・２・３学期!$C$3:$J$605,4,FALSE)</f>
        <v>訳</v>
      </c>
      <c r="K41" s="7" t="str">
        <f ca="1">VLOOKUP(1006,問題原文１・２・３学期!$C$2:$J$605,4,FALSE)</f>
        <v>やく</v>
      </c>
      <c r="L41" s="4" t="str">
        <f ca="1">VLOOKUP(5,問題原文１・２・３学期!$C$3:$J$605,4,FALSE)</f>
        <v>糖</v>
      </c>
      <c r="M41" s="7" t="str">
        <f ca="1">VLOOKUP(1005,問題原文１・２・３学期!$C$2:$J$605,4,FALSE)</f>
        <v>とう</v>
      </c>
      <c r="N41" s="4" t="str">
        <f ca="1">VLOOKUP(4,問題原文１・２・３学期!$C$3:$J$605,4,FALSE)</f>
        <v>庭</v>
      </c>
      <c r="O41" s="7" t="str">
        <f ca="1">VLOOKUP(1004,問題原文１・２・３学期!$C$2:$J$605,4,FALSE)</f>
        <v>てい</v>
      </c>
      <c r="P41" s="4" t="str">
        <f ca="1">VLOOKUP(3,問題原文１・２・３学期!$C$3:$J$605,4,FALSE)</f>
        <v>山</v>
      </c>
      <c r="Q41" s="7" t="str">
        <f ca="1">VLOOKUP(1003,問題原文１・２・３学期!$C$2:$J$605,4,FALSE)</f>
        <v>ざん</v>
      </c>
      <c r="R41" s="4" t="str">
        <f ca="1">VLOOKUP(2,問題原文１・２・３学期!$C$3:$J$605,4,FALSE)</f>
        <v>性</v>
      </c>
      <c r="S41" s="7" t="str">
        <f ca="1">VLOOKUP(1002,問題原文１・２・３学期!$C$2:$J$605,4,FALSE)</f>
        <v>せい</v>
      </c>
      <c r="T41" s="4" t="str">
        <f ca="1">VLOOKUP(1,問題原文１・２・３学期!$C$3:$J$605,4,FALSE)</f>
        <v>的</v>
      </c>
      <c r="U41" s="7" t="str">
        <f ca="1">VLOOKUP(1001,問題原文１・２・３学期!$C$2:$J$605,4,FALSE)</f>
        <v>てき</v>
      </c>
    </row>
    <row r="42" spans="2:21" ht="48" hidden="1" customHeight="1">
      <c r="B42" s="4" t="str">
        <f ca="1">VLOOKUP(10,問題原文１・２・３学期!$C$3:$J$605,5,FALSE)</f>
        <v>賃</v>
      </c>
      <c r="C42" s="7" t="str">
        <f ca="1">VLOOKUP(1010,問題原文１・２・３学期!$C$2:$J$605,5,FALSE)</f>
        <v>ちん</v>
      </c>
      <c r="D42" s="4" t="str">
        <f ca="1">VLOOKUP(9,問題原文１・２・３学期!$C$3:$J$605,5,FALSE)</f>
        <v>弟</v>
      </c>
      <c r="E42" s="7" t="str">
        <f ca="1">VLOOKUP(1009,問題原文１・２・３学期!$C$2:$J$605,5,FALSE)</f>
        <v>おとうと</v>
      </c>
      <c r="F42" s="4" t="str">
        <f ca="1">VLOOKUP(8,問題原文１・２・３学期!$C$3:$J$605,5,FALSE)</f>
        <v>横</v>
      </c>
      <c r="G42" s="7" t="str">
        <f ca="1">VLOOKUP(1008,問題原文１・２・３学期!$C$2:$J$605,5,FALSE)</f>
        <v>よこ</v>
      </c>
      <c r="H42" s="4" t="str">
        <f ca="1">VLOOKUP(7,問題原文１・２・３学期!$C$3:$J$605,5,FALSE)</f>
        <v>の　</v>
      </c>
      <c r="I42" s="7">
        <f ca="1">VLOOKUP(1007,問題原文１・２・３学期!$C$2:$J$605,5,FALSE)</f>
        <v>0</v>
      </c>
      <c r="J42" s="4" t="str">
        <f ca="1">VLOOKUP(6,問題原文１・２・３学期!$C$3:$J$605,5,FALSE)</f>
        <v>を　</v>
      </c>
      <c r="K42" s="7">
        <f ca="1">VLOOKUP(1006,問題原文１・２・３学期!$C$2:$J$605,5,FALSE)</f>
        <v>0</v>
      </c>
      <c r="L42" s="4" t="str">
        <f ca="1">VLOOKUP(5,問題原文１・２・３学期!$C$3:$J$605,5,FALSE)</f>
        <v>と　</v>
      </c>
      <c r="M42" s="7">
        <f ca="1">VLOOKUP(1005,問題原文１・２・３学期!$C$2:$J$605,5,FALSE)</f>
        <v>0</v>
      </c>
      <c r="N42" s="4" t="str">
        <f ca="1">VLOOKUP(4,問題原文１・２・３学期!$C$3:$J$605,5,FALSE)</f>
        <v>訪</v>
      </c>
      <c r="O42" s="7" t="str">
        <f ca="1">VLOOKUP(1004,問題原文１・２・３学期!$C$2:$J$605,5,FALSE)</f>
        <v>ほう</v>
      </c>
      <c r="P42" s="4" t="str">
        <f ca="1">VLOOKUP(3,問題原文１・２・３学期!$C$3:$J$605,5,FALSE)</f>
        <v>灰</v>
      </c>
      <c r="Q42" s="7" t="str">
        <f ca="1">VLOOKUP(1003,問題原文１・２・３学期!$C$2:$J$605,5,FALSE)</f>
        <v>ばい</v>
      </c>
      <c r="R42" s="4" t="str">
        <f ca="1">VLOOKUP(2,問題原文１・２・３学期!$C$3:$J$605,5,FALSE)</f>
        <v>専</v>
      </c>
      <c r="S42" s="7" t="str">
        <f ca="1">VLOOKUP(1002,問題原文１・２・３学期!$C$2:$J$605,5,FALSE)</f>
        <v>せん</v>
      </c>
      <c r="T42" s="4" t="str">
        <f ca="1">VLOOKUP(1,問題原文１・２・３学期!$C$3:$J$605,5,FALSE)</f>
        <v>地</v>
      </c>
      <c r="U42" s="7" t="str">
        <f ca="1">VLOOKUP(1001,問題原文１・２・３学期!$C$2:$J$605,5,FALSE)</f>
        <v>ち</v>
      </c>
    </row>
    <row r="43" spans="2:21" ht="48" hidden="1" customHeight="1">
      <c r="B43" s="4" t="str">
        <f ca="1">VLOOKUP(10,問題原文１・２・３学期!$C$3:$J$605,6,FALSE)</f>
        <v>金</v>
      </c>
      <c r="C43" s="7" t="str">
        <f ca="1">VLOOKUP(1010,問題原文１・２・３学期!$C$2:$J$605,6,FALSE)</f>
        <v>ぎん</v>
      </c>
      <c r="D43" s="4">
        <f ca="1">VLOOKUP(9,問題原文１・２・３学期!$C$3:$J$605,6,FALSE)</f>
        <v>0</v>
      </c>
      <c r="E43" s="7">
        <f ca="1">VLOOKUP(1009,問題原文１・２・３学期!$C$2:$J$605,6,FALSE)</f>
        <v>0</v>
      </c>
      <c r="F43" s="4" t="str">
        <f ca="1">VLOOKUP(8,問題原文１・２・３学期!$C$3:$J$605,6,FALSE)</f>
        <v>の　</v>
      </c>
      <c r="G43" s="7">
        <f ca="1">VLOOKUP(1008,問題原文１・２・３学期!$C$2:$J$605,6,FALSE)</f>
        <v>0</v>
      </c>
      <c r="H43" s="4" t="str">
        <f ca="1">VLOOKUP(7,問題原文１・２・３学期!$C$3:$J$605,6,FALSE)</f>
        <v>骨</v>
      </c>
      <c r="I43" s="7" t="str">
        <f ca="1">VLOOKUP(1007,問題原文１・２・３学期!$C$2:$J$605,6,FALSE)</f>
        <v>ほね</v>
      </c>
      <c r="J43" s="4" t="str">
        <f ca="1">VLOOKUP(6,問題原文１・２・３学期!$C$3:$J$605,6,FALSE)</f>
        <v>務</v>
      </c>
      <c r="K43" s="7" t="str">
        <f ca="1">VLOOKUP(1006,問題原文１・２・３学期!$C$2:$J$605,6,FALSE)</f>
        <v>つと</v>
      </c>
      <c r="L43" s="4" t="str">
        <f ca="1">VLOOKUP(5,問題原文１・２・３学期!$C$3:$J$605,6,FALSE)</f>
        <v>塩</v>
      </c>
      <c r="M43" s="7" t="str">
        <f ca="1">VLOOKUP(1005,問題原文１・２・３学期!$C$2:$J$605,6,FALSE)</f>
        <v>しお</v>
      </c>
      <c r="N43" s="4" t="str">
        <f ca="1">VLOOKUP(4,問題原文１・２・３学期!$C$3:$J$605,6,FALSE)</f>
        <v>問</v>
      </c>
      <c r="O43" s="7" t="str">
        <f ca="1">VLOOKUP(1004,問題原文１・２・３学期!$C$2:$J$605,6,FALSE)</f>
        <v>もん</v>
      </c>
      <c r="P43" s="4" t="str">
        <f ca="1">VLOOKUP(3,問題原文１・２・３学期!$C$3:$J$605,6,FALSE)</f>
        <v>が　</v>
      </c>
      <c r="Q43" s="7">
        <f ca="1">VLOOKUP(1003,問題原文１・２・３学期!$C$2:$J$605,6,FALSE)</f>
        <v>0</v>
      </c>
      <c r="R43" s="4" t="str">
        <f ca="1">VLOOKUP(2,問題原文１・２・３学期!$C$3:$J$605,6,FALSE)</f>
        <v>用</v>
      </c>
      <c r="S43" s="7" t="str">
        <f ca="1">VLOOKUP(1002,問題原文１・２・３学期!$C$2:$J$605,6,FALSE)</f>
        <v>よう</v>
      </c>
      <c r="T43" s="4" t="str">
        <f ca="1">VLOOKUP(1,問題原文１・２・３学期!$C$3:$J$605,6,FALSE)</f>
        <v>に　</v>
      </c>
      <c r="U43" s="7">
        <f ca="1">VLOOKUP(1001,問題原文１・２・３学期!$C$2:$J$605,6,FALSE)</f>
        <v>0</v>
      </c>
    </row>
    <row r="44" spans="2:21" ht="48" hidden="1" customHeight="1">
      <c r="B44" s="4">
        <f ca="1">VLOOKUP(10,問題原文１・２・３学期!$C$3:$J$605,7,FALSE)</f>
        <v>0</v>
      </c>
      <c r="C44" s="7">
        <f ca="1">VLOOKUP(1010,問題原文１・２・３学期!$C$2:$J$605,7,FALSE)</f>
        <v>0</v>
      </c>
      <c r="D44" s="4">
        <f ca="1">VLOOKUP(9,問題原文１・２・３学期!$C$3:$J$605,7,FALSE)</f>
        <v>0</v>
      </c>
      <c r="E44" s="7">
        <f ca="1">VLOOKUP(1009,問題原文１・２・３学期!$C$2:$J$605,7,FALSE)</f>
        <v>0</v>
      </c>
      <c r="F44" s="4" t="str">
        <f ca="1">VLOOKUP(8,問題原文１・２・３学期!$C$3:$J$605,7,FALSE)</f>
        <v>辺</v>
      </c>
      <c r="G44" s="7" t="str">
        <f ca="1">VLOOKUP(1008,問題原文１・２・３学期!$C$2:$J$605,7,FALSE)</f>
        <v>へん</v>
      </c>
      <c r="H44" s="4">
        <f ca="1">VLOOKUP(7,問題原文１・２・３学期!$C$3:$J$605,7,FALSE)</f>
        <v>0</v>
      </c>
      <c r="I44" s="7">
        <f ca="1">VLOOKUP(1007,問題原文１・２・３学期!$C$2:$J$605,7,FALSE)</f>
        <v>0</v>
      </c>
      <c r="J44" s="4" t="str">
        <f ca="1">VLOOKUP(6,問題原文１・２・３学期!$C$3:$J$605,7,FALSE)</f>
        <v>める</v>
      </c>
      <c r="K44" s="7">
        <f ca="1">VLOOKUP(1006,問題原文１・２・３学期!$C$2:$J$605,7,FALSE)</f>
        <v>0</v>
      </c>
      <c r="L44" s="4">
        <f ca="1">VLOOKUP(5,問題原文１・２・３学期!$C$3:$J$605,7,FALSE)</f>
        <v>0</v>
      </c>
      <c r="M44" s="7">
        <f ca="1">VLOOKUP(1005,問題原文１・２・３学期!$C$2:$J$605,7,FALSE)</f>
        <v>0</v>
      </c>
      <c r="N44" s="4">
        <f ca="1">VLOOKUP(4,問題原文１・２・３学期!$C$3:$J$605,7,FALSE)</f>
        <v>0</v>
      </c>
      <c r="O44" s="7">
        <f ca="1">VLOOKUP(1004,問題原文１・２・３学期!$C$2:$J$605,7,FALSE)</f>
        <v>0</v>
      </c>
      <c r="P44" s="4" t="str">
        <f ca="1">VLOOKUP(3,問題原文１・２・３学期!$C$3:$J$605,7,FALSE)</f>
        <v>降</v>
      </c>
      <c r="Q44" s="7" t="str">
        <f ca="1">VLOOKUP(1003,問題原文１・２・３学期!$C$2:$J$605,7,FALSE)</f>
        <v>ふ</v>
      </c>
      <c r="R44" s="4" t="str">
        <f ca="1">VLOOKUP(2,問題原文１・２・３学期!$C$3:$J$605,7,FALSE)</f>
        <v>車</v>
      </c>
      <c r="S44" s="7" t="str">
        <f ca="1">VLOOKUP(1002,問題原文１・２・３学期!$C$2:$J$605,7,FALSE)</f>
        <v>しゃ</v>
      </c>
      <c r="T44" s="4" t="str">
        <f ca="1">VLOOKUP(1,問題原文１・２・３学期!$C$3:$J$605,7,FALSE)</f>
        <v>至</v>
      </c>
      <c r="U44" s="7" t="str">
        <f ca="1">VLOOKUP(1001,問題原文１・２・３学期!$C$2:$J$605,7,FALSE)</f>
        <v>いた</v>
      </c>
    </row>
    <row r="45" spans="2:21" ht="48" hidden="1" customHeight="1">
      <c r="B45" s="4">
        <f ca="1">VLOOKUP(10,問題原文１・２・３学期!$C$3:$J$605,8,FALSE)</f>
        <v>0</v>
      </c>
      <c r="C45" s="7">
        <f ca="1">VLOOKUP(1010,問題原文１・２・３学期!$C$2:$J$605,8,FALSE)</f>
        <v>0</v>
      </c>
      <c r="D45" s="4">
        <f ca="1">VLOOKUP(9,問題原文１・２・３学期!$C$3:$J$605,8,FALSE)</f>
        <v>0</v>
      </c>
      <c r="E45" s="7">
        <f ca="1">VLOOKUP(1009,問題原文１・２・３学期!$C$2:$J$605,8,FALSE)</f>
        <v>0</v>
      </c>
      <c r="F45" s="4">
        <f ca="1">VLOOKUP(8,問題原文１・２・３学期!$C$3:$J$605,8,FALSE)</f>
        <v>0</v>
      </c>
      <c r="G45" s="7">
        <f ca="1">VLOOKUP(1008,問題原文１・２・３学期!$C$2:$J$605,8,FALSE)</f>
        <v>0</v>
      </c>
      <c r="H45" s="4">
        <f ca="1">VLOOKUP(7,問題原文１・２・３学期!$C$3:$J$605,8,FALSE)</f>
        <v>0</v>
      </c>
      <c r="I45" s="7">
        <f ca="1">VLOOKUP(1007,問題原文１・２・３学期!$C$2:$J$605,8,FALSE)</f>
        <v>0</v>
      </c>
      <c r="J45" s="4">
        <f ca="1">VLOOKUP(6,問題原文１・２・３学期!$C$3:$J$605,8,FALSE)</f>
        <v>0</v>
      </c>
      <c r="K45" s="7">
        <f ca="1">VLOOKUP(1006,問題原文１・２・３学期!$C$2:$J$605,8,FALSE)</f>
        <v>0</v>
      </c>
      <c r="L45" s="4">
        <f ca="1">VLOOKUP(5,問題原文１・２・３学期!$C$3:$J$605,8,FALSE)</f>
        <v>0</v>
      </c>
      <c r="M45" s="7">
        <f ca="1">VLOOKUP(1005,問題原文１・２・３学期!$C$2:$J$605,8,FALSE)</f>
        <v>0</v>
      </c>
      <c r="N45" s="4">
        <f ca="1">VLOOKUP(4,問題原文１・２・３学期!$C$3:$J$605,8,FALSE)</f>
        <v>0</v>
      </c>
      <c r="O45" s="7">
        <f ca="1">VLOOKUP(1004,問題原文１・２・３学期!$C$2:$J$605,8,FALSE)</f>
        <v>0</v>
      </c>
      <c r="P45" s="4" t="str">
        <f ca="1">VLOOKUP(3,問題原文１・２・３学期!$C$3:$J$605,8,FALSE)</f>
        <v>る　</v>
      </c>
      <c r="Q45" s="7">
        <f ca="1">VLOOKUP(1003,問題原文１・２・３学期!$C$2:$J$605,8,FALSE)</f>
        <v>0</v>
      </c>
      <c r="R45" s="4" t="str">
        <f ca="1">VLOOKUP(2,問題原文１・２・３学期!$C$3:$J$605,8,FALSE)</f>
        <v>両</v>
      </c>
      <c r="S45" s="7" t="str">
        <f ca="1">VLOOKUP(1002,問題原文１・２・３学期!$C$2:$J$605,8,FALSE)</f>
        <v>りょう</v>
      </c>
      <c r="T45" s="4" t="str">
        <f ca="1">VLOOKUP(1,問題原文１・２・３学期!$C$3:$J$605,8,FALSE)</f>
        <v>る　</v>
      </c>
      <c r="U45" s="7">
        <f ca="1">VLOOKUP(1001,問題原文１・２・３学期!$C$2:$J$605,8,FALSE)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19" priority="20">
      <formula>LEN(U21)&gt;0</formula>
    </cfRule>
  </conditionalFormatting>
  <conditionalFormatting sqref="T22:T26">
    <cfRule type="expression" dxfId="18" priority="19">
      <formula>LEN(U22)&gt;0</formula>
    </cfRule>
  </conditionalFormatting>
  <conditionalFormatting sqref="R21">
    <cfRule type="expression" dxfId="17" priority="18">
      <formula>LEN(S21)&gt;0</formula>
    </cfRule>
  </conditionalFormatting>
  <conditionalFormatting sqref="R22:R26">
    <cfRule type="expression" dxfId="16" priority="17">
      <formula>LEN(S22)&gt;0</formula>
    </cfRule>
  </conditionalFormatting>
  <conditionalFormatting sqref="P21">
    <cfRule type="expression" dxfId="15" priority="16">
      <formula>LEN(Q21)&gt;0</formula>
    </cfRule>
  </conditionalFormatting>
  <conditionalFormatting sqref="P22:P26">
    <cfRule type="expression" dxfId="14" priority="15">
      <formula>LEN(Q22)&gt;0</formula>
    </cfRule>
  </conditionalFormatting>
  <conditionalFormatting sqref="N21">
    <cfRule type="expression" dxfId="13" priority="14">
      <formula>LEN(O21)&gt;0</formula>
    </cfRule>
  </conditionalFormatting>
  <conditionalFormatting sqref="N22:N26">
    <cfRule type="expression" dxfId="12" priority="13">
      <formula>LEN(O22)&gt;0</formula>
    </cfRule>
  </conditionalFormatting>
  <conditionalFormatting sqref="L21">
    <cfRule type="expression" dxfId="11" priority="12">
      <formula>LEN(M21)&gt;0</formula>
    </cfRule>
  </conditionalFormatting>
  <conditionalFormatting sqref="L22:L26">
    <cfRule type="expression" dxfId="10" priority="11">
      <formula>LEN(M22)&gt;0</formula>
    </cfRule>
  </conditionalFormatting>
  <conditionalFormatting sqref="J21">
    <cfRule type="expression" dxfId="9" priority="10">
      <formula>LEN(K21)&gt;0</formula>
    </cfRule>
  </conditionalFormatting>
  <conditionalFormatting sqref="J22:J26">
    <cfRule type="expression" dxfId="8" priority="9">
      <formula>LEN(K22)&gt;0</formula>
    </cfRule>
  </conditionalFormatting>
  <conditionalFormatting sqref="H21">
    <cfRule type="expression" dxfId="7" priority="8">
      <formula>LEN(I21)&gt;0</formula>
    </cfRule>
  </conditionalFormatting>
  <conditionalFormatting sqref="H22:H26">
    <cfRule type="expression" dxfId="6" priority="7">
      <formula>LEN(I22)&gt;0</formula>
    </cfRule>
  </conditionalFormatting>
  <conditionalFormatting sqref="F21">
    <cfRule type="expression" dxfId="5" priority="6">
      <formula>LEN(G21)&gt;0</formula>
    </cfRule>
  </conditionalFormatting>
  <conditionalFormatting sqref="F22:F26">
    <cfRule type="expression" dxfId="4" priority="5">
      <formula>LEN(G22)&gt;0</formula>
    </cfRule>
  </conditionalFormatting>
  <conditionalFormatting sqref="D21">
    <cfRule type="expression" dxfId="3" priority="4">
      <formula>LEN(E21)&gt;0</formula>
    </cfRule>
  </conditionalFormatting>
  <conditionalFormatting sqref="D22:D26">
    <cfRule type="expression" dxfId="2" priority="3">
      <formula>LEN(E22)&gt;0</formula>
    </cfRule>
  </conditionalFormatting>
  <conditionalFormatting sqref="B21">
    <cfRule type="expression" dxfId="1" priority="2">
      <formula>LEN(C21)&gt;0</formula>
    </cfRule>
  </conditionalFormatting>
  <conditionalFormatting sqref="B22:B26">
    <cfRule type="expression" dxfId="0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E200"/>
  </sheetPr>
  <dimension ref="A1:N48"/>
  <sheetViews>
    <sheetView tabSelected="1" zoomScale="90" zoomScaleNormal="90" workbookViewId="0">
      <selection activeCell="R35" sqref="R35"/>
    </sheetView>
  </sheetViews>
  <sheetFormatPr defaultColWidth="9" defaultRowHeight="13.2"/>
  <cols>
    <col min="1" max="12" width="9" style="30"/>
    <col min="13" max="13" width="6.44140625" style="30" customWidth="1"/>
    <col min="14" max="14" width="5.88671875" style="30" customWidth="1"/>
    <col min="15" max="268" width="9" style="30"/>
    <col min="269" max="269" width="6.44140625" style="30" customWidth="1"/>
    <col min="270" max="524" width="9" style="30"/>
    <col min="525" max="525" width="6.44140625" style="30" customWidth="1"/>
    <col min="526" max="780" width="9" style="30"/>
    <col min="781" max="781" width="6.44140625" style="30" customWidth="1"/>
    <col min="782" max="1036" width="9" style="30"/>
    <col min="1037" max="1037" width="6.44140625" style="30" customWidth="1"/>
    <col min="1038" max="1292" width="9" style="30"/>
    <col min="1293" max="1293" width="6.44140625" style="30" customWidth="1"/>
    <col min="1294" max="1548" width="9" style="30"/>
    <col min="1549" max="1549" width="6.44140625" style="30" customWidth="1"/>
    <col min="1550" max="1804" width="9" style="30"/>
    <col min="1805" max="1805" width="6.44140625" style="30" customWidth="1"/>
    <col min="1806" max="2060" width="9" style="30"/>
    <col min="2061" max="2061" width="6.44140625" style="30" customWidth="1"/>
    <col min="2062" max="2316" width="9" style="30"/>
    <col min="2317" max="2317" width="6.44140625" style="30" customWidth="1"/>
    <col min="2318" max="2572" width="9" style="30"/>
    <col min="2573" max="2573" width="6.44140625" style="30" customWidth="1"/>
    <col min="2574" max="2828" width="9" style="30"/>
    <col min="2829" max="2829" width="6.44140625" style="30" customWidth="1"/>
    <col min="2830" max="3084" width="9" style="30"/>
    <col min="3085" max="3085" width="6.44140625" style="30" customWidth="1"/>
    <col min="3086" max="3340" width="9" style="30"/>
    <col min="3341" max="3341" width="6.44140625" style="30" customWidth="1"/>
    <col min="3342" max="3596" width="9" style="30"/>
    <col min="3597" max="3597" width="6.44140625" style="30" customWidth="1"/>
    <col min="3598" max="3852" width="9" style="30"/>
    <col min="3853" max="3853" width="6.44140625" style="30" customWidth="1"/>
    <col min="3854" max="4108" width="9" style="30"/>
    <col min="4109" max="4109" width="6.44140625" style="30" customWidth="1"/>
    <col min="4110" max="4364" width="9" style="30"/>
    <col min="4365" max="4365" width="6.44140625" style="30" customWidth="1"/>
    <col min="4366" max="4620" width="9" style="30"/>
    <col min="4621" max="4621" width="6.44140625" style="30" customWidth="1"/>
    <col min="4622" max="4876" width="9" style="30"/>
    <col min="4877" max="4877" width="6.44140625" style="30" customWidth="1"/>
    <col min="4878" max="5132" width="9" style="30"/>
    <col min="5133" max="5133" width="6.44140625" style="30" customWidth="1"/>
    <col min="5134" max="5388" width="9" style="30"/>
    <col min="5389" max="5389" width="6.44140625" style="30" customWidth="1"/>
    <col min="5390" max="5644" width="9" style="30"/>
    <col min="5645" max="5645" width="6.44140625" style="30" customWidth="1"/>
    <col min="5646" max="5900" width="9" style="30"/>
    <col min="5901" max="5901" width="6.44140625" style="30" customWidth="1"/>
    <col min="5902" max="6156" width="9" style="30"/>
    <col min="6157" max="6157" width="6.44140625" style="30" customWidth="1"/>
    <col min="6158" max="6412" width="9" style="30"/>
    <col min="6413" max="6413" width="6.44140625" style="30" customWidth="1"/>
    <col min="6414" max="6668" width="9" style="30"/>
    <col min="6669" max="6669" width="6.44140625" style="30" customWidth="1"/>
    <col min="6670" max="6924" width="9" style="30"/>
    <col min="6925" max="6925" width="6.44140625" style="30" customWidth="1"/>
    <col min="6926" max="7180" width="9" style="30"/>
    <col min="7181" max="7181" width="6.44140625" style="30" customWidth="1"/>
    <col min="7182" max="7436" width="9" style="30"/>
    <col min="7437" max="7437" width="6.44140625" style="30" customWidth="1"/>
    <col min="7438" max="7692" width="9" style="30"/>
    <col min="7693" max="7693" width="6.44140625" style="30" customWidth="1"/>
    <col min="7694" max="7948" width="9" style="30"/>
    <col min="7949" max="7949" width="6.44140625" style="30" customWidth="1"/>
    <col min="7950" max="8204" width="9" style="30"/>
    <col min="8205" max="8205" width="6.44140625" style="30" customWidth="1"/>
    <col min="8206" max="8460" width="9" style="30"/>
    <col min="8461" max="8461" width="6.44140625" style="30" customWidth="1"/>
    <col min="8462" max="8716" width="9" style="30"/>
    <col min="8717" max="8717" width="6.44140625" style="30" customWidth="1"/>
    <col min="8718" max="8972" width="9" style="30"/>
    <col min="8973" max="8973" width="6.44140625" style="30" customWidth="1"/>
    <col min="8974" max="9228" width="9" style="30"/>
    <col min="9229" max="9229" width="6.44140625" style="30" customWidth="1"/>
    <col min="9230" max="9484" width="9" style="30"/>
    <col min="9485" max="9485" width="6.44140625" style="30" customWidth="1"/>
    <col min="9486" max="9740" width="9" style="30"/>
    <col min="9741" max="9741" width="6.44140625" style="30" customWidth="1"/>
    <col min="9742" max="9996" width="9" style="30"/>
    <col min="9997" max="9997" width="6.44140625" style="30" customWidth="1"/>
    <col min="9998" max="10252" width="9" style="30"/>
    <col min="10253" max="10253" width="6.44140625" style="30" customWidth="1"/>
    <col min="10254" max="10508" width="9" style="30"/>
    <col min="10509" max="10509" width="6.44140625" style="30" customWidth="1"/>
    <col min="10510" max="10764" width="9" style="30"/>
    <col min="10765" max="10765" width="6.44140625" style="30" customWidth="1"/>
    <col min="10766" max="11020" width="9" style="30"/>
    <col min="11021" max="11021" width="6.44140625" style="30" customWidth="1"/>
    <col min="11022" max="11276" width="9" style="30"/>
    <col min="11277" max="11277" width="6.44140625" style="30" customWidth="1"/>
    <col min="11278" max="11532" width="9" style="30"/>
    <col min="11533" max="11533" width="6.44140625" style="30" customWidth="1"/>
    <col min="11534" max="11788" width="9" style="30"/>
    <col min="11789" max="11789" width="6.44140625" style="30" customWidth="1"/>
    <col min="11790" max="12044" width="9" style="30"/>
    <col min="12045" max="12045" width="6.44140625" style="30" customWidth="1"/>
    <col min="12046" max="12300" width="9" style="30"/>
    <col min="12301" max="12301" width="6.44140625" style="30" customWidth="1"/>
    <col min="12302" max="12556" width="9" style="30"/>
    <col min="12557" max="12557" width="6.44140625" style="30" customWidth="1"/>
    <col min="12558" max="12812" width="9" style="30"/>
    <col min="12813" max="12813" width="6.44140625" style="30" customWidth="1"/>
    <col min="12814" max="13068" width="9" style="30"/>
    <col min="13069" max="13069" width="6.44140625" style="30" customWidth="1"/>
    <col min="13070" max="13324" width="9" style="30"/>
    <col min="13325" max="13325" width="6.44140625" style="30" customWidth="1"/>
    <col min="13326" max="13580" width="9" style="30"/>
    <col min="13581" max="13581" width="6.44140625" style="30" customWidth="1"/>
    <col min="13582" max="13836" width="9" style="30"/>
    <col min="13837" max="13837" width="6.44140625" style="30" customWidth="1"/>
    <col min="13838" max="14092" width="9" style="30"/>
    <col min="14093" max="14093" width="6.44140625" style="30" customWidth="1"/>
    <col min="14094" max="14348" width="9" style="30"/>
    <col min="14349" max="14349" width="6.44140625" style="30" customWidth="1"/>
    <col min="14350" max="14604" width="9" style="30"/>
    <col min="14605" max="14605" width="6.44140625" style="30" customWidth="1"/>
    <col min="14606" max="14860" width="9" style="30"/>
    <col min="14861" max="14861" width="6.44140625" style="30" customWidth="1"/>
    <col min="14862" max="15116" width="9" style="30"/>
    <col min="15117" max="15117" width="6.44140625" style="30" customWidth="1"/>
    <col min="15118" max="15372" width="9" style="30"/>
    <col min="15373" max="15373" width="6.44140625" style="30" customWidth="1"/>
    <col min="15374" max="15628" width="9" style="30"/>
    <col min="15629" max="15629" width="6.44140625" style="30" customWidth="1"/>
    <col min="15630" max="15884" width="9" style="30"/>
    <col min="15885" max="15885" width="6.44140625" style="30" customWidth="1"/>
    <col min="15886" max="16140" width="9" style="30"/>
    <col min="16141" max="16141" width="6.44140625" style="30" customWidth="1"/>
    <col min="16142" max="16384" width="9" style="30"/>
  </cols>
  <sheetData>
    <row r="1" spans="1:14" ht="13.2" customHeight="1">
      <c r="A1" s="98" t="s">
        <v>1917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3.2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3.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3.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3.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6.350000000000001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6.35000000000000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6.35000000000000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6.35000000000000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6.350000000000001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6.350000000000001" customHeight="1">
      <c r="A11" s="80"/>
      <c r="B11" s="80"/>
      <c r="C11" s="80"/>
      <c r="D11" s="80"/>
      <c r="E11" s="80"/>
      <c r="F11" s="80"/>
      <c r="G11" s="99" t="s">
        <v>1918</v>
      </c>
      <c r="H11" s="99"/>
      <c r="I11" s="99"/>
      <c r="J11" s="99"/>
      <c r="K11" s="99"/>
      <c r="L11" s="99"/>
      <c r="M11" s="99"/>
      <c r="N11" s="80"/>
    </row>
    <row r="12" spans="1:14" ht="13.2" customHeight="1">
      <c r="G12" s="99"/>
      <c r="H12" s="99"/>
      <c r="I12" s="99"/>
      <c r="J12" s="99"/>
      <c r="K12" s="99"/>
      <c r="L12" s="99"/>
      <c r="M12" s="99"/>
    </row>
    <row r="13" spans="1:14" ht="13.2" customHeight="1">
      <c r="G13" s="99"/>
      <c r="H13" s="99"/>
      <c r="I13" s="99"/>
      <c r="J13" s="99"/>
      <c r="K13" s="99"/>
      <c r="L13" s="99"/>
      <c r="M13" s="99"/>
    </row>
    <row r="14" spans="1:14" ht="13.2" customHeight="1">
      <c r="G14" s="99"/>
      <c r="H14" s="99"/>
      <c r="I14" s="99"/>
      <c r="J14" s="99"/>
      <c r="K14" s="99"/>
      <c r="L14" s="99"/>
      <c r="M14" s="99"/>
    </row>
    <row r="15" spans="1:14" ht="13.2" customHeight="1">
      <c r="G15" s="99"/>
      <c r="H15" s="99"/>
      <c r="I15" s="99"/>
      <c r="J15" s="99"/>
      <c r="K15" s="99"/>
      <c r="L15" s="99"/>
      <c r="M15" s="99"/>
    </row>
    <row r="17" spans="7:14" ht="13.65" customHeight="1"/>
    <row r="18" spans="7:14" ht="13.65" customHeight="1">
      <c r="G18" s="100" t="s">
        <v>1919</v>
      </c>
      <c r="H18" s="100"/>
      <c r="I18" s="100"/>
      <c r="J18" s="100"/>
      <c r="K18" s="100"/>
      <c r="L18" s="100"/>
      <c r="M18" s="100"/>
    </row>
    <row r="19" spans="7:14" ht="13.2" customHeight="1">
      <c r="G19" s="100"/>
      <c r="H19" s="100"/>
      <c r="I19" s="100"/>
      <c r="J19" s="100"/>
      <c r="K19" s="100"/>
      <c r="L19" s="100"/>
      <c r="M19" s="100"/>
    </row>
    <row r="20" spans="7:14" ht="13.2" customHeight="1">
      <c r="G20" s="100"/>
      <c r="H20" s="100"/>
      <c r="I20" s="100"/>
      <c r="J20" s="100"/>
      <c r="K20" s="100"/>
      <c r="L20" s="100"/>
      <c r="M20" s="100"/>
      <c r="N20" s="31"/>
    </row>
    <row r="21" spans="7:14" ht="13.2" customHeight="1">
      <c r="G21" s="100"/>
      <c r="H21" s="100"/>
      <c r="I21" s="100"/>
      <c r="J21" s="100"/>
      <c r="K21" s="100"/>
      <c r="L21" s="100"/>
      <c r="M21" s="100"/>
      <c r="N21" s="31"/>
    </row>
    <row r="22" spans="7:14" ht="13.2" customHeight="1">
      <c r="G22" s="100"/>
      <c r="H22" s="100"/>
      <c r="I22" s="100"/>
      <c r="J22" s="100"/>
      <c r="K22" s="100"/>
      <c r="L22" s="100"/>
      <c r="M22" s="100"/>
      <c r="N22" s="31"/>
    </row>
    <row r="23" spans="7:14" ht="13.2" customHeight="1">
      <c r="G23" s="100"/>
      <c r="H23" s="100"/>
      <c r="I23" s="100"/>
      <c r="J23" s="100"/>
      <c r="K23" s="100"/>
      <c r="L23" s="100"/>
      <c r="M23" s="100"/>
      <c r="N23" s="31"/>
    </row>
    <row r="24" spans="7:14" ht="15.75" customHeight="1">
      <c r="G24" s="31"/>
      <c r="H24" s="31"/>
      <c r="I24" s="31"/>
      <c r="J24" s="31"/>
      <c r="K24" s="31"/>
      <c r="L24" s="31"/>
      <c r="M24" s="31"/>
      <c r="N24" s="31"/>
    </row>
    <row r="25" spans="7:14" ht="13.2" customHeight="1">
      <c r="G25" s="101" t="s">
        <v>7</v>
      </c>
      <c r="H25" s="101"/>
      <c r="I25" s="101"/>
      <c r="J25" s="101"/>
      <c r="K25" s="101"/>
      <c r="L25" s="101"/>
      <c r="M25" s="31"/>
      <c r="N25" s="31"/>
    </row>
    <row r="26" spans="7:14" ht="13.2" customHeight="1">
      <c r="G26" s="101"/>
      <c r="H26" s="101"/>
      <c r="I26" s="101"/>
      <c r="J26" s="101"/>
      <c r="K26" s="101"/>
      <c r="L26" s="101"/>
    </row>
    <row r="27" spans="7:14" ht="13.2" customHeight="1">
      <c r="G27" s="102" t="s">
        <v>1920</v>
      </c>
      <c r="H27" s="102"/>
      <c r="I27" s="102"/>
      <c r="J27" s="102"/>
      <c r="K27" s="102"/>
      <c r="L27" s="102"/>
    </row>
    <row r="28" spans="7:14">
      <c r="G28" s="102"/>
      <c r="H28" s="102"/>
      <c r="I28" s="102"/>
      <c r="J28" s="102"/>
      <c r="K28" s="102"/>
      <c r="L28" s="102"/>
    </row>
    <row r="35" spans="6:12" ht="13.2" customHeight="1">
      <c r="G35" s="103" t="s">
        <v>8</v>
      </c>
      <c r="H35" s="103"/>
      <c r="I35" s="103"/>
      <c r="J35" s="103"/>
      <c r="K35" s="103"/>
      <c r="L35" s="103"/>
    </row>
    <row r="36" spans="6:12" ht="13.2" customHeight="1">
      <c r="G36" s="103"/>
      <c r="H36" s="103"/>
      <c r="I36" s="103"/>
      <c r="J36" s="103"/>
      <c r="K36" s="103"/>
      <c r="L36" s="103"/>
    </row>
    <row r="37" spans="6:12" ht="13.2" customHeight="1">
      <c r="G37" s="103"/>
      <c r="H37" s="103"/>
      <c r="I37" s="103"/>
      <c r="J37" s="103"/>
      <c r="K37" s="103"/>
      <c r="L37" s="103"/>
    </row>
    <row r="38" spans="6:12" ht="13.2" customHeight="1">
      <c r="G38" s="103"/>
      <c r="H38" s="103"/>
      <c r="I38" s="103"/>
      <c r="J38" s="103"/>
      <c r="K38" s="103"/>
      <c r="L38" s="103"/>
    </row>
    <row r="39" spans="6:12" ht="13.2" customHeight="1">
      <c r="G39" s="103"/>
      <c r="H39" s="103"/>
      <c r="I39" s="103"/>
      <c r="J39" s="103"/>
      <c r="K39" s="103"/>
      <c r="L39" s="103"/>
    </row>
    <row r="40" spans="6:12" ht="13.2" customHeight="1">
      <c r="G40" s="103"/>
      <c r="H40" s="103"/>
      <c r="I40" s="103"/>
      <c r="J40" s="103"/>
      <c r="K40" s="103"/>
      <c r="L40" s="103"/>
    </row>
    <row r="41" spans="6:12" ht="13.2" customHeight="1">
      <c r="G41" s="103"/>
      <c r="H41" s="103"/>
      <c r="I41" s="103"/>
      <c r="J41" s="103"/>
      <c r="K41" s="103"/>
      <c r="L41" s="103"/>
    </row>
    <row r="42" spans="6:12" ht="13.2" customHeight="1"/>
    <row r="43" spans="6:12" ht="13.95" customHeight="1"/>
    <row r="44" spans="6:12" ht="13.2" customHeight="1"/>
    <row r="45" spans="6:12" ht="13.2" customHeight="1"/>
    <row r="46" spans="6:12" ht="13.95" customHeight="1">
      <c r="F46" s="32"/>
    </row>
    <row r="47" spans="6:12" ht="13.2" customHeight="1">
      <c r="F47" s="32"/>
    </row>
    <row r="48" spans="6:12" ht="13.2" customHeight="1"/>
  </sheetData>
  <sheetProtection sheet="1" objects="1" scenarios="1" selectLockedCells="1" selectUnlockedCells="1"/>
  <mergeCells count="6">
    <mergeCell ref="G35:L41"/>
    <mergeCell ref="A1:N6"/>
    <mergeCell ref="G11:M15"/>
    <mergeCell ref="G18:M23"/>
    <mergeCell ref="G25:L26"/>
    <mergeCell ref="G27:L28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46"/>
  <sheetViews>
    <sheetView view="pageBreakPreview" zoomScale="60" zoomScaleNormal="60" workbookViewId="0">
      <selection activeCell="N26" sqref="N26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1921</v>
      </c>
      <c r="C2" s="88"/>
      <c r="D2" s="2" t="s">
        <v>1922</v>
      </c>
      <c r="E2" s="88"/>
      <c r="F2" s="2" t="s">
        <v>1923</v>
      </c>
      <c r="G2" s="88"/>
      <c r="H2" s="2" t="s">
        <v>1924</v>
      </c>
      <c r="I2" s="88"/>
      <c r="J2" s="2" t="s">
        <v>1925</v>
      </c>
      <c r="K2" s="88"/>
      <c r="L2" s="2" t="s">
        <v>1926</v>
      </c>
      <c r="M2" s="88"/>
      <c r="N2" s="2" t="s">
        <v>1927</v>
      </c>
      <c r="O2" s="88"/>
      <c r="P2" s="2" t="s">
        <v>1928</v>
      </c>
      <c r="Q2" s="88"/>
      <c r="R2" s="2" t="s">
        <v>1929</v>
      </c>
      <c r="S2" s="88"/>
      <c r="T2" s="2" t="s">
        <v>1930</v>
      </c>
      <c r="V2" s="104" t="s">
        <v>866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よく</v>
      </c>
      <c r="D3" s="89" t="str">
        <f t="shared" ref="D3:D8" ca="1" si="1">IF(E3="",D30,"□")</f>
        <v>カレー</v>
      </c>
      <c r="E3" s="90" t="str">
        <f ca="1">E30</f>
        <v/>
      </c>
      <c r="F3" s="89" t="str">
        <f t="shared" ref="F3:F8" ca="1" si="2">IF(G3="",F30,"□")</f>
        <v>□</v>
      </c>
      <c r="G3" s="90" t="str">
        <f ca="1">G30</f>
        <v>じゅう</v>
      </c>
      <c r="H3" s="89" t="str">
        <f t="shared" ref="H3:H8" ca="1" si="3">IF(I3="",H30,"□")</f>
        <v>□</v>
      </c>
      <c r="I3" s="90" t="str">
        <f ca="1">I30</f>
        <v>たい</v>
      </c>
      <c r="J3" s="89" t="str">
        <f t="shared" ref="J3:J8" ca="1" si="4">IF(K3="",J30,"□")</f>
        <v>□</v>
      </c>
      <c r="K3" s="90" t="str">
        <f ca="1">K30</f>
        <v>はん</v>
      </c>
      <c r="L3" s="89" t="str">
        <f t="shared" ref="L3:L8" ca="1" si="5">IF(M3="",L30,"□")</f>
        <v>□</v>
      </c>
      <c r="M3" s="90" t="str">
        <f ca="1">M30</f>
        <v>たす</v>
      </c>
      <c r="N3" s="89" t="str">
        <f t="shared" ref="N3:N8" ca="1" si="6">IF(O3="",N30,"□")</f>
        <v>□</v>
      </c>
      <c r="O3" s="90" t="str">
        <f ca="1">O30</f>
        <v>もく</v>
      </c>
      <c r="P3" s="89" t="str">
        <f t="shared" ref="P3:P8" ca="1" si="7">IF(Q3="",P30,"□")</f>
        <v>□</v>
      </c>
      <c r="Q3" s="90" t="str">
        <f ca="1">Q30</f>
        <v>むずか</v>
      </c>
      <c r="R3" s="89" t="str">
        <f t="shared" ref="R3:R8" ca="1" si="8">IF(S3="",R30,"□")</f>
        <v>□</v>
      </c>
      <c r="S3" s="90" t="str">
        <f ca="1">S30</f>
        <v>じゅ</v>
      </c>
      <c r="T3" s="89" t="str">
        <f t="shared" ref="T3:T8" ca="1" si="9">IF(U3="",T30,"□")</f>
        <v>□</v>
      </c>
      <c r="U3" s="90" t="str">
        <f ca="1">U30</f>
        <v>のう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じつ</v>
      </c>
      <c r="D4" s="91" t="str">
        <f t="shared" ca="1" si="1"/>
        <v>の　</v>
      </c>
      <c r="E4" s="90" t="str">
        <f t="shared" ref="E4:E8" ca="1" si="11">E31</f>
        <v/>
      </c>
      <c r="F4" s="91" t="str">
        <f t="shared" ca="1" si="2"/>
        <v>□</v>
      </c>
      <c r="G4" s="90" t="str">
        <f t="shared" ref="G4:G8" ca="1" si="12">G31</f>
        <v>じゅん</v>
      </c>
      <c r="H4" s="91" t="str">
        <f t="shared" ca="1" si="3"/>
        <v>□</v>
      </c>
      <c r="I4" s="90" t="str">
        <f t="shared" ref="I4:I8" ca="1" si="13">I31</f>
        <v>せつ</v>
      </c>
      <c r="J4" s="91" t="str">
        <f t="shared" ca="1" si="4"/>
        <v>□</v>
      </c>
      <c r="K4" s="90" t="str">
        <f t="shared" ref="K4:M8" ca="1" si="14">K31</f>
        <v>にん</v>
      </c>
      <c r="L4" s="91" t="str">
        <f t="shared" ca="1" si="5"/>
        <v>け　</v>
      </c>
      <c r="M4" s="90" t="str">
        <f t="shared" ca="1" si="14"/>
        <v/>
      </c>
      <c r="N4" s="91" t="str">
        <f t="shared" ca="1" si="6"/>
        <v>□</v>
      </c>
      <c r="O4" s="90" t="str">
        <f t="shared" ref="O4:O8" ca="1" si="15">O31</f>
        <v>てき</v>
      </c>
      <c r="P4" s="91" t="str">
        <f t="shared" ca="1" si="7"/>
        <v>しい</v>
      </c>
      <c r="Q4" s="90" t="str">
        <f t="shared" ref="Q4:Q8" ca="1" si="16">Q31</f>
        <v/>
      </c>
      <c r="R4" s="91" t="str">
        <f t="shared" ca="1" si="8"/>
        <v>□</v>
      </c>
      <c r="S4" s="90" t="str">
        <f ca="1">S31</f>
        <v>もく</v>
      </c>
      <c r="T4" s="91" t="str">
        <f t="shared" ca="1" si="9"/>
        <v>の　</v>
      </c>
      <c r="U4" s="90" t="str">
        <f ca="1">U31</f>
        <v/>
      </c>
      <c r="V4" s="104"/>
    </row>
    <row r="5" spans="2:22" ht="80.400000000000006" customHeight="1">
      <c r="B5" s="91" t="str">
        <f t="shared" ca="1" si="0"/>
        <v>の　</v>
      </c>
      <c r="C5" s="90" t="str">
        <f t="shared" ca="1" si="10"/>
        <v/>
      </c>
      <c r="D5" s="91" t="str">
        <f t="shared" ca="1" si="1"/>
        <v>□</v>
      </c>
      <c r="E5" s="90" t="str">
        <f t="shared" ca="1" si="11"/>
        <v>おお</v>
      </c>
      <c r="F5" s="91" t="str">
        <f t="shared" ca="1" si="2"/>
        <v>な　</v>
      </c>
      <c r="G5" s="90" t="str">
        <f t="shared" ca="1" si="12"/>
        <v/>
      </c>
      <c r="H5" s="91" t="str">
        <f t="shared" ca="1" si="3"/>
        <v>な　</v>
      </c>
      <c r="I5" s="90" t="str">
        <f t="shared" ca="1" si="13"/>
        <v/>
      </c>
      <c r="J5" s="91" t="str">
        <f t="shared" ca="1" si="4"/>
        <v>を　</v>
      </c>
      <c r="K5" s="90" t="str">
        <f t="shared" ca="1" si="14"/>
        <v/>
      </c>
      <c r="L5" s="91" t="str">
        <f t="shared" ca="1" si="5"/>
        <v>を　</v>
      </c>
      <c r="M5" s="90" t="str">
        <f t="shared" ca="1" si="14"/>
        <v/>
      </c>
      <c r="N5" s="91" t="str">
        <f t="shared" ca="1" si="6"/>
        <v>□</v>
      </c>
      <c r="O5" s="90" t="str">
        <f t="shared" ca="1" si="15"/>
        <v>ち</v>
      </c>
      <c r="P5" s="91" t="str">
        <f t="shared" ca="1" si="7"/>
        <v>□</v>
      </c>
      <c r="Q5" s="90" t="str">
        <f t="shared" ca="1" si="16"/>
        <v>ぶん</v>
      </c>
      <c r="R5" s="91" t="str">
        <f t="shared" ca="1" si="8"/>
        <v>を　</v>
      </c>
      <c r="S5" s="90" t="str">
        <f ca="1">S32</f>
        <v/>
      </c>
      <c r="T5" s="91" t="str">
        <f t="shared" ca="1" si="9"/>
        <v>□</v>
      </c>
      <c r="U5" s="90" t="str">
        <f ca="1">U32</f>
        <v>はたら</v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よ</v>
      </c>
      <c r="D6" s="91" t="str">
        <f t="shared" ca="1" si="1"/>
        <v>□</v>
      </c>
      <c r="E6" s="90" t="str">
        <f t="shared" ca="1" si="11"/>
        <v>も</v>
      </c>
      <c r="F6" s="91" t="str">
        <f t="shared" ca="1" si="2"/>
        <v>□</v>
      </c>
      <c r="G6" s="90" t="str">
        <f t="shared" ca="1" si="12"/>
        <v>たい</v>
      </c>
      <c r="H6" s="91" t="str">
        <f t="shared" ca="1" si="3"/>
        <v>□</v>
      </c>
      <c r="I6" s="90" t="str">
        <f t="shared" ca="1" si="13"/>
        <v>やく</v>
      </c>
      <c r="J6" s="91" t="str">
        <f t="shared" ca="1" si="4"/>
        <v>□</v>
      </c>
      <c r="K6" s="90" t="str">
        <f t="shared" ca="1" si="14"/>
        <v>すい</v>
      </c>
      <c r="L6" s="91" t="str">
        <f t="shared" ca="1" si="5"/>
        <v>□</v>
      </c>
      <c r="M6" s="90" t="str">
        <f t="shared" ca="1" si="14"/>
        <v>よ</v>
      </c>
      <c r="N6" s="91" t="str">
        <f t="shared" ca="1" si="6"/>
        <v>に　</v>
      </c>
      <c r="O6" s="90" t="str">
        <f t="shared" ca="1" si="15"/>
        <v/>
      </c>
      <c r="P6" s="91" t="str">
        <f t="shared" ca="1" si="7"/>
        <v>□</v>
      </c>
      <c r="Q6" s="90" t="str">
        <f t="shared" ca="1" si="16"/>
        <v>しょう</v>
      </c>
      <c r="R6" s="91" t="str">
        <f t="shared" ca="1" si="8"/>
        <v>□</v>
      </c>
      <c r="S6" s="90" t="str">
        <f t="shared" ref="S6:S8" ca="1" si="17">S33</f>
        <v>そだ</v>
      </c>
      <c r="T6" s="91" t="str">
        <f t="shared" ca="1" si="9"/>
        <v>き　</v>
      </c>
      <c r="U6" s="90" t="str">
        <f t="shared" ref="U6:U9" ca="1" si="18">U33</f>
        <v/>
      </c>
      <c r="V6" s="105" t="s">
        <v>1931</v>
      </c>
    </row>
    <row r="7" spans="2:22" ht="80.400000000000006" customHeight="1">
      <c r="B7" s="91" t="str">
        <f t="shared" ca="1" si="0"/>
        <v>□</v>
      </c>
      <c r="C7" s="90" t="str">
        <f t="shared" ca="1" si="10"/>
        <v>てい</v>
      </c>
      <c r="D7" s="91" t="str">
        <f t="shared" ca="1" si="1"/>
        <v>り　</v>
      </c>
      <c r="E7" s="90" t="str">
        <f t="shared" ca="1" si="11"/>
        <v/>
      </c>
      <c r="F7" s="91" t="str">
        <f t="shared" ca="1" si="2"/>
        <v>□</v>
      </c>
      <c r="G7" s="90" t="str">
        <f t="shared" ca="1" si="12"/>
        <v>ど</v>
      </c>
      <c r="H7" s="91" t="str">
        <f t="shared" ca="1" si="3"/>
        <v>□</v>
      </c>
      <c r="I7" s="90" t="str">
        <f t="shared" ca="1" si="13"/>
        <v>わり</v>
      </c>
      <c r="J7" s="91" t="str">
        <f t="shared" ca="1" si="4"/>
        <v>□</v>
      </c>
      <c r="K7" s="90" t="str">
        <f t="shared" ca="1" si="14"/>
        <v>り</v>
      </c>
      <c r="L7" s="91" t="str">
        <f t="shared" ca="1" si="5"/>
        <v>ぶ　</v>
      </c>
      <c r="M7" s="90" t="str">
        <f t="shared" ca="1" si="14"/>
        <v/>
      </c>
      <c r="N7" s="91" t="str">
        <f t="shared" ca="1" si="6"/>
        <v>□</v>
      </c>
      <c r="O7" s="90" t="str">
        <f t="shared" ca="1" si="15"/>
        <v>いた</v>
      </c>
      <c r="P7" s="91" t="str">
        <f t="shared" ca="1" si="7"/>
        <v/>
      </c>
      <c r="Q7" s="90" t="str">
        <f t="shared" ca="1" si="16"/>
        <v/>
      </c>
      <c r="R7" s="91" t="str">
        <f t="shared" ca="1" si="8"/>
        <v>てる</v>
      </c>
      <c r="S7" s="90" t="str">
        <f t="shared" ca="1" si="17"/>
        <v/>
      </c>
      <c r="T7" s="91" t="str">
        <f t="shared" ca="1" si="9"/>
        <v/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/>
      </c>
      <c r="E8" s="90" t="str">
        <f t="shared" ca="1" si="11"/>
        <v/>
      </c>
      <c r="F8" s="91" t="str">
        <f t="shared" ca="1" si="2"/>
        <v/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>する</v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>る　</v>
      </c>
      <c r="O8" s="90" t="str">
        <f t="shared" ca="1" si="15"/>
        <v/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/>
      </c>
      <c r="S8" s="90" t="str">
        <f t="shared" ca="1" si="17"/>
        <v/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94" t="str">
        <f t="shared" ref="B12:T17" ca="1" si="19">B21</f>
        <v>翌</v>
      </c>
      <c r="C12" s="95" t="str">
        <f ca="1">IF(C30="","",IF((AND(ISTEXT(C30),C31="")),"(   )","(    "))</f>
        <v xml:space="preserve">(    </v>
      </c>
      <c r="D12" s="37" t="str">
        <f t="shared" ca="1" si="19"/>
        <v>カレー</v>
      </c>
      <c r="E12" s="95" t="str">
        <f ca="1">IF(E30="","",IF((AND(ISTEXT(E30),E31="")),"(   )","(    "))</f>
        <v/>
      </c>
      <c r="F12" s="37" t="str">
        <f t="shared" ca="1" si="19"/>
        <v>従</v>
      </c>
      <c r="G12" s="95" t="str">
        <f ca="1">IF(G30="","",IF((AND(ISTEXT(G30),G31="")),"(   )","(    "))</f>
        <v xml:space="preserve">(    </v>
      </c>
      <c r="H12" s="37" t="str">
        <f t="shared" ca="1" si="19"/>
        <v>大</v>
      </c>
      <c r="I12" s="95" t="str">
        <f ca="1">IF(I30="","",IF((AND(ISTEXT(I30),I31="")),"(   )","(    "))</f>
        <v xml:space="preserve">(    </v>
      </c>
      <c r="J12" s="37" t="str">
        <f t="shared" ca="1" si="19"/>
        <v>犯</v>
      </c>
      <c r="K12" s="95" t="str">
        <f ca="1">IF(K30="","",IF((AND(ISTEXT(K30),K31="")),"(   )","(    "))</f>
        <v xml:space="preserve">(    </v>
      </c>
      <c r="L12" s="37" t="str">
        <f t="shared" ca="1" si="19"/>
        <v>助</v>
      </c>
      <c r="M12" s="95" t="str">
        <f ca="1">IF(M30="","",IF((AND(ISTEXT(M30),M31="")),"(   )","(    "))</f>
        <v>(   )</v>
      </c>
      <c r="N12" s="37" t="str">
        <f t="shared" ca="1" si="19"/>
        <v>目</v>
      </c>
      <c r="O12" s="95" t="str">
        <f ca="1">IF(O30="","",IF((AND(ISTEXT(O30),O31="")),"(   )","(    "))</f>
        <v xml:space="preserve">(    </v>
      </c>
      <c r="P12" s="37" t="str">
        <f t="shared" ca="1" si="19"/>
        <v>難</v>
      </c>
      <c r="Q12" s="95" t="str">
        <f ca="1">IF(Q30="","",IF((AND(ISTEXT(Q30),Q31="")),"(   )","(    "))</f>
        <v>(   )</v>
      </c>
      <c r="R12" s="37" t="str">
        <f t="shared" ca="1" si="19"/>
        <v>樹</v>
      </c>
      <c r="S12" s="95" t="str">
        <f ca="1">IF(S30="","",IF((AND(ISTEXT(S30),S31="")),"(   )","(    "))</f>
        <v xml:space="preserve">(    </v>
      </c>
      <c r="T12" s="37" t="str">
        <f t="shared" ca="1" si="19"/>
        <v>脳</v>
      </c>
      <c r="U12" s="95" t="str">
        <f ca="1">IF(U30="","",IF((AND(ISTEXT(U30),U31="")),"(   )","(    "))</f>
        <v>(   )</v>
      </c>
      <c r="V12" s="104"/>
    </row>
    <row r="13" spans="2:22" ht="80.400000000000006" customHeight="1">
      <c r="B13" s="94" t="str">
        <f t="shared" ca="1" si="19"/>
        <v>日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7" t="str">
        <f t="shared" ca="1" si="19"/>
        <v>の　</v>
      </c>
      <c r="E13" s="95" t="str">
        <f ca="1">IF(E31="","",IF(AND(E30="",ISTEXT(E31),E32=""),"(   )",IF((AND(ISTEXT(E30),ISTEXT(E31),E32="")),"   )",IF((AND(E30="",ISTEXT(E31),ISTEXT(E32))),"(   ",""))))</f>
        <v/>
      </c>
      <c r="F13" s="37" t="str">
        <f t="shared" ca="1" si="19"/>
        <v>順</v>
      </c>
      <c r="G13" s="95" t="str">
        <f ca="1">IF(G31="","",IF(AND(G30="",ISTEXT(G31),G32=""),"(   )",IF((AND(ISTEXT(G30),ISTEXT(G31),G32="")),"   )",IF((AND(G30="",ISTEXT(G31),ISTEXT(G32))),"(   ",""))))</f>
        <v xml:space="preserve">   )</v>
      </c>
      <c r="H13" s="37" t="str">
        <f t="shared" ca="1" si="19"/>
        <v>切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7" t="str">
        <f t="shared" ca="1" si="19"/>
        <v>人</v>
      </c>
      <c r="K13" s="95" t="str">
        <f ca="1">IF(K31="","",IF(AND(K30="",ISTEXT(K31),K32=""),"(   )",IF((AND(ISTEXT(K30),ISTEXT(K31),K32="")),"   )",IF((AND(K30="",ISTEXT(K31),ISTEXT(K32))),"(   ",""))))</f>
        <v xml:space="preserve">   )</v>
      </c>
      <c r="L13" s="37" t="str">
        <f t="shared" ca="1" si="19"/>
        <v>け　</v>
      </c>
      <c r="M13" s="95" t="str">
        <f ca="1">IF(M31="","",IF(AND(M30="",ISTEXT(M31),M32=""),"(   )",IF((AND(ISTEXT(M30),ISTEXT(M31),M32="")),"   )",IF((AND(M30="",ISTEXT(M31),ISTEXT(M32))),"(   ",""))))</f>
        <v/>
      </c>
      <c r="N13" s="37" t="str">
        <f t="shared" ca="1" si="19"/>
        <v>的</v>
      </c>
      <c r="O13" s="95" t="str">
        <f ca="1">IF(O31="","",IF(AND(O30="",ISTEXT(O31),O32=""),"(   )",IF((AND(ISTEXT(O30),ISTEXT(O31),O32="")),"   )",IF((AND(O30="",ISTEXT(O31),ISTEXT(O32))),"(   ",""))))</f>
        <v/>
      </c>
      <c r="P13" s="37" t="str">
        <f t="shared" ca="1" si="19"/>
        <v>しい</v>
      </c>
      <c r="Q13" s="95" t="str">
        <f ca="1">IF(Q31="","",IF(AND(Q30="",ISTEXT(Q31),Q32=""),"(   )",IF((AND(ISTEXT(Q30),ISTEXT(Q31),Q32="")),"   )",IF((AND(Q30="",ISTEXT(Q31),ISTEXT(Q32))),"(   ",""))))</f>
        <v/>
      </c>
      <c r="R13" s="37" t="str">
        <f t="shared" ca="1" si="19"/>
        <v>木</v>
      </c>
      <c r="S13" s="95" t="str">
        <f ca="1">IF(S31="","",IF(AND(S30="",ISTEXT(S31),S32=""),"(   )",IF((AND(ISTEXT(S30),ISTEXT(S31),S32="")),"   )",IF((AND(S30="",ISTEXT(S31),ISTEXT(S32))),"(   ",""))))</f>
        <v xml:space="preserve">   )</v>
      </c>
      <c r="T13" s="37" t="str">
        <f t="shared" ca="1" si="19"/>
        <v>の　</v>
      </c>
      <c r="U13" s="95" t="str">
        <f ca="1">IF(U31="","",IF(AND(U30="",ISTEXT(U31),U32=""),"(   )",IF((AND(ISTEXT(U30),ISTEXT(U31),U32="")),"   )",IF((AND(U30="",ISTEXT(U31),ISTEXT(U32))),"(   ",""))))</f>
        <v/>
      </c>
      <c r="V13" s="104"/>
    </row>
    <row r="14" spans="2:22" ht="80.400000000000006" customHeight="1">
      <c r="B14" s="94" t="str">
        <f t="shared" ca="1" si="19"/>
        <v>の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7" t="str">
        <f t="shared" ca="1" si="19"/>
        <v>大</v>
      </c>
      <c r="E14" s="95" t="str">
        <f t="shared" ref="E14:E17" ca="1" si="21">IF(E32="","",IF(AND(E31="",ISTEXT(E32),E33=""),"(   )",IF((AND(ISTEXT(E31),ISTEXT(E32),E33="")),"   )",IF((AND(E31="",ISTEXT(E32),ISTEXT(E33))),"(   ",""))))</f>
        <v xml:space="preserve">(   </v>
      </c>
      <c r="F14" s="37" t="str">
        <f t="shared" ca="1" si="19"/>
        <v>な　</v>
      </c>
      <c r="G14" s="95" t="str">
        <f t="shared" ref="G14:G17" ca="1" si="22">IF(G32="","",IF(AND(G31="",ISTEXT(G32),G33=""),"(   )",IF((AND(ISTEXT(G31),ISTEXT(G32),G33="")),"   )",IF((AND(G31="",ISTEXT(G32),ISTEXT(G33))),"(   ",""))))</f>
        <v/>
      </c>
      <c r="H14" s="37" t="str">
        <f t="shared" ca="1" si="19"/>
        <v>な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7" t="str">
        <f t="shared" ca="1" si="19"/>
        <v>を　</v>
      </c>
      <c r="K14" s="95" t="str">
        <f t="shared" ref="K14:K17" ca="1" si="24">IF(K32="","",IF(AND(K31="",ISTEXT(K32),K33=""),"(   )",IF((AND(ISTEXT(K31),ISTEXT(K32),K33="")),"   )",IF((AND(K31="",ISTEXT(K32),ISTEXT(K33))),"(   ",""))))</f>
        <v/>
      </c>
      <c r="L14" s="37" t="str">
        <f t="shared" ca="1" si="19"/>
        <v>を　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7" t="str">
        <f t="shared" ca="1" si="19"/>
        <v>地</v>
      </c>
      <c r="O14" s="95" t="str">
        <f t="shared" ref="O14:O17" ca="1" si="26">IF(O32="","",IF(AND(O31="",ISTEXT(O32),O33=""),"(   )",IF((AND(ISTEXT(O31),ISTEXT(O32),O33="")),"   )",IF((AND(O31="",ISTEXT(O32),ISTEXT(O33))),"(   ",""))))</f>
        <v xml:space="preserve">   )</v>
      </c>
      <c r="P14" s="37" t="str">
        <f t="shared" ca="1" si="19"/>
        <v>文</v>
      </c>
      <c r="Q14" s="95" t="str">
        <f t="shared" ref="Q14:Q17" ca="1" si="27">IF(Q32="","",IF(AND(Q31="",ISTEXT(Q32),Q33=""),"(   )",IF((AND(ISTEXT(Q31),ISTEXT(Q32),Q33="")),"   )",IF((AND(Q31="",ISTEXT(Q32),ISTEXT(Q33))),"(   ",""))))</f>
        <v xml:space="preserve">(   </v>
      </c>
      <c r="R14" s="37" t="str">
        <f t="shared" ca="1" si="19"/>
        <v>を　</v>
      </c>
      <c r="S14" s="95" t="str">
        <f t="shared" ref="S14:U17" ca="1" si="28">IF(S32="","",IF(AND(S31="",ISTEXT(S32),S33=""),"(   )",IF((AND(ISTEXT(S31),ISTEXT(S32),S33="")),"   )",IF((AND(S31="",ISTEXT(S32),ISTEXT(S33))),"(   ",""))))</f>
        <v/>
      </c>
      <c r="T14" s="37" t="str">
        <f t="shared" ca="1" si="19"/>
        <v>働</v>
      </c>
      <c r="U14" s="95" t="str">
        <f t="shared" ca="1" si="28"/>
        <v>(   )</v>
      </c>
      <c r="V14" s="104"/>
    </row>
    <row r="15" spans="2:22" ht="80.400000000000006" customHeight="1">
      <c r="B15" s="94" t="str">
        <f t="shared" ca="1" si="19"/>
        <v>予</v>
      </c>
      <c r="C15" s="95" t="str">
        <f t="shared" ca="1" si="20"/>
        <v xml:space="preserve">(   </v>
      </c>
      <c r="D15" s="37" t="str">
        <f t="shared" ca="1" si="19"/>
        <v>盛</v>
      </c>
      <c r="E15" s="95" t="str">
        <f t="shared" ca="1" si="21"/>
        <v xml:space="preserve">   )</v>
      </c>
      <c r="F15" s="37" t="str">
        <f t="shared" ca="1" si="19"/>
        <v>態</v>
      </c>
      <c r="G15" s="95" t="str">
        <f t="shared" ca="1" si="22"/>
        <v xml:space="preserve">(   </v>
      </c>
      <c r="H15" s="37" t="str">
        <f t="shared" ca="1" si="19"/>
        <v>役</v>
      </c>
      <c r="I15" s="95" t="str">
        <f t="shared" ca="1" si="23"/>
        <v xml:space="preserve">(   </v>
      </c>
      <c r="J15" s="37" t="str">
        <f t="shared" ca="1" si="19"/>
        <v>推</v>
      </c>
      <c r="K15" s="95" t="str">
        <f t="shared" ca="1" si="24"/>
        <v xml:space="preserve">(   </v>
      </c>
      <c r="L15" s="37" t="str">
        <f t="shared" ca="1" si="19"/>
        <v>呼</v>
      </c>
      <c r="M15" s="95" t="str">
        <f t="shared" ca="1" si="25"/>
        <v>(   )</v>
      </c>
      <c r="N15" s="37" t="str">
        <f t="shared" ca="1" si="19"/>
        <v>に　</v>
      </c>
      <c r="O15" s="95" t="str">
        <f t="shared" ca="1" si="26"/>
        <v/>
      </c>
      <c r="P15" s="37" t="str">
        <f t="shared" ca="1" si="19"/>
        <v>章</v>
      </c>
      <c r="Q15" s="95" t="str">
        <f t="shared" ca="1" si="27"/>
        <v xml:space="preserve">   )</v>
      </c>
      <c r="R15" s="37" t="str">
        <f t="shared" ca="1" si="19"/>
        <v>育</v>
      </c>
      <c r="S15" s="95" t="str">
        <f t="shared" ca="1" si="28"/>
        <v>(   )</v>
      </c>
      <c r="T15" s="37" t="str">
        <f t="shared" ca="1" si="19"/>
        <v>き　</v>
      </c>
      <c r="U15" s="95" t="str">
        <f t="shared" ca="1" si="28"/>
        <v/>
      </c>
      <c r="V15" s="105" t="s">
        <v>1931</v>
      </c>
    </row>
    <row r="16" spans="2:22" ht="80.400000000000006" customHeight="1">
      <c r="B16" s="94" t="str">
        <f t="shared" ca="1" si="19"/>
        <v>定</v>
      </c>
      <c r="C16" s="95" t="str">
        <f t="shared" ca="1" si="20"/>
        <v xml:space="preserve">   )</v>
      </c>
      <c r="D16" s="37" t="str">
        <f t="shared" ca="1" si="19"/>
        <v>り　</v>
      </c>
      <c r="E16" s="95" t="str">
        <f t="shared" ca="1" si="21"/>
        <v/>
      </c>
      <c r="F16" s="37" t="str">
        <f t="shared" ca="1" si="19"/>
        <v>度</v>
      </c>
      <c r="G16" s="95" t="str">
        <f t="shared" ca="1" si="22"/>
        <v xml:space="preserve">   )</v>
      </c>
      <c r="H16" s="37" t="str">
        <f t="shared" ca="1" si="19"/>
        <v>割</v>
      </c>
      <c r="I16" s="95" t="str">
        <f t="shared" ca="1" si="23"/>
        <v xml:space="preserve">   )</v>
      </c>
      <c r="J16" s="37" t="str">
        <f t="shared" ca="1" si="19"/>
        <v>理</v>
      </c>
      <c r="K16" s="95" t="str">
        <f t="shared" ca="1" si="24"/>
        <v xml:space="preserve">   )</v>
      </c>
      <c r="L16" s="37" t="str">
        <f t="shared" ca="1" si="19"/>
        <v>ぶ　</v>
      </c>
      <c r="M16" s="95" t="str">
        <f t="shared" ca="1" si="25"/>
        <v/>
      </c>
      <c r="N16" s="37" t="str">
        <f t="shared" ca="1" si="19"/>
        <v>至</v>
      </c>
      <c r="O16" s="95" t="str">
        <f t="shared" ca="1" si="26"/>
        <v>(   )</v>
      </c>
      <c r="P16" s="37" t="str">
        <f t="shared" ca="1" si="19"/>
        <v/>
      </c>
      <c r="Q16" s="95" t="str">
        <f t="shared" ca="1" si="27"/>
        <v/>
      </c>
      <c r="R16" s="37" t="str">
        <f t="shared" ca="1" si="19"/>
        <v>てる</v>
      </c>
      <c r="S16" s="95" t="str">
        <f t="shared" ca="1" si="28"/>
        <v/>
      </c>
      <c r="T16" s="37" t="str">
        <f t="shared" ca="1" si="19"/>
        <v/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7" t="str">
        <f t="shared" ca="1" si="19"/>
        <v/>
      </c>
      <c r="E17" s="95" t="str">
        <f t="shared" ca="1" si="21"/>
        <v/>
      </c>
      <c r="F17" s="37" t="str">
        <f t="shared" ca="1" si="19"/>
        <v/>
      </c>
      <c r="G17" s="95" t="str">
        <f t="shared" ca="1" si="22"/>
        <v/>
      </c>
      <c r="H17" s="37" t="str">
        <f t="shared" ca="1" si="19"/>
        <v/>
      </c>
      <c r="I17" s="95" t="str">
        <f t="shared" ca="1" si="23"/>
        <v/>
      </c>
      <c r="J17" s="37" t="str">
        <f t="shared" ca="1" si="19"/>
        <v>する</v>
      </c>
      <c r="K17" s="95" t="str">
        <f t="shared" ca="1" si="24"/>
        <v/>
      </c>
      <c r="L17" s="37" t="str">
        <f t="shared" ca="1" si="19"/>
        <v/>
      </c>
      <c r="M17" s="95" t="str">
        <f t="shared" ca="1" si="25"/>
        <v/>
      </c>
      <c r="N17" s="37" t="str">
        <f t="shared" ca="1" si="19"/>
        <v>る　</v>
      </c>
      <c r="O17" s="95" t="str">
        <f t="shared" ca="1" si="26"/>
        <v/>
      </c>
      <c r="P17" s="37" t="str">
        <f t="shared" ca="1" si="19"/>
        <v/>
      </c>
      <c r="Q17" s="95" t="str">
        <f t="shared" ca="1" si="27"/>
        <v/>
      </c>
      <c r="R17" s="37" t="str">
        <f t="shared" ca="1" si="19"/>
        <v/>
      </c>
      <c r="S17" s="95" t="str">
        <f t="shared" ca="1" si="28"/>
        <v/>
      </c>
      <c r="T17" s="37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str">
        <f t="shared" ref="B21:U26" ca="1" si="29">B30</f>
        <v>翌</v>
      </c>
      <c r="C21" s="96" t="str">
        <f t="shared" ca="1" si="29"/>
        <v>よく</v>
      </c>
      <c r="D21" s="37" t="str">
        <f t="shared" ca="1" si="29"/>
        <v>カレー</v>
      </c>
      <c r="E21" s="96" t="str">
        <f t="shared" ca="1" si="29"/>
        <v/>
      </c>
      <c r="F21" s="37" t="str">
        <f t="shared" ca="1" si="29"/>
        <v>従</v>
      </c>
      <c r="G21" s="96" t="str">
        <f t="shared" ca="1" si="29"/>
        <v>じゅう</v>
      </c>
      <c r="H21" s="37" t="str">
        <f t="shared" ca="1" si="29"/>
        <v>大</v>
      </c>
      <c r="I21" s="96" t="str">
        <f t="shared" ca="1" si="29"/>
        <v>たい</v>
      </c>
      <c r="J21" s="37" t="str">
        <f t="shared" ca="1" si="29"/>
        <v>犯</v>
      </c>
      <c r="K21" s="96" t="str">
        <f t="shared" ca="1" si="29"/>
        <v>はん</v>
      </c>
      <c r="L21" s="37" t="str">
        <f t="shared" ca="1" si="29"/>
        <v>助</v>
      </c>
      <c r="M21" s="96" t="str">
        <f t="shared" ca="1" si="29"/>
        <v>たす</v>
      </c>
      <c r="N21" s="37" t="str">
        <f t="shared" ca="1" si="29"/>
        <v>目</v>
      </c>
      <c r="O21" s="96" t="str">
        <f t="shared" ca="1" si="29"/>
        <v>もく</v>
      </c>
      <c r="P21" s="37" t="str">
        <f t="shared" ca="1" si="29"/>
        <v>難</v>
      </c>
      <c r="Q21" s="96" t="str">
        <f t="shared" ca="1" si="29"/>
        <v>むずか</v>
      </c>
      <c r="R21" s="37" t="str">
        <f t="shared" ca="1" si="29"/>
        <v>樹</v>
      </c>
      <c r="S21" s="96" t="str">
        <f t="shared" ca="1" si="29"/>
        <v>じゅ</v>
      </c>
      <c r="T21" s="37" t="str">
        <f t="shared" ca="1" si="29"/>
        <v>脳</v>
      </c>
      <c r="U21" s="96" t="str">
        <f t="shared" ca="1" si="29"/>
        <v>のう</v>
      </c>
      <c r="V21" s="104"/>
    </row>
    <row r="22" spans="2:22" ht="80.400000000000006" customHeight="1">
      <c r="B22" s="37" t="str">
        <f t="shared" ca="1" si="29"/>
        <v>日</v>
      </c>
      <c r="C22" s="96" t="str">
        <f t="shared" ca="1" si="29"/>
        <v>じつ</v>
      </c>
      <c r="D22" s="37" t="str">
        <f t="shared" ca="1" si="29"/>
        <v>の　</v>
      </c>
      <c r="E22" s="96" t="str">
        <f t="shared" ca="1" si="29"/>
        <v/>
      </c>
      <c r="F22" s="37" t="str">
        <f t="shared" ca="1" si="29"/>
        <v>順</v>
      </c>
      <c r="G22" s="96" t="str">
        <f t="shared" ca="1" si="29"/>
        <v>じゅん</v>
      </c>
      <c r="H22" s="37" t="str">
        <f t="shared" ca="1" si="29"/>
        <v>切</v>
      </c>
      <c r="I22" s="96" t="str">
        <f t="shared" ca="1" si="29"/>
        <v>せつ</v>
      </c>
      <c r="J22" s="37" t="str">
        <f t="shared" ca="1" si="29"/>
        <v>人</v>
      </c>
      <c r="K22" s="96" t="str">
        <f t="shared" ca="1" si="29"/>
        <v>にん</v>
      </c>
      <c r="L22" s="37" t="str">
        <f t="shared" ca="1" si="29"/>
        <v>け　</v>
      </c>
      <c r="M22" s="96" t="str">
        <f t="shared" ca="1" si="29"/>
        <v/>
      </c>
      <c r="N22" s="37" t="str">
        <f t="shared" ca="1" si="29"/>
        <v>的</v>
      </c>
      <c r="O22" s="96" t="str">
        <f t="shared" ca="1" si="29"/>
        <v>てき</v>
      </c>
      <c r="P22" s="37" t="str">
        <f t="shared" ca="1" si="29"/>
        <v>しい</v>
      </c>
      <c r="Q22" s="96" t="str">
        <f t="shared" ca="1" si="29"/>
        <v/>
      </c>
      <c r="R22" s="37" t="str">
        <f t="shared" ca="1" si="29"/>
        <v>木</v>
      </c>
      <c r="S22" s="96" t="str">
        <f t="shared" ca="1" si="29"/>
        <v>もく</v>
      </c>
      <c r="T22" s="37" t="str">
        <f t="shared" ca="1" si="29"/>
        <v>の　</v>
      </c>
      <c r="U22" s="96" t="str">
        <f t="shared" ca="1" si="29"/>
        <v/>
      </c>
      <c r="V22" s="104"/>
    </row>
    <row r="23" spans="2:22" ht="80.400000000000006" customHeight="1">
      <c r="B23" s="37" t="str">
        <f t="shared" ca="1" si="29"/>
        <v>の　</v>
      </c>
      <c r="C23" s="96" t="str">
        <f t="shared" ca="1" si="29"/>
        <v/>
      </c>
      <c r="D23" s="37" t="str">
        <f t="shared" ca="1" si="29"/>
        <v>大</v>
      </c>
      <c r="E23" s="96" t="str">
        <f t="shared" ca="1" si="29"/>
        <v>おお</v>
      </c>
      <c r="F23" s="37" t="str">
        <f t="shared" ca="1" si="29"/>
        <v>な　</v>
      </c>
      <c r="G23" s="96" t="str">
        <f t="shared" ca="1" si="29"/>
        <v/>
      </c>
      <c r="H23" s="37" t="str">
        <f t="shared" ca="1" si="29"/>
        <v>な　</v>
      </c>
      <c r="I23" s="96" t="str">
        <f t="shared" ca="1" si="29"/>
        <v/>
      </c>
      <c r="J23" s="37" t="str">
        <f t="shared" ca="1" si="29"/>
        <v>を　</v>
      </c>
      <c r="K23" s="96" t="str">
        <f t="shared" ca="1" si="29"/>
        <v/>
      </c>
      <c r="L23" s="37" t="str">
        <f t="shared" ca="1" si="29"/>
        <v>を　</v>
      </c>
      <c r="M23" s="96" t="str">
        <f t="shared" ca="1" si="29"/>
        <v/>
      </c>
      <c r="N23" s="37" t="str">
        <f t="shared" ca="1" si="29"/>
        <v>地</v>
      </c>
      <c r="O23" s="96" t="str">
        <f t="shared" ca="1" si="29"/>
        <v>ち</v>
      </c>
      <c r="P23" s="37" t="str">
        <f t="shared" ca="1" si="29"/>
        <v>文</v>
      </c>
      <c r="Q23" s="96" t="str">
        <f t="shared" ca="1" si="29"/>
        <v>ぶん</v>
      </c>
      <c r="R23" s="37" t="str">
        <f t="shared" ca="1" si="29"/>
        <v>を　</v>
      </c>
      <c r="S23" s="96" t="str">
        <f t="shared" ca="1" si="29"/>
        <v/>
      </c>
      <c r="T23" s="37" t="str">
        <f t="shared" ca="1" si="29"/>
        <v>働</v>
      </c>
      <c r="U23" s="96" t="str">
        <f t="shared" ca="1" si="29"/>
        <v>はたら</v>
      </c>
      <c r="V23" s="104"/>
    </row>
    <row r="24" spans="2:22" ht="80.400000000000006" customHeight="1">
      <c r="B24" s="37" t="str">
        <f t="shared" ca="1" si="29"/>
        <v>予</v>
      </c>
      <c r="C24" s="96" t="str">
        <f t="shared" ca="1" si="29"/>
        <v>よ</v>
      </c>
      <c r="D24" s="37" t="str">
        <f t="shared" ca="1" si="29"/>
        <v>盛</v>
      </c>
      <c r="E24" s="96" t="str">
        <f t="shared" ca="1" si="29"/>
        <v>も</v>
      </c>
      <c r="F24" s="37" t="str">
        <f t="shared" ca="1" si="29"/>
        <v>態</v>
      </c>
      <c r="G24" s="96" t="str">
        <f t="shared" ca="1" si="29"/>
        <v>たい</v>
      </c>
      <c r="H24" s="37" t="str">
        <f t="shared" ca="1" si="29"/>
        <v>役</v>
      </c>
      <c r="I24" s="96" t="str">
        <f t="shared" ca="1" si="29"/>
        <v>やく</v>
      </c>
      <c r="J24" s="37" t="str">
        <f t="shared" ca="1" si="29"/>
        <v>推</v>
      </c>
      <c r="K24" s="96" t="str">
        <f t="shared" ca="1" si="29"/>
        <v>すい</v>
      </c>
      <c r="L24" s="37" t="str">
        <f t="shared" ca="1" si="29"/>
        <v>呼</v>
      </c>
      <c r="M24" s="96" t="str">
        <f t="shared" ca="1" si="29"/>
        <v>よ</v>
      </c>
      <c r="N24" s="37" t="str">
        <f t="shared" ca="1" si="29"/>
        <v>に　</v>
      </c>
      <c r="O24" s="96" t="str">
        <f t="shared" ca="1" si="29"/>
        <v/>
      </c>
      <c r="P24" s="37" t="str">
        <f t="shared" ca="1" si="29"/>
        <v>章</v>
      </c>
      <c r="Q24" s="96" t="str">
        <f t="shared" ca="1" si="29"/>
        <v>しょう</v>
      </c>
      <c r="R24" s="37" t="str">
        <f t="shared" ca="1" si="29"/>
        <v>育</v>
      </c>
      <c r="S24" s="96" t="str">
        <f t="shared" ca="1" si="29"/>
        <v>そだ</v>
      </c>
      <c r="T24" s="37" t="str">
        <f t="shared" ca="1" si="29"/>
        <v>き　</v>
      </c>
      <c r="U24" s="96" t="str">
        <f t="shared" ca="1" si="29"/>
        <v/>
      </c>
      <c r="V24" s="105" t="s">
        <v>1942</v>
      </c>
    </row>
    <row r="25" spans="2:22" ht="80.400000000000006" customHeight="1">
      <c r="B25" s="37" t="str">
        <f t="shared" ca="1" si="29"/>
        <v>定</v>
      </c>
      <c r="C25" s="96" t="str">
        <f t="shared" ca="1" si="29"/>
        <v>てい</v>
      </c>
      <c r="D25" s="37" t="str">
        <f t="shared" ca="1" si="29"/>
        <v>り　</v>
      </c>
      <c r="E25" s="96" t="str">
        <f t="shared" ca="1" si="29"/>
        <v/>
      </c>
      <c r="F25" s="37" t="str">
        <f t="shared" ca="1" si="29"/>
        <v>度</v>
      </c>
      <c r="G25" s="96" t="str">
        <f t="shared" ca="1" si="29"/>
        <v>ど</v>
      </c>
      <c r="H25" s="37" t="str">
        <f t="shared" ca="1" si="29"/>
        <v>割</v>
      </c>
      <c r="I25" s="96" t="str">
        <f t="shared" ca="1" si="29"/>
        <v>わり</v>
      </c>
      <c r="J25" s="37" t="str">
        <f t="shared" ca="1" si="29"/>
        <v>理</v>
      </c>
      <c r="K25" s="96" t="str">
        <f t="shared" ca="1" si="29"/>
        <v>り</v>
      </c>
      <c r="L25" s="37" t="str">
        <f t="shared" ca="1" si="29"/>
        <v>ぶ　</v>
      </c>
      <c r="M25" s="96" t="str">
        <f t="shared" ca="1" si="29"/>
        <v/>
      </c>
      <c r="N25" s="37" t="str">
        <f t="shared" ca="1" si="29"/>
        <v>至</v>
      </c>
      <c r="O25" s="96" t="str">
        <f t="shared" ca="1" si="29"/>
        <v>いた</v>
      </c>
      <c r="P25" s="37" t="str">
        <f t="shared" ca="1" si="29"/>
        <v/>
      </c>
      <c r="Q25" s="96" t="str">
        <f t="shared" ca="1" si="29"/>
        <v/>
      </c>
      <c r="R25" s="37" t="str">
        <f t="shared" ca="1" si="29"/>
        <v>てる</v>
      </c>
      <c r="S25" s="96" t="str">
        <f t="shared" ca="1" si="29"/>
        <v/>
      </c>
      <c r="T25" s="37" t="str">
        <f t="shared" ca="1" si="29"/>
        <v/>
      </c>
      <c r="U25" s="96" t="str">
        <f t="shared" ca="1" si="29"/>
        <v/>
      </c>
      <c r="V25" s="106"/>
    </row>
    <row r="26" spans="2:22" ht="80.400000000000006" customHeight="1">
      <c r="B26" s="37" t="str">
        <f t="shared" ca="1" si="29"/>
        <v/>
      </c>
      <c r="C26" s="96" t="str">
        <f t="shared" ca="1" si="29"/>
        <v/>
      </c>
      <c r="D26" s="37" t="str">
        <f t="shared" ca="1" si="29"/>
        <v/>
      </c>
      <c r="E26" s="96" t="str">
        <f t="shared" ca="1" si="29"/>
        <v/>
      </c>
      <c r="F26" s="37" t="str">
        <f t="shared" ca="1" si="29"/>
        <v/>
      </c>
      <c r="G26" s="96" t="str">
        <f t="shared" ca="1" si="29"/>
        <v/>
      </c>
      <c r="H26" s="37" t="str">
        <f t="shared" ca="1" si="29"/>
        <v/>
      </c>
      <c r="I26" s="96" t="str">
        <f t="shared" ca="1" si="29"/>
        <v/>
      </c>
      <c r="J26" s="37" t="str">
        <f t="shared" ca="1" si="29"/>
        <v>する</v>
      </c>
      <c r="K26" s="96" t="str">
        <f t="shared" ca="1" si="29"/>
        <v/>
      </c>
      <c r="L26" s="37" t="str">
        <f t="shared" ca="1" si="29"/>
        <v/>
      </c>
      <c r="M26" s="96" t="str">
        <f t="shared" ca="1" si="29"/>
        <v/>
      </c>
      <c r="N26" s="37" t="str">
        <f t="shared" ca="1" si="29"/>
        <v>る　</v>
      </c>
      <c r="O26" s="96" t="str">
        <f t="shared" ca="1" si="29"/>
        <v/>
      </c>
      <c r="P26" s="37" t="str">
        <f t="shared" ca="1" si="29"/>
        <v/>
      </c>
      <c r="Q26" s="96" t="str">
        <f t="shared" ca="1" si="29"/>
        <v/>
      </c>
      <c r="R26" s="37" t="str">
        <f t="shared" ca="1" si="29"/>
        <v/>
      </c>
      <c r="S26" s="96" t="str">
        <f t="shared" ca="1" si="29"/>
        <v/>
      </c>
      <c r="T26" s="37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1943</v>
      </c>
      <c r="C29" s="88"/>
      <c r="D29" s="2" t="s">
        <v>1944</v>
      </c>
      <c r="E29" s="88"/>
      <c r="F29" s="2" t="s">
        <v>1945</v>
      </c>
      <c r="G29" s="88"/>
      <c r="H29" s="2" t="s">
        <v>1946</v>
      </c>
      <c r="I29" s="88"/>
      <c r="J29" s="2" t="s">
        <v>1947</v>
      </c>
      <c r="K29" s="88"/>
      <c r="L29" s="2" t="s">
        <v>1948</v>
      </c>
      <c r="M29" s="88"/>
      <c r="N29" s="2" t="s">
        <v>1949</v>
      </c>
      <c r="O29" s="88"/>
      <c r="P29" s="2" t="s">
        <v>1950</v>
      </c>
      <c r="Q29" s="88"/>
      <c r="R29" s="2" t="s">
        <v>1951</v>
      </c>
      <c r="S29" s="88"/>
      <c r="T29" s="2" t="s">
        <v>1952</v>
      </c>
    </row>
    <row r="30" spans="2:22" ht="48" hidden="1" customHeight="1">
      <c r="B30" s="5" t="str">
        <f t="shared" ref="B30:U36" ca="1" si="30">IF(B40=0,"",B40)</f>
        <v>翌</v>
      </c>
      <c r="C30" s="97" t="str">
        <f t="shared" ca="1" si="30"/>
        <v>よく</v>
      </c>
      <c r="D30" s="5" t="str">
        <f t="shared" ca="1" si="30"/>
        <v>カレー</v>
      </c>
      <c r="E30" s="97" t="str">
        <f t="shared" ca="1" si="30"/>
        <v/>
      </c>
      <c r="F30" s="5" t="str">
        <f t="shared" ca="1" si="30"/>
        <v>従</v>
      </c>
      <c r="G30" s="97" t="str">
        <f t="shared" ca="1" si="30"/>
        <v>じゅう</v>
      </c>
      <c r="H30" s="5" t="str">
        <f t="shared" ca="1" si="30"/>
        <v>大</v>
      </c>
      <c r="I30" s="97" t="str">
        <f t="shared" ca="1" si="30"/>
        <v>たい</v>
      </c>
      <c r="J30" s="5" t="str">
        <f t="shared" ca="1" si="30"/>
        <v>犯</v>
      </c>
      <c r="K30" s="97" t="str">
        <f t="shared" ca="1" si="30"/>
        <v>はん</v>
      </c>
      <c r="L30" s="5" t="str">
        <f t="shared" ca="1" si="30"/>
        <v>助</v>
      </c>
      <c r="M30" s="97" t="str">
        <f t="shared" ca="1" si="30"/>
        <v>たす</v>
      </c>
      <c r="N30" s="5" t="str">
        <f t="shared" ca="1" si="30"/>
        <v>目</v>
      </c>
      <c r="O30" s="97" t="str">
        <f t="shared" ca="1" si="30"/>
        <v>もく</v>
      </c>
      <c r="P30" s="5" t="str">
        <f t="shared" ca="1" si="30"/>
        <v>難</v>
      </c>
      <c r="Q30" s="97" t="str">
        <f t="shared" ca="1" si="30"/>
        <v>むずか</v>
      </c>
      <c r="R30" s="5" t="str">
        <f t="shared" ca="1" si="30"/>
        <v>樹</v>
      </c>
      <c r="S30" s="97" t="str">
        <f t="shared" ca="1" si="30"/>
        <v>じゅ</v>
      </c>
      <c r="T30" s="5" t="str">
        <f t="shared" ca="1" si="30"/>
        <v>脳</v>
      </c>
      <c r="U30" s="97" t="str">
        <f t="shared" ca="1" si="30"/>
        <v>のう</v>
      </c>
    </row>
    <row r="31" spans="2:22" ht="48" hidden="1" customHeight="1">
      <c r="B31" s="5" t="str">
        <f t="shared" ca="1" si="30"/>
        <v>日</v>
      </c>
      <c r="C31" s="97" t="str">
        <f t="shared" ca="1" si="30"/>
        <v>じつ</v>
      </c>
      <c r="D31" s="5" t="str">
        <f t="shared" ca="1" si="30"/>
        <v>の　</v>
      </c>
      <c r="E31" s="97" t="str">
        <f t="shared" ca="1" si="30"/>
        <v/>
      </c>
      <c r="F31" s="5" t="str">
        <f t="shared" ca="1" si="30"/>
        <v>順</v>
      </c>
      <c r="G31" s="97" t="str">
        <f t="shared" ca="1" si="30"/>
        <v>じゅん</v>
      </c>
      <c r="H31" s="5" t="str">
        <f t="shared" ca="1" si="30"/>
        <v>切</v>
      </c>
      <c r="I31" s="97" t="str">
        <f t="shared" ca="1" si="30"/>
        <v>せつ</v>
      </c>
      <c r="J31" s="5" t="str">
        <f t="shared" ca="1" si="30"/>
        <v>人</v>
      </c>
      <c r="K31" s="97" t="str">
        <f t="shared" ca="1" si="30"/>
        <v>にん</v>
      </c>
      <c r="L31" s="5" t="str">
        <f t="shared" ca="1" si="30"/>
        <v>け　</v>
      </c>
      <c r="M31" s="97" t="str">
        <f t="shared" ca="1" si="30"/>
        <v/>
      </c>
      <c r="N31" s="5" t="str">
        <f t="shared" ca="1" si="30"/>
        <v>的</v>
      </c>
      <c r="O31" s="97" t="str">
        <f t="shared" ca="1" si="30"/>
        <v>てき</v>
      </c>
      <c r="P31" s="5" t="str">
        <f t="shared" ca="1" si="30"/>
        <v>しい</v>
      </c>
      <c r="Q31" s="97" t="str">
        <f t="shared" ca="1" si="30"/>
        <v/>
      </c>
      <c r="R31" s="5" t="str">
        <f t="shared" ca="1" si="30"/>
        <v>木</v>
      </c>
      <c r="S31" s="97" t="str">
        <f t="shared" ca="1" si="30"/>
        <v>もく</v>
      </c>
      <c r="T31" s="5" t="str">
        <f t="shared" ca="1" si="30"/>
        <v>の　</v>
      </c>
      <c r="U31" s="97" t="str">
        <f t="shared" ca="1" si="30"/>
        <v/>
      </c>
    </row>
    <row r="32" spans="2:22" ht="48" hidden="1" customHeight="1">
      <c r="B32" s="5" t="str">
        <f t="shared" ca="1" si="30"/>
        <v>の　</v>
      </c>
      <c r="C32" s="97" t="str">
        <f t="shared" ca="1" si="30"/>
        <v/>
      </c>
      <c r="D32" s="5" t="str">
        <f t="shared" ca="1" si="30"/>
        <v>大</v>
      </c>
      <c r="E32" s="97" t="str">
        <f t="shared" ca="1" si="30"/>
        <v>おお</v>
      </c>
      <c r="F32" s="5" t="str">
        <f t="shared" ca="1" si="30"/>
        <v>な　</v>
      </c>
      <c r="G32" s="97" t="str">
        <f t="shared" ca="1" si="30"/>
        <v/>
      </c>
      <c r="H32" s="5" t="str">
        <f t="shared" ca="1" si="30"/>
        <v>な　</v>
      </c>
      <c r="I32" s="97" t="str">
        <f t="shared" ca="1" si="30"/>
        <v/>
      </c>
      <c r="J32" s="5" t="str">
        <f t="shared" ca="1" si="30"/>
        <v>を　</v>
      </c>
      <c r="K32" s="97" t="str">
        <f t="shared" ca="1" si="30"/>
        <v/>
      </c>
      <c r="L32" s="5" t="str">
        <f t="shared" ca="1" si="30"/>
        <v>を　</v>
      </c>
      <c r="M32" s="97" t="str">
        <f t="shared" ca="1" si="30"/>
        <v/>
      </c>
      <c r="N32" s="5" t="str">
        <f t="shared" ca="1" si="30"/>
        <v>地</v>
      </c>
      <c r="O32" s="97" t="str">
        <f t="shared" ca="1" si="30"/>
        <v>ち</v>
      </c>
      <c r="P32" s="5" t="str">
        <f t="shared" ca="1" si="30"/>
        <v>文</v>
      </c>
      <c r="Q32" s="97" t="str">
        <f t="shared" ca="1" si="30"/>
        <v>ぶん</v>
      </c>
      <c r="R32" s="5" t="str">
        <f t="shared" ca="1" si="30"/>
        <v>を　</v>
      </c>
      <c r="S32" s="97" t="str">
        <f t="shared" ca="1" si="30"/>
        <v/>
      </c>
      <c r="T32" s="5" t="str">
        <f t="shared" ca="1" si="30"/>
        <v>働</v>
      </c>
      <c r="U32" s="97" t="str">
        <f t="shared" ca="1" si="30"/>
        <v>はたら</v>
      </c>
    </row>
    <row r="33" spans="2:21" ht="48" hidden="1" customHeight="1">
      <c r="B33" s="5" t="str">
        <f t="shared" ca="1" si="30"/>
        <v>予</v>
      </c>
      <c r="C33" s="97" t="str">
        <f t="shared" ca="1" si="30"/>
        <v>よ</v>
      </c>
      <c r="D33" s="5" t="str">
        <f t="shared" ca="1" si="30"/>
        <v>盛</v>
      </c>
      <c r="E33" s="97" t="str">
        <f t="shared" ca="1" si="30"/>
        <v>も</v>
      </c>
      <c r="F33" s="5" t="str">
        <f t="shared" ca="1" si="30"/>
        <v>態</v>
      </c>
      <c r="G33" s="97" t="str">
        <f t="shared" ca="1" si="30"/>
        <v>たい</v>
      </c>
      <c r="H33" s="5" t="str">
        <f t="shared" ca="1" si="30"/>
        <v>役</v>
      </c>
      <c r="I33" s="97" t="str">
        <f t="shared" ca="1" si="30"/>
        <v>やく</v>
      </c>
      <c r="J33" s="5" t="str">
        <f t="shared" ca="1" si="30"/>
        <v>推</v>
      </c>
      <c r="K33" s="97" t="str">
        <f t="shared" ca="1" si="30"/>
        <v>すい</v>
      </c>
      <c r="L33" s="5" t="str">
        <f t="shared" ca="1" si="30"/>
        <v>呼</v>
      </c>
      <c r="M33" s="97" t="str">
        <f t="shared" ca="1" si="30"/>
        <v>よ</v>
      </c>
      <c r="N33" s="5" t="str">
        <f t="shared" ca="1" si="30"/>
        <v>に　</v>
      </c>
      <c r="O33" s="97" t="str">
        <f t="shared" ca="1" si="30"/>
        <v/>
      </c>
      <c r="P33" s="5" t="str">
        <f t="shared" ca="1" si="30"/>
        <v>章</v>
      </c>
      <c r="Q33" s="97" t="str">
        <f t="shared" ca="1" si="30"/>
        <v>しょう</v>
      </c>
      <c r="R33" s="5" t="str">
        <f t="shared" ca="1" si="30"/>
        <v>育</v>
      </c>
      <c r="S33" s="97" t="str">
        <f t="shared" ca="1" si="30"/>
        <v>そだ</v>
      </c>
      <c r="T33" s="5" t="str">
        <f t="shared" ca="1" si="30"/>
        <v>き　</v>
      </c>
      <c r="U33" s="97" t="str">
        <f t="shared" ca="1" si="30"/>
        <v/>
      </c>
    </row>
    <row r="34" spans="2:21" ht="48" hidden="1" customHeight="1">
      <c r="B34" s="5" t="str">
        <f t="shared" ca="1" si="30"/>
        <v>定</v>
      </c>
      <c r="C34" s="97" t="str">
        <f t="shared" ca="1" si="30"/>
        <v>てい</v>
      </c>
      <c r="D34" s="5" t="str">
        <f t="shared" ca="1" si="30"/>
        <v>り　</v>
      </c>
      <c r="E34" s="97" t="str">
        <f t="shared" ca="1" si="30"/>
        <v/>
      </c>
      <c r="F34" s="5" t="str">
        <f t="shared" ca="1" si="30"/>
        <v>度</v>
      </c>
      <c r="G34" s="97" t="str">
        <f t="shared" ca="1" si="30"/>
        <v>ど</v>
      </c>
      <c r="H34" s="5" t="str">
        <f t="shared" ca="1" si="30"/>
        <v>割</v>
      </c>
      <c r="I34" s="97" t="str">
        <f t="shared" ca="1" si="30"/>
        <v>わり</v>
      </c>
      <c r="J34" s="5" t="str">
        <f t="shared" ca="1" si="30"/>
        <v>理</v>
      </c>
      <c r="K34" s="97" t="str">
        <f t="shared" ca="1" si="30"/>
        <v>り</v>
      </c>
      <c r="L34" s="5" t="str">
        <f t="shared" ca="1" si="30"/>
        <v>ぶ　</v>
      </c>
      <c r="M34" s="97" t="str">
        <f t="shared" ca="1" si="30"/>
        <v/>
      </c>
      <c r="N34" s="5" t="str">
        <f t="shared" ca="1" si="30"/>
        <v>至</v>
      </c>
      <c r="O34" s="97" t="str">
        <f t="shared" ca="1" si="30"/>
        <v>いた</v>
      </c>
      <c r="P34" s="5" t="str">
        <f t="shared" ca="1" si="30"/>
        <v/>
      </c>
      <c r="Q34" s="97" t="str">
        <f t="shared" ca="1" si="30"/>
        <v/>
      </c>
      <c r="R34" s="5" t="str">
        <f t="shared" ca="1" si="30"/>
        <v>てる</v>
      </c>
      <c r="S34" s="97" t="str">
        <f t="shared" ca="1" si="30"/>
        <v/>
      </c>
      <c r="T34" s="5" t="str">
        <f t="shared" ca="1" si="30"/>
        <v/>
      </c>
      <c r="U34" s="97" t="str">
        <f t="shared" ca="1" si="30"/>
        <v/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/>
      </c>
      <c r="E35" s="97" t="str">
        <f t="shared" ca="1" si="30"/>
        <v/>
      </c>
      <c r="F35" s="5" t="str">
        <f t="shared" ca="1" si="30"/>
        <v/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>する</v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>る　</v>
      </c>
      <c r="O35" s="97" t="str">
        <f t="shared" ca="1" si="30"/>
        <v/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/>
      </c>
      <c r="S35" s="97" t="str">
        <f t="shared" ca="1" si="30"/>
        <v/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1943</v>
      </c>
      <c r="C39" s="88"/>
      <c r="D39" s="2" t="s">
        <v>1944</v>
      </c>
      <c r="E39" s="88"/>
      <c r="F39" s="2" t="s">
        <v>1945</v>
      </c>
      <c r="G39" s="88"/>
      <c r="H39" s="2" t="s">
        <v>1946</v>
      </c>
      <c r="I39" s="88"/>
      <c r="J39" s="2" t="s">
        <v>1947</v>
      </c>
      <c r="K39" s="88"/>
      <c r="L39" s="2" t="s">
        <v>1948</v>
      </c>
      <c r="M39" s="88"/>
      <c r="N39" s="2" t="s">
        <v>1949</v>
      </c>
      <c r="O39" s="88"/>
      <c r="P39" s="2" t="s">
        <v>1950</v>
      </c>
      <c r="Q39" s="88"/>
      <c r="R39" s="2" t="s">
        <v>1951</v>
      </c>
      <c r="S39" s="88"/>
      <c r="T39" s="2" t="s">
        <v>1952</v>
      </c>
    </row>
    <row r="40" spans="2:21" ht="48" hidden="1" customHeight="1">
      <c r="B40" s="3" t="str">
        <f ca="1">VLOOKUP(10,問題原文１学期!$C$3:$J$261,3,FALSE)</f>
        <v>翌</v>
      </c>
      <c r="C40" s="6" t="str">
        <f ca="1">VLOOKUP(1010,問題原文１学期!$C$2:$J$261,3,FALSE)</f>
        <v>よく</v>
      </c>
      <c r="D40" s="3" t="str">
        <f ca="1">VLOOKUP(9,問題原文１学期!$C$3:$J$261,3,FALSE)</f>
        <v>カレー</v>
      </c>
      <c r="E40" s="6">
        <f ca="1">VLOOKUP(1009,問題原文１学期!$C$2:$J$261,3,FALSE)</f>
        <v>0</v>
      </c>
      <c r="F40" s="3" t="str">
        <f ca="1">VLOOKUP(8,問題原文１学期!$C$3:$J$261,3,FALSE)</f>
        <v>従</v>
      </c>
      <c r="G40" s="6" t="str">
        <f ca="1">VLOOKUP(1008,問題原文１学期!$C$2:$J$261,3,FALSE)</f>
        <v>じゅう</v>
      </c>
      <c r="H40" s="3" t="str">
        <f ca="1">VLOOKUP(7,問題原文１学期!$C$3:$J$261,3,FALSE)</f>
        <v>大</v>
      </c>
      <c r="I40" s="6" t="str">
        <f ca="1">VLOOKUP(1007,問題原文１学期!$C$2:$J$261,3,FALSE)</f>
        <v>たい</v>
      </c>
      <c r="J40" s="3" t="str">
        <f ca="1">VLOOKUP(6,問題原文１学期!$C$3:$J$261,3,FALSE)</f>
        <v>犯</v>
      </c>
      <c r="K40" s="6" t="str">
        <f ca="1">VLOOKUP(1006,問題原文１学期!$C$2:$J$261,3,FALSE)</f>
        <v>はん</v>
      </c>
      <c r="L40" s="3" t="str">
        <f ca="1">VLOOKUP(5,問題原文１学期!$C$3:$J$261,3,FALSE)</f>
        <v>助</v>
      </c>
      <c r="M40" s="6" t="str">
        <f ca="1">VLOOKUP(1005,問題原文１学期!$C$2:$J$261,3,FALSE)</f>
        <v>たす</v>
      </c>
      <c r="N40" s="3" t="str">
        <f ca="1">VLOOKUP(4,問題原文１学期!$C$3:$J$261,3,FALSE)</f>
        <v>目</v>
      </c>
      <c r="O40" s="6" t="str">
        <f ca="1">VLOOKUP(1004,問題原文１学期!$C$2:$J$261,3,FALSE)</f>
        <v>もく</v>
      </c>
      <c r="P40" s="3" t="str">
        <f ca="1">VLOOKUP(3,問題原文１学期!$C$3:$J$261,3,FALSE)</f>
        <v>難</v>
      </c>
      <c r="Q40" s="6" t="str">
        <f ca="1">VLOOKUP(1003,問題原文１学期!$C$2:$J$261,3,FALSE)</f>
        <v>むずか</v>
      </c>
      <c r="R40" s="3" t="str">
        <f ca="1">VLOOKUP(2,問題原文１学期!$C$3:$J$261,3,FALSE)</f>
        <v>樹</v>
      </c>
      <c r="S40" s="6" t="str">
        <f ca="1">VLOOKUP(1002,問題原文１学期!$C$2:$J$261,3,FALSE)</f>
        <v>じゅ</v>
      </c>
      <c r="T40" s="3" t="str">
        <f ca="1">VLOOKUP(1,問題原文１学期!$C$3:$J$261,3,FALSE)</f>
        <v>脳</v>
      </c>
      <c r="U40" s="6" t="str">
        <f ca="1">VLOOKUP(1001,問題原文１学期!$C$2:$J$261,3,FALSE)</f>
        <v>のう</v>
      </c>
    </row>
    <row r="41" spans="2:21" ht="48" hidden="1" customHeight="1">
      <c r="B41" s="4" t="str">
        <f ca="1">VLOOKUP(10,問題原文１学期!$C$3:$J$261,4,FALSE)</f>
        <v>日</v>
      </c>
      <c r="C41" s="7" t="str">
        <f ca="1">VLOOKUP(1010,問題原文１学期!$C$2:$J$261,4,FALSE)</f>
        <v>じつ</v>
      </c>
      <c r="D41" s="4" t="str">
        <f ca="1">VLOOKUP(9,問題原文１学期!$C$3:$J$261,4,FALSE)</f>
        <v>の　</v>
      </c>
      <c r="E41" s="7">
        <f ca="1">VLOOKUP(1009,問題原文１学期!$C$2:$J$261,4,FALSE)</f>
        <v>0</v>
      </c>
      <c r="F41" s="4" t="str">
        <f ca="1">VLOOKUP(8,問題原文１学期!$C$3:$J$261,4,FALSE)</f>
        <v>順</v>
      </c>
      <c r="G41" s="7" t="str">
        <f ca="1">VLOOKUP(1008,問題原文１学期!$C$2:$J$261,4,FALSE)</f>
        <v>じゅん</v>
      </c>
      <c r="H41" s="4" t="str">
        <f ca="1">VLOOKUP(7,問題原文１学期!$C$3:$J$261,4,FALSE)</f>
        <v>切</v>
      </c>
      <c r="I41" s="7" t="str">
        <f ca="1">VLOOKUP(1007,問題原文１学期!$C$2:$J$261,4,FALSE)</f>
        <v>せつ</v>
      </c>
      <c r="J41" s="4" t="str">
        <f ca="1">VLOOKUP(6,問題原文１学期!$C$3:$J$261,4,FALSE)</f>
        <v>人</v>
      </c>
      <c r="K41" s="7" t="str">
        <f ca="1">VLOOKUP(1006,問題原文１学期!$C$2:$J$261,4,FALSE)</f>
        <v>にん</v>
      </c>
      <c r="L41" s="4" t="str">
        <f ca="1">VLOOKUP(5,問題原文１学期!$C$3:$J$261,4,FALSE)</f>
        <v>け　</v>
      </c>
      <c r="M41" s="7">
        <f ca="1">VLOOKUP(1005,問題原文１学期!$C$2:$J$261,4,FALSE)</f>
        <v>0</v>
      </c>
      <c r="N41" s="4" t="str">
        <f ca="1">VLOOKUP(4,問題原文１学期!$C$3:$J$261,4,FALSE)</f>
        <v>的</v>
      </c>
      <c r="O41" s="7" t="str">
        <f ca="1">VLOOKUP(1004,問題原文１学期!$C$2:$J$261,4,FALSE)</f>
        <v>てき</v>
      </c>
      <c r="P41" s="4" t="str">
        <f ca="1">VLOOKUP(3,問題原文１学期!$C$3:$J$261,4,FALSE)</f>
        <v>しい</v>
      </c>
      <c r="Q41" s="7">
        <f ca="1">VLOOKUP(1003,問題原文１学期!$C$2:$J$261,4,FALSE)</f>
        <v>0</v>
      </c>
      <c r="R41" s="4" t="str">
        <f ca="1">VLOOKUP(2,問題原文１学期!$C$3:$J$261,4,FALSE)</f>
        <v>木</v>
      </c>
      <c r="S41" s="7" t="str">
        <f ca="1">VLOOKUP(1002,問題原文１学期!$C$2:$J$261,4,FALSE)</f>
        <v>もく</v>
      </c>
      <c r="T41" s="4" t="str">
        <f ca="1">VLOOKUP(1,問題原文１学期!$C$3:$J$261,4,FALSE)</f>
        <v>の　</v>
      </c>
      <c r="U41" s="7">
        <f ca="1">VLOOKUP(1001,問題原文１学期!$C$2:$J$261,4,FALSE)</f>
        <v>0</v>
      </c>
    </row>
    <row r="42" spans="2:21" ht="48" hidden="1" customHeight="1">
      <c r="B42" s="4" t="str">
        <f ca="1">VLOOKUP(10,問題原文１学期!$C$3:$J$261,5,FALSE)</f>
        <v>の　</v>
      </c>
      <c r="C42" s="7">
        <f ca="1">VLOOKUP(1010,問題原文１学期!$C$2:$J$261,5,FALSE)</f>
        <v>0</v>
      </c>
      <c r="D42" s="4" t="str">
        <f ca="1">VLOOKUP(9,問題原文１学期!$C$3:$J$261,5,FALSE)</f>
        <v>大</v>
      </c>
      <c r="E42" s="7" t="str">
        <f ca="1">VLOOKUP(1009,問題原文１学期!$C$2:$J$261,5,FALSE)</f>
        <v>おお</v>
      </c>
      <c r="F42" s="4" t="str">
        <f ca="1">VLOOKUP(8,問題原文１学期!$C$3:$J$261,5,FALSE)</f>
        <v>な　</v>
      </c>
      <c r="G42" s="7">
        <f ca="1">VLOOKUP(1008,問題原文１学期!$C$2:$J$261,5,FALSE)</f>
        <v>0</v>
      </c>
      <c r="H42" s="4" t="str">
        <f ca="1">VLOOKUP(7,問題原文１学期!$C$3:$J$261,5,FALSE)</f>
        <v>な　</v>
      </c>
      <c r="I42" s="7">
        <f ca="1">VLOOKUP(1007,問題原文１学期!$C$2:$J$261,5,FALSE)</f>
        <v>0</v>
      </c>
      <c r="J42" s="4" t="str">
        <f ca="1">VLOOKUP(6,問題原文１学期!$C$3:$J$261,5,FALSE)</f>
        <v>を　</v>
      </c>
      <c r="K42" s="7">
        <f ca="1">VLOOKUP(1006,問題原文１学期!$C$2:$J$261,5,FALSE)</f>
        <v>0</v>
      </c>
      <c r="L42" s="4" t="str">
        <f ca="1">VLOOKUP(5,問題原文１学期!$C$3:$J$261,5,FALSE)</f>
        <v>を　</v>
      </c>
      <c r="M42" s="7">
        <f ca="1">VLOOKUP(1005,問題原文１学期!$C$2:$J$261,5,FALSE)</f>
        <v>0</v>
      </c>
      <c r="N42" s="4" t="str">
        <f ca="1">VLOOKUP(4,問題原文１学期!$C$3:$J$261,5,FALSE)</f>
        <v>地</v>
      </c>
      <c r="O42" s="7" t="str">
        <f ca="1">VLOOKUP(1004,問題原文１学期!$C$2:$J$261,5,FALSE)</f>
        <v>ち</v>
      </c>
      <c r="P42" s="4" t="str">
        <f ca="1">VLOOKUP(3,問題原文１学期!$C$3:$J$261,5,FALSE)</f>
        <v>文</v>
      </c>
      <c r="Q42" s="7" t="str">
        <f ca="1">VLOOKUP(1003,問題原文１学期!$C$2:$J$261,5,FALSE)</f>
        <v>ぶん</v>
      </c>
      <c r="R42" s="4" t="str">
        <f ca="1">VLOOKUP(2,問題原文１学期!$C$3:$J$261,5,FALSE)</f>
        <v>を　</v>
      </c>
      <c r="S42" s="7">
        <f ca="1">VLOOKUP(1002,問題原文１学期!$C$2:$J$261,5,FALSE)</f>
        <v>0</v>
      </c>
      <c r="T42" s="4" t="str">
        <f ca="1">VLOOKUP(1,問題原文１学期!$C$3:$J$261,5,FALSE)</f>
        <v>働</v>
      </c>
      <c r="U42" s="7" t="str">
        <f ca="1">VLOOKUP(1001,問題原文１学期!$C$2:$J$261,5,FALSE)</f>
        <v>はたら</v>
      </c>
    </row>
    <row r="43" spans="2:21" ht="48" hidden="1" customHeight="1">
      <c r="B43" s="4" t="str">
        <f ca="1">VLOOKUP(10,問題原文１学期!$C$3:$J$261,6,FALSE)</f>
        <v>予</v>
      </c>
      <c r="C43" s="7" t="str">
        <f ca="1">VLOOKUP(1010,問題原文１学期!$C$2:$J$261,6,FALSE)</f>
        <v>よ</v>
      </c>
      <c r="D43" s="4" t="str">
        <f ca="1">VLOOKUP(9,問題原文１学期!$C$3:$J$261,6,FALSE)</f>
        <v>盛</v>
      </c>
      <c r="E43" s="7" t="str">
        <f ca="1">VLOOKUP(1009,問題原文１学期!$C$2:$J$261,6,FALSE)</f>
        <v>も</v>
      </c>
      <c r="F43" s="4" t="str">
        <f ca="1">VLOOKUP(8,問題原文１学期!$C$3:$J$261,6,FALSE)</f>
        <v>態</v>
      </c>
      <c r="G43" s="7" t="str">
        <f ca="1">VLOOKUP(1008,問題原文１学期!$C$2:$J$261,6,FALSE)</f>
        <v>たい</v>
      </c>
      <c r="H43" s="4" t="str">
        <f ca="1">VLOOKUP(7,問題原文１学期!$C$3:$J$261,6,FALSE)</f>
        <v>役</v>
      </c>
      <c r="I43" s="7" t="str">
        <f ca="1">VLOOKUP(1007,問題原文１学期!$C$2:$J$261,6,FALSE)</f>
        <v>やく</v>
      </c>
      <c r="J43" s="4" t="str">
        <f ca="1">VLOOKUP(6,問題原文１学期!$C$3:$J$261,6,FALSE)</f>
        <v>推</v>
      </c>
      <c r="K43" s="7" t="str">
        <f ca="1">VLOOKUP(1006,問題原文１学期!$C$2:$J$261,6,FALSE)</f>
        <v>すい</v>
      </c>
      <c r="L43" s="4" t="str">
        <f ca="1">VLOOKUP(5,問題原文１学期!$C$3:$J$261,6,FALSE)</f>
        <v>呼</v>
      </c>
      <c r="M43" s="7" t="str">
        <f ca="1">VLOOKUP(1005,問題原文１学期!$C$2:$J$261,6,FALSE)</f>
        <v>よ</v>
      </c>
      <c r="N43" s="4" t="str">
        <f ca="1">VLOOKUP(4,問題原文１学期!$C$3:$J$261,6,FALSE)</f>
        <v>に　</v>
      </c>
      <c r="O43" s="7">
        <f ca="1">VLOOKUP(1004,問題原文１学期!$C$2:$J$261,6,FALSE)</f>
        <v>0</v>
      </c>
      <c r="P43" s="4" t="str">
        <f ca="1">VLOOKUP(3,問題原文１学期!$C$3:$J$261,6,FALSE)</f>
        <v>章</v>
      </c>
      <c r="Q43" s="7" t="str">
        <f ca="1">VLOOKUP(1003,問題原文１学期!$C$2:$J$261,6,FALSE)</f>
        <v>しょう</v>
      </c>
      <c r="R43" s="4" t="str">
        <f ca="1">VLOOKUP(2,問題原文１学期!$C$3:$J$261,6,FALSE)</f>
        <v>育</v>
      </c>
      <c r="S43" s="7" t="str">
        <f ca="1">VLOOKUP(1002,問題原文１学期!$C$2:$J$261,6,FALSE)</f>
        <v>そだ</v>
      </c>
      <c r="T43" s="4" t="str">
        <f ca="1">VLOOKUP(1,問題原文１学期!$C$3:$J$261,6,FALSE)</f>
        <v>き　</v>
      </c>
      <c r="U43" s="7">
        <f ca="1">VLOOKUP(1001,問題原文１学期!$C$2:$J$261,6,FALSE)</f>
        <v>0</v>
      </c>
    </row>
    <row r="44" spans="2:21" ht="48" hidden="1" customHeight="1">
      <c r="B44" s="4" t="str">
        <f ca="1">VLOOKUP(10,問題原文１学期!$C$3:$J$261,7,FALSE)</f>
        <v>定</v>
      </c>
      <c r="C44" s="7" t="str">
        <f ca="1">VLOOKUP(1010,問題原文１学期!$C$2:$J$261,7,FALSE)</f>
        <v>てい</v>
      </c>
      <c r="D44" s="4" t="str">
        <f ca="1">VLOOKUP(9,問題原文１学期!$C$3:$J$261,7,FALSE)</f>
        <v>り　</v>
      </c>
      <c r="E44" s="7">
        <f ca="1">VLOOKUP(1009,問題原文１学期!$C$2:$J$261,7,FALSE)</f>
        <v>0</v>
      </c>
      <c r="F44" s="4" t="str">
        <f ca="1">VLOOKUP(8,問題原文１学期!$C$3:$J$261,7,FALSE)</f>
        <v>度</v>
      </c>
      <c r="G44" s="7" t="str">
        <f ca="1">VLOOKUP(1008,問題原文１学期!$C$2:$J$261,7,FALSE)</f>
        <v>ど</v>
      </c>
      <c r="H44" s="4" t="str">
        <f ca="1">VLOOKUP(7,問題原文１学期!$C$3:$J$261,7,FALSE)</f>
        <v>割</v>
      </c>
      <c r="I44" s="7" t="str">
        <f ca="1">VLOOKUP(1007,問題原文１学期!$C$2:$J$261,7,FALSE)</f>
        <v>わり</v>
      </c>
      <c r="J44" s="4" t="str">
        <f ca="1">VLOOKUP(6,問題原文１学期!$C$3:$J$261,7,FALSE)</f>
        <v>理</v>
      </c>
      <c r="K44" s="7" t="str">
        <f ca="1">VLOOKUP(1006,問題原文１学期!$C$2:$J$261,7,FALSE)</f>
        <v>り</v>
      </c>
      <c r="L44" s="4" t="str">
        <f ca="1">VLOOKUP(5,問題原文１学期!$C$3:$J$261,7,FALSE)</f>
        <v>ぶ　</v>
      </c>
      <c r="M44" s="7">
        <f ca="1">VLOOKUP(1005,問題原文１学期!$C$2:$J$261,7,FALSE)</f>
        <v>0</v>
      </c>
      <c r="N44" s="4" t="str">
        <f ca="1">VLOOKUP(4,問題原文１学期!$C$3:$J$261,7,FALSE)</f>
        <v>至</v>
      </c>
      <c r="O44" s="7" t="str">
        <f ca="1">VLOOKUP(1004,問題原文１学期!$C$2:$J$261,7,FALSE)</f>
        <v>いた</v>
      </c>
      <c r="P44" s="4">
        <f ca="1">VLOOKUP(3,問題原文１学期!$C$3:$J$261,7,FALSE)</f>
        <v>0</v>
      </c>
      <c r="Q44" s="7">
        <f ca="1">VLOOKUP(1003,問題原文１学期!$C$2:$J$261,7,FALSE)</f>
        <v>0</v>
      </c>
      <c r="R44" s="4" t="str">
        <f ca="1">VLOOKUP(2,問題原文１学期!$C$3:$J$261,7,FALSE)</f>
        <v>てる</v>
      </c>
      <c r="S44" s="7">
        <f ca="1">VLOOKUP(1002,問題原文１学期!$C$2:$J$261,7,FALSE)</f>
        <v>0</v>
      </c>
      <c r="T44" s="4">
        <f ca="1">VLOOKUP(1,問題原文１学期!$C$3:$J$261,7,FALSE)</f>
        <v>0</v>
      </c>
      <c r="U44" s="7">
        <f ca="1">VLOOKUP(1001,問題原文１学期!$C$2:$J$261,7,FALSE)</f>
        <v>0</v>
      </c>
    </row>
    <row r="45" spans="2:21" ht="48" hidden="1" customHeight="1">
      <c r="B45" s="4">
        <f ca="1">VLOOKUP(10,問題原文１学期!$C$3:$J$261,8,FALSE)</f>
        <v>0</v>
      </c>
      <c r="C45" s="7">
        <f ca="1">VLOOKUP(1010,問題原文１学期!$C$2:$J$261,8,FALSE)</f>
        <v>0</v>
      </c>
      <c r="D45" s="4">
        <f ca="1">VLOOKUP(9,問題原文１学期!$C$3:$J$261,8,FALSE)</f>
        <v>0</v>
      </c>
      <c r="E45" s="7">
        <f ca="1">VLOOKUP(1009,問題原文１学期!$C$2:$J$261,8,FALSE)</f>
        <v>0</v>
      </c>
      <c r="F45" s="4">
        <f ca="1">VLOOKUP(8,問題原文１学期!$C$3:$J$261,8,FALSE)</f>
        <v>0</v>
      </c>
      <c r="G45" s="7">
        <f ca="1">VLOOKUP(1008,問題原文１学期!$C$2:$J$261,8,FALSE)</f>
        <v>0</v>
      </c>
      <c r="H45" s="4">
        <f ca="1">VLOOKUP(7,問題原文１学期!$C$3:$J$261,8,FALSE)</f>
        <v>0</v>
      </c>
      <c r="I45" s="7">
        <f ca="1">VLOOKUP(1007,問題原文１学期!$C$2:$J$261,8,FALSE)</f>
        <v>0</v>
      </c>
      <c r="J45" s="4" t="str">
        <f ca="1">VLOOKUP(6,問題原文１学期!$C$3:$J$261,8,FALSE)</f>
        <v>する</v>
      </c>
      <c r="K45" s="7">
        <f ca="1">VLOOKUP(1006,問題原文１学期!$C$2:$J$261,8,FALSE)</f>
        <v>0</v>
      </c>
      <c r="L45" s="4">
        <f ca="1">VLOOKUP(5,問題原文１学期!$C$3:$J$261,8,FALSE)</f>
        <v>0</v>
      </c>
      <c r="M45" s="7">
        <f ca="1">VLOOKUP(1005,問題原文１学期!$C$2:$J$261,8,FALSE)</f>
        <v>0</v>
      </c>
      <c r="N45" s="4" t="str">
        <f ca="1">VLOOKUP(4,問題原文１学期!$C$3:$J$261,8,FALSE)</f>
        <v>る　</v>
      </c>
      <c r="O45" s="7">
        <f ca="1">VLOOKUP(1004,問題原文１学期!$C$2:$J$261,8,FALSE)</f>
        <v>0</v>
      </c>
      <c r="P45" s="4">
        <f ca="1">VLOOKUP(3,問題原文１学期!$C$3:$J$261,8,FALSE)</f>
        <v>0</v>
      </c>
      <c r="Q45" s="7">
        <f ca="1">VLOOKUP(1003,問題原文１学期!$C$2:$J$261,8,FALSE)</f>
        <v>0</v>
      </c>
      <c r="R45" s="4">
        <f ca="1">VLOOKUP(2,問題原文１学期!$C$3:$J$261,8,FALSE)</f>
        <v>0</v>
      </c>
      <c r="S45" s="7">
        <f ca="1">VLOOKUP(1002,問題原文１学期!$C$2:$J$261,8,FALSE)</f>
        <v>0</v>
      </c>
      <c r="T45" s="4">
        <f ca="1">VLOOKUP(1,問題原文１学期!$C$3:$J$261,8,FALSE)</f>
        <v>0</v>
      </c>
      <c r="U45" s="7">
        <f ca="1">VLOOKUP(1001,問題原文１学期!$C$2:$J$261,8,FALSE)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342" priority="29">
      <formula>LEN(U21)&gt;0</formula>
    </cfRule>
  </conditionalFormatting>
  <conditionalFormatting sqref="T22:T26">
    <cfRule type="expression" dxfId="341" priority="28">
      <formula>LEN(U22)&gt;0</formula>
    </cfRule>
  </conditionalFormatting>
  <conditionalFormatting sqref="R21">
    <cfRule type="expression" dxfId="340" priority="27">
      <formula>LEN(S21)&gt;0</formula>
    </cfRule>
  </conditionalFormatting>
  <conditionalFormatting sqref="P21">
    <cfRule type="expression" dxfId="339" priority="25">
      <formula>LEN(Q21)&gt;0</formula>
    </cfRule>
  </conditionalFormatting>
  <conditionalFormatting sqref="N21">
    <cfRule type="expression" dxfId="338" priority="23">
      <formula>LEN(O21)&gt;0</formula>
    </cfRule>
  </conditionalFormatting>
  <conditionalFormatting sqref="L21">
    <cfRule type="expression" dxfId="337" priority="21">
      <formula>LEN(M21)&gt;0</formula>
    </cfRule>
  </conditionalFormatting>
  <conditionalFormatting sqref="J21">
    <cfRule type="expression" dxfId="336" priority="19">
      <formula>LEN(K21)&gt;0</formula>
    </cfRule>
  </conditionalFormatting>
  <conditionalFormatting sqref="H21">
    <cfRule type="expression" dxfId="335" priority="17">
      <formula>LEN(I21)&gt;0</formula>
    </cfRule>
  </conditionalFormatting>
  <conditionalFormatting sqref="F21">
    <cfRule type="expression" dxfId="334" priority="15">
      <formula>LEN(G21)&gt;0</formula>
    </cfRule>
  </conditionalFormatting>
  <conditionalFormatting sqref="D21">
    <cfRule type="expression" dxfId="333" priority="13">
      <formula>LEN(E21)&gt;0</formula>
    </cfRule>
  </conditionalFormatting>
  <conditionalFormatting sqref="B21">
    <cfRule type="expression" dxfId="332" priority="11">
      <formula>LEN(C21)&gt;0</formula>
    </cfRule>
  </conditionalFormatting>
  <conditionalFormatting sqref="R22:R26">
    <cfRule type="expression" dxfId="331" priority="9">
      <formula>LEN(S22)&gt;0</formula>
    </cfRule>
  </conditionalFormatting>
  <conditionalFormatting sqref="P22:P26">
    <cfRule type="expression" dxfId="330" priority="8">
      <formula>LEN(Q22)&gt;0</formula>
    </cfRule>
  </conditionalFormatting>
  <conditionalFormatting sqref="N22:N26">
    <cfRule type="expression" dxfId="329" priority="7">
      <formula>LEN(O22)&gt;0</formula>
    </cfRule>
  </conditionalFormatting>
  <conditionalFormatting sqref="L22:L26">
    <cfRule type="expression" dxfId="328" priority="6">
      <formula>LEN(M22)&gt;0</formula>
    </cfRule>
  </conditionalFormatting>
  <conditionalFormatting sqref="J22:J26">
    <cfRule type="expression" dxfId="327" priority="5">
      <formula>LEN(K22)&gt;0</formula>
    </cfRule>
  </conditionalFormatting>
  <conditionalFormatting sqref="H22:H26">
    <cfRule type="expression" dxfId="326" priority="4">
      <formula>LEN(I22)&gt;0</formula>
    </cfRule>
  </conditionalFormatting>
  <conditionalFormatting sqref="F22:F26">
    <cfRule type="expression" dxfId="325" priority="3">
      <formula>LEN(G22)&gt;0</formula>
    </cfRule>
  </conditionalFormatting>
  <conditionalFormatting sqref="D22:D26">
    <cfRule type="expression" dxfId="324" priority="2">
      <formula>LEN(E22)&gt;0</formula>
    </cfRule>
  </conditionalFormatting>
  <conditionalFormatting sqref="B22:B26">
    <cfRule type="expression" dxfId="323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63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4" width="5.218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0"/>
    </row>
    <row r="2" spans="2:17" ht="14.4" customHeight="1" thickBot="1">
      <c r="C2" s="28">
        <f>C3+1000</f>
        <v>1000</v>
      </c>
      <c r="D2" s="56"/>
      <c r="E2" s="18" t="s">
        <v>104</v>
      </c>
      <c r="F2" s="23" t="s">
        <v>40</v>
      </c>
      <c r="G2" s="23"/>
      <c r="H2" s="23" t="s">
        <v>22</v>
      </c>
      <c r="I2" s="23"/>
      <c r="J2" s="24"/>
      <c r="K2" s="122" t="s">
        <v>342</v>
      </c>
      <c r="M2" s="113" t="s">
        <v>54</v>
      </c>
      <c r="N2" s="114"/>
      <c r="O2" s="114"/>
      <c r="P2" s="114"/>
      <c r="Q2" s="115"/>
    </row>
    <row r="3" spans="2:17" ht="18.600000000000001" customHeight="1" thickBot="1">
      <c r="B3">
        <f ca="1">RAND()</f>
        <v>0.2344214953170396</v>
      </c>
      <c r="C3" s="29"/>
      <c r="D3" s="57">
        <v>1</v>
      </c>
      <c r="E3" s="20" t="s">
        <v>105</v>
      </c>
      <c r="F3" s="25" t="s">
        <v>228</v>
      </c>
      <c r="G3" s="25" t="s">
        <v>10</v>
      </c>
      <c r="H3" s="25" t="s">
        <v>37</v>
      </c>
      <c r="I3" s="25" t="s">
        <v>211</v>
      </c>
      <c r="J3" s="26"/>
      <c r="K3" s="123"/>
      <c r="M3" s="116"/>
      <c r="N3" s="117"/>
      <c r="O3" s="117"/>
      <c r="P3" s="117"/>
      <c r="Q3" s="118"/>
    </row>
    <row r="4" spans="2:17" ht="13.8" thickBot="1">
      <c r="C4" s="28">
        <f t="shared" ref="C4:C6" si="0">C5+1000</f>
        <v>1000</v>
      </c>
      <c r="D4" s="58"/>
      <c r="E4" s="19" t="s">
        <v>101</v>
      </c>
      <c r="F4" s="27" t="s">
        <v>169</v>
      </c>
      <c r="G4" s="27"/>
      <c r="H4" s="35" t="s">
        <v>98</v>
      </c>
      <c r="I4" s="35"/>
      <c r="J4" s="33" t="s">
        <v>146</v>
      </c>
      <c r="K4" s="123"/>
      <c r="M4" s="116"/>
      <c r="N4" s="117"/>
      <c r="O4" s="117"/>
      <c r="P4" s="117"/>
      <c r="Q4" s="118"/>
    </row>
    <row r="5" spans="2:17" ht="18.600000000000001" customHeight="1" thickBot="1">
      <c r="B5">
        <f t="shared" ref="B5:B45" ca="1" si="1">RAND()</f>
        <v>0.9581206084845173</v>
      </c>
      <c r="C5" s="29"/>
      <c r="D5" s="57">
        <v>2</v>
      </c>
      <c r="E5" s="20" t="s">
        <v>18</v>
      </c>
      <c r="F5" s="25" t="s">
        <v>235</v>
      </c>
      <c r="G5" s="25" t="s">
        <v>16</v>
      </c>
      <c r="H5" s="25" t="s">
        <v>238</v>
      </c>
      <c r="I5" s="25" t="s">
        <v>240</v>
      </c>
      <c r="J5" s="26" t="s">
        <v>241</v>
      </c>
      <c r="K5" s="123"/>
      <c r="M5" s="116"/>
      <c r="N5" s="117"/>
      <c r="O5" s="117"/>
      <c r="P5" s="117"/>
      <c r="Q5" s="118"/>
    </row>
    <row r="6" spans="2:17" ht="13.8" thickBot="1">
      <c r="C6" s="28">
        <f t="shared" si="0"/>
        <v>1000</v>
      </c>
      <c r="D6" s="58"/>
      <c r="E6" s="19"/>
      <c r="F6" s="27"/>
      <c r="G6" s="27" t="s">
        <v>25</v>
      </c>
      <c r="H6" s="35" t="s">
        <v>84</v>
      </c>
      <c r="I6" s="35"/>
      <c r="J6" s="33"/>
      <c r="K6" s="123"/>
      <c r="M6" s="116"/>
      <c r="N6" s="117"/>
      <c r="O6" s="117"/>
      <c r="P6" s="117"/>
      <c r="Q6" s="118"/>
    </row>
    <row r="7" spans="2:17" ht="18.600000000000001" customHeight="1" thickBot="1">
      <c r="B7">
        <f t="shared" ca="1" si="1"/>
        <v>0.93516548271630218</v>
      </c>
      <c r="C7" s="29"/>
      <c r="D7" s="57">
        <v>3</v>
      </c>
      <c r="E7" s="20" t="s">
        <v>243</v>
      </c>
      <c r="F7" s="25" t="s">
        <v>16</v>
      </c>
      <c r="G7" s="25" t="s">
        <v>103</v>
      </c>
      <c r="H7" s="25" t="s">
        <v>247</v>
      </c>
      <c r="I7" s="25" t="s">
        <v>124</v>
      </c>
      <c r="J7" s="26"/>
      <c r="K7" s="123"/>
      <c r="M7" s="116"/>
      <c r="N7" s="117"/>
      <c r="O7" s="117"/>
      <c r="P7" s="117"/>
      <c r="Q7" s="118"/>
    </row>
    <row r="8" spans="2:17" ht="13.8" thickBot="1">
      <c r="C8" s="28">
        <f t="shared" ref="C8:C10" si="2">C9+1000</f>
        <v>1000</v>
      </c>
      <c r="D8" s="58"/>
      <c r="E8" s="19" t="s">
        <v>249</v>
      </c>
      <c r="F8" s="27"/>
      <c r="G8" s="27" t="s">
        <v>252</v>
      </c>
      <c r="H8" s="35"/>
      <c r="I8" s="35"/>
      <c r="J8" s="33"/>
      <c r="K8" s="123"/>
      <c r="M8" s="116"/>
      <c r="N8" s="117"/>
      <c r="O8" s="117"/>
      <c r="P8" s="117"/>
      <c r="Q8" s="118"/>
    </row>
    <row r="9" spans="2:17" ht="18.600000000000001" customHeight="1" thickBot="1">
      <c r="B9">
        <f t="shared" ca="1" si="1"/>
        <v>0.83243457103170027</v>
      </c>
      <c r="C9" s="29"/>
      <c r="D9" s="57">
        <v>4</v>
      </c>
      <c r="E9" s="20" t="s">
        <v>250</v>
      </c>
      <c r="F9" s="25" t="s">
        <v>10</v>
      </c>
      <c r="G9" s="25" t="s">
        <v>251</v>
      </c>
      <c r="H9" s="25" t="s">
        <v>134</v>
      </c>
      <c r="I9" s="25" t="s">
        <v>119</v>
      </c>
      <c r="J9" s="26"/>
      <c r="K9" s="123"/>
      <c r="M9" s="119"/>
      <c r="N9" s="120"/>
      <c r="O9" s="120"/>
      <c r="P9" s="120"/>
      <c r="Q9" s="121"/>
    </row>
    <row r="10" spans="2:17" ht="13.8" thickBot="1">
      <c r="C10" s="28">
        <f t="shared" si="2"/>
        <v>1000</v>
      </c>
      <c r="D10" s="58"/>
      <c r="E10" s="19" t="s">
        <v>255</v>
      </c>
      <c r="F10" s="27" t="s">
        <v>22</v>
      </c>
      <c r="G10" s="27"/>
      <c r="H10" s="35" t="s">
        <v>125</v>
      </c>
      <c r="I10" s="35"/>
      <c r="J10" s="33"/>
      <c r="K10" s="123"/>
    </row>
    <row r="11" spans="2:17" ht="18.600000000000001" customHeight="1" thickBot="1">
      <c r="B11">
        <f t="shared" ca="1" si="1"/>
        <v>0.36812043336945022</v>
      </c>
      <c r="C11" s="29"/>
      <c r="D11" s="57">
        <v>5</v>
      </c>
      <c r="E11" s="20" t="s">
        <v>152</v>
      </c>
      <c r="F11" s="25" t="s">
        <v>257</v>
      </c>
      <c r="G11" s="25" t="s">
        <v>86</v>
      </c>
      <c r="H11" s="25" t="s">
        <v>260</v>
      </c>
      <c r="I11" s="25" t="s">
        <v>262</v>
      </c>
      <c r="J11" s="26"/>
      <c r="K11" s="123"/>
      <c r="M11" s="113" t="s">
        <v>1916</v>
      </c>
      <c r="N11" s="114"/>
      <c r="O11" s="114"/>
      <c r="P11" s="114"/>
      <c r="Q11" s="115"/>
    </row>
    <row r="12" spans="2:17" ht="13.8" thickBot="1">
      <c r="C12" s="28">
        <f t="shared" ref="C12" si="3">C13+1000</f>
        <v>1000</v>
      </c>
      <c r="D12" s="84"/>
      <c r="E12" s="19" t="s">
        <v>140</v>
      </c>
      <c r="F12" s="27" t="s">
        <v>178</v>
      </c>
      <c r="G12" s="27"/>
      <c r="H12" s="27" t="s">
        <v>1905</v>
      </c>
      <c r="I12" s="27" t="s">
        <v>1906</v>
      </c>
      <c r="J12" s="33"/>
      <c r="K12" s="123"/>
      <c r="M12" s="116"/>
      <c r="N12" s="117"/>
      <c r="O12" s="117"/>
      <c r="P12" s="117"/>
      <c r="Q12" s="118"/>
    </row>
    <row r="13" spans="2:17" ht="18.600000000000001" customHeight="1" thickBot="1">
      <c r="B13">
        <f t="shared" ca="1" si="1"/>
        <v>0.32522272673275465</v>
      </c>
      <c r="C13" s="29"/>
      <c r="D13" s="85">
        <v>6</v>
      </c>
      <c r="E13" s="86" t="s">
        <v>50</v>
      </c>
      <c r="F13" s="25" t="s">
        <v>251</v>
      </c>
      <c r="G13" s="25" t="s">
        <v>1903</v>
      </c>
      <c r="H13" s="25" t="s">
        <v>1904</v>
      </c>
      <c r="I13" s="25" t="s">
        <v>1907</v>
      </c>
      <c r="J13" s="26"/>
      <c r="K13" s="123"/>
      <c r="M13" s="116"/>
      <c r="N13" s="117"/>
      <c r="O13" s="117"/>
      <c r="P13" s="117"/>
      <c r="Q13" s="118"/>
    </row>
    <row r="14" spans="2:17" ht="13.8" thickBot="1">
      <c r="C14" s="28">
        <f t="shared" ref="C14" si="4">C15+1000</f>
        <v>1000</v>
      </c>
      <c r="D14" s="58"/>
      <c r="E14" s="19" t="s">
        <v>88</v>
      </c>
      <c r="F14" s="27" t="s">
        <v>106</v>
      </c>
      <c r="G14" s="27"/>
      <c r="H14" s="35" t="s">
        <v>168</v>
      </c>
      <c r="I14" s="35"/>
      <c r="J14" s="33"/>
      <c r="K14" s="123"/>
      <c r="M14" s="116"/>
      <c r="N14" s="117"/>
      <c r="O14" s="117"/>
      <c r="P14" s="117"/>
      <c r="Q14" s="118"/>
    </row>
    <row r="15" spans="2:17" ht="18.600000000000001" customHeight="1" thickBot="1">
      <c r="B15">
        <f t="shared" ca="1" si="1"/>
        <v>0.44524477201823276</v>
      </c>
      <c r="C15" s="29"/>
      <c r="D15" s="57">
        <v>7</v>
      </c>
      <c r="E15" s="20" t="s">
        <v>250</v>
      </c>
      <c r="F15" s="25" t="s">
        <v>264</v>
      </c>
      <c r="G15" s="25" t="s">
        <v>86</v>
      </c>
      <c r="H15" s="25" t="s">
        <v>266</v>
      </c>
      <c r="I15" s="25" t="s">
        <v>111</v>
      </c>
      <c r="J15" s="26"/>
      <c r="K15" s="123"/>
      <c r="M15" s="116"/>
      <c r="N15" s="117"/>
      <c r="O15" s="117"/>
      <c r="P15" s="117"/>
      <c r="Q15" s="118"/>
    </row>
    <row r="16" spans="2:17" ht="13.8" thickBot="1">
      <c r="C16" s="28">
        <f t="shared" ref="C16" si="5">C17+1000</f>
        <v>1000</v>
      </c>
      <c r="D16" s="58"/>
      <c r="E16" s="19" t="s">
        <v>269</v>
      </c>
      <c r="F16" s="27" t="s">
        <v>272</v>
      </c>
      <c r="G16" s="27"/>
      <c r="H16" s="35" t="s">
        <v>275</v>
      </c>
      <c r="I16" s="35" t="s">
        <v>276</v>
      </c>
      <c r="J16" s="33"/>
      <c r="K16" s="123"/>
      <c r="M16" s="116"/>
      <c r="N16" s="117"/>
      <c r="O16" s="117"/>
      <c r="P16" s="117"/>
      <c r="Q16" s="118"/>
    </row>
    <row r="17" spans="2:17" ht="18.600000000000001" customHeight="1" thickBot="1">
      <c r="B17">
        <f t="shared" ca="1" si="1"/>
        <v>0.39832163886142358</v>
      </c>
      <c r="C17" s="29"/>
      <c r="D17" s="57">
        <v>8</v>
      </c>
      <c r="E17" s="20" t="s">
        <v>270</v>
      </c>
      <c r="F17" s="25" t="s">
        <v>271</v>
      </c>
      <c r="G17" s="25" t="s">
        <v>273</v>
      </c>
      <c r="H17" s="25" t="s">
        <v>274</v>
      </c>
      <c r="I17" s="25" t="s">
        <v>277</v>
      </c>
      <c r="J17" s="26"/>
      <c r="K17" s="123"/>
      <c r="M17" s="116"/>
      <c r="N17" s="117"/>
      <c r="O17" s="117"/>
      <c r="P17" s="117"/>
      <c r="Q17" s="118"/>
    </row>
    <row r="18" spans="2:17" ht="13.8" thickBot="1">
      <c r="C18" s="28">
        <f t="shared" ref="C18" si="6">C19+1000</f>
        <v>1000</v>
      </c>
      <c r="D18" s="58"/>
      <c r="E18" s="19" t="s">
        <v>285</v>
      </c>
      <c r="F18" s="27" t="s">
        <v>288</v>
      </c>
      <c r="G18" s="27"/>
      <c r="H18" s="35" t="s">
        <v>281</v>
      </c>
      <c r="I18" s="35" t="s">
        <v>282</v>
      </c>
      <c r="J18" s="33"/>
      <c r="K18" s="123"/>
      <c r="M18" s="116"/>
      <c r="N18" s="117"/>
      <c r="O18" s="117"/>
      <c r="P18" s="117"/>
      <c r="Q18" s="118"/>
    </row>
    <row r="19" spans="2:17" ht="18.600000000000001" customHeight="1" thickBot="1">
      <c r="B19">
        <f t="shared" ca="1" si="1"/>
        <v>0.35511162910473593</v>
      </c>
      <c r="C19" s="29"/>
      <c r="D19" s="57">
        <v>9</v>
      </c>
      <c r="E19" s="20" t="s">
        <v>286</v>
      </c>
      <c r="F19" s="25" t="s">
        <v>287</v>
      </c>
      <c r="G19" s="25" t="s">
        <v>289</v>
      </c>
      <c r="H19" s="25" t="s">
        <v>280</v>
      </c>
      <c r="I19" s="25" t="s">
        <v>283</v>
      </c>
      <c r="J19" s="26" t="s">
        <v>284</v>
      </c>
      <c r="K19" s="123"/>
      <c r="M19" s="116"/>
      <c r="N19" s="117"/>
      <c r="O19" s="117"/>
      <c r="P19" s="117"/>
      <c r="Q19" s="118"/>
    </row>
    <row r="20" spans="2:17" ht="13.8" thickBot="1">
      <c r="C20" s="28">
        <f t="shared" ref="C20" si="7">C21+1000</f>
        <v>1000</v>
      </c>
      <c r="D20" s="58"/>
      <c r="E20" s="19" t="s">
        <v>290</v>
      </c>
      <c r="F20" s="27" t="s">
        <v>288</v>
      </c>
      <c r="G20" s="27"/>
      <c r="H20" s="35" t="s">
        <v>293</v>
      </c>
      <c r="I20" s="35"/>
      <c r="J20" s="33"/>
      <c r="K20" s="123"/>
      <c r="M20" s="116"/>
      <c r="N20" s="117"/>
      <c r="O20" s="117"/>
      <c r="P20" s="117"/>
      <c r="Q20" s="118"/>
    </row>
    <row r="21" spans="2:17" ht="18.600000000000001" customHeight="1" thickBot="1">
      <c r="B21">
        <f t="shared" ca="1" si="1"/>
        <v>0.21207191343855858</v>
      </c>
      <c r="C21" s="29"/>
      <c r="D21" s="57">
        <v>10</v>
      </c>
      <c r="E21" s="20" t="s">
        <v>278</v>
      </c>
      <c r="F21" s="25" t="s">
        <v>279</v>
      </c>
      <c r="G21" s="25" t="s">
        <v>291</v>
      </c>
      <c r="H21" s="25" t="s">
        <v>292</v>
      </c>
      <c r="I21" s="25" t="s">
        <v>294</v>
      </c>
      <c r="J21" s="26"/>
      <c r="K21" s="123"/>
      <c r="M21" s="116"/>
      <c r="N21" s="117"/>
      <c r="O21" s="117"/>
      <c r="P21" s="117"/>
      <c r="Q21" s="118"/>
    </row>
    <row r="22" spans="2:17" ht="13.8" thickBot="1">
      <c r="C22" s="28">
        <f t="shared" ref="C22" si="8">C23+1000</f>
        <v>1000</v>
      </c>
      <c r="D22" s="58"/>
      <c r="E22" s="19" t="s">
        <v>295</v>
      </c>
      <c r="F22" s="27"/>
      <c r="G22" s="27" t="s">
        <v>299</v>
      </c>
      <c r="H22" s="35" t="s">
        <v>300</v>
      </c>
      <c r="I22" s="35"/>
      <c r="J22" s="33"/>
      <c r="K22" s="123"/>
      <c r="M22" s="116"/>
      <c r="N22" s="117"/>
      <c r="O22" s="117"/>
      <c r="P22" s="117"/>
      <c r="Q22" s="118"/>
    </row>
    <row r="23" spans="2:17" ht="18.600000000000001" customHeight="1" thickBot="1">
      <c r="B23">
        <f t="shared" ca="1" si="1"/>
        <v>5.8866388642851653E-2</v>
      </c>
      <c r="C23" s="29"/>
      <c r="D23" s="57">
        <v>11</v>
      </c>
      <c r="E23" s="20" t="s">
        <v>296</v>
      </c>
      <c r="F23" s="25" t="s">
        <v>297</v>
      </c>
      <c r="G23" s="25" t="s">
        <v>298</v>
      </c>
      <c r="H23" s="25" t="s">
        <v>301</v>
      </c>
      <c r="I23" s="25"/>
      <c r="J23" s="26"/>
      <c r="K23" s="123"/>
      <c r="M23" s="116"/>
      <c r="N23" s="117"/>
      <c r="O23" s="117"/>
      <c r="P23" s="117"/>
      <c r="Q23" s="118"/>
    </row>
    <row r="24" spans="2:17" ht="13.8" thickBot="1">
      <c r="C24" s="28">
        <f t="shared" ref="C24" si="9">C25+1000</f>
        <v>1000</v>
      </c>
      <c r="D24" s="58"/>
      <c r="E24" s="19" t="s">
        <v>302</v>
      </c>
      <c r="F24" s="27"/>
      <c r="G24" s="27" t="s">
        <v>306</v>
      </c>
      <c r="H24" s="35"/>
      <c r="I24" s="35"/>
      <c r="J24" s="33"/>
      <c r="K24" s="123"/>
      <c r="M24" s="116"/>
      <c r="N24" s="117"/>
      <c r="O24" s="117"/>
      <c r="P24" s="117"/>
      <c r="Q24" s="118"/>
    </row>
    <row r="25" spans="2:17" ht="18.600000000000001" customHeight="1" thickBot="1">
      <c r="B25">
        <f t="shared" ca="1" si="1"/>
        <v>0.92303463295616739</v>
      </c>
      <c r="C25" s="29"/>
      <c r="D25" s="57">
        <v>12</v>
      </c>
      <c r="E25" s="20" t="s">
        <v>303</v>
      </c>
      <c r="F25" s="25" t="s">
        <v>304</v>
      </c>
      <c r="G25" s="25" t="s">
        <v>305</v>
      </c>
      <c r="H25" s="25" t="s">
        <v>307</v>
      </c>
      <c r="I25" s="25"/>
      <c r="J25" s="26"/>
      <c r="K25" s="123"/>
      <c r="M25" s="116"/>
      <c r="N25" s="117"/>
      <c r="O25" s="117"/>
      <c r="P25" s="117"/>
      <c r="Q25" s="118"/>
    </row>
    <row r="26" spans="2:17" ht="13.8" thickBot="1">
      <c r="C26" s="28">
        <f t="shared" ref="C26" si="10">C27+1000</f>
        <v>1000</v>
      </c>
      <c r="D26" s="58"/>
      <c r="E26" s="19" t="s">
        <v>308</v>
      </c>
      <c r="F26" s="27" t="s">
        <v>310</v>
      </c>
      <c r="G26" s="27"/>
      <c r="H26" s="35" t="s">
        <v>1912</v>
      </c>
      <c r="I26" s="35"/>
      <c r="J26" s="33"/>
      <c r="K26" s="123"/>
      <c r="M26" s="116"/>
      <c r="N26" s="117"/>
      <c r="O26" s="117"/>
      <c r="P26" s="117"/>
      <c r="Q26" s="118"/>
    </row>
    <row r="27" spans="2:17" ht="18" customHeight="1" thickBot="1">
      <c r="B27">
        <f t="shared" ca="1" si="1"/>
        <v>0.92657524260928237</v>
      </c>
      <c r="C27" s="29"/>
      <c r="D27" s="57">
        <v>13</v>
      </c>
      <c r="E27" s="20" t="s">
        <v>303</v>
      </c>
      <c r="F27" s="25" t="s">
        <v>309</v>
      </c>
      <c r="G27" s="25" t="s">
        <v>304</v>
      </c>
      <c r="H27" s="25" t="s">
        <v>1911</v>
      </c>
      <c r="I27" s="25" t="s">
        <v>1913</v>
      </c>
      <c r="J27" s="26"/>
      <c r="K27" s="123"/>
      <c r="M27" s="116"/>
      <c r="N27" s="117"/>
      <c r="O27" s="117"/>
      <c r="P27" s="117"/>
      <c r="Q27" s="118"/>
    </row>
    <row r="28" spans="2:17" ht="13.8" thickBot="1">
      <c r="C28" s="28">
        <f t="shared" ref="C28" si="11">C29+1000</f>
        <v>1000</v>
      </c>
      <c r="D28" s="58"/>
      <c r="E28" s="19" t="s">
        <v>311</v>
      </c>
      <c r="F28" s="27" t="s">
        <v>314</v>
      </c>
      <c r="G28" s="27" t="s">
        <v>315</v>
      </c>
      <c r="H28" s="35" t="s">
        <v>317</v>
      </c>
      <c r="I28" s="35"/>
      <c r="J28" s="33"/>
      <c r="K28" s="123"/>
      <c r="M28" s="116"/>
      <c r="N28" s="117"/>
      <c r="O28" s="117"/>
      <c r="P28" s="117"/>
      <c r="Q28" s="118"/>
    </row>
    <row r="29" spans="2:17" ht="18" customHeight="1" thickBot="1">
      <c r="B29">
        <f t="shared" ca="1" si="1"/>
        <v>0.40709150302589736</v>
      </c>
      <c r="C29" s="29"/>
      <c r="D29" s="57">
        <v>14</v>
      </c>
      <c r="E29" s="20" t="s">
        <v>312</v>
      </c>
      <c r="F29" s="25" t="s">
        <v>313</v>
      </c>
      <c r="G29" s="25" t="s">
        <v>312</v>
      </c>
      <c r="H29" s="25" t="s">
        <v>316</v>
      </c>
      <c r="I29" s="25"/>
      <c r="J29" s="26"/>
      <c r="K29" s="123"/>
      <c r="M29" s="119"/>
      <c r="N29" s="120"/>
      <c r="O29" s="120"/>
      <c r="P29" s="120"/>
      <c r="Q29" s="121"/>
    </row>
    <row r="30" spans="2:17" ht="13.8" thickBot="1">
      <c r="C30" s="28">
        <f t="shared" ref="C30" si="12">C31+1000</f>
        <v>1000</v>
      </c>
      <c r="D30" s="58"/>
      <c r="E30" s="19" t="s">
        <v>318</v>
      </c>
      <c r="F30" s="27"/>
      <c r="G30" s="27" t="s">
        <v>322</v>
      </c>
      <c r="H30" s="35"/>
      <c r="I30" s="35"/>
      <c r="J30" s="33"/>
      <c r="K30" s="123"/>
    </row>
    <row r="31" spans="2:17" ht="18" customHeight="1" thickBot="1">
      <c r="B31">
        <f t="shared" ca="1" si="1"/>
        <v>0.29790603577434926</v>
      </c>
      <c r="C31" s="29"/>
      <c r="D31" s="57">
        <v>15</v>
      </c>
      <c r="E31" s="20" t="s">
        <v>319</v>
      </c>
      <c r="F31" s="25" t="s">
        <v>320</v>
      </c>
      <c r="G31" s="25" t="s">
        <v>321</v>
      </c>
      <c r="H31" s="25" t="s">
        <v>323</v>
      </c>
      <c r="I31" s="25"/>
      <c r="J31" s="26"/>
      <c r="K31" s="123"/>
    </row>
    <row r="32" spans="2:17" ht="13.8" thickBot="1">
      <c r="C32" s="28">
        <f t="shared" ref="C32" si="13">C33+1000</f>
        <v>1000</v>
      </c>
      <c r="D32" s="58"/>
      <c r="E32" s="19" t="s">
        <v>324</v>
      </c>
      <c r="F32" s="27" t="s">
        <v>327</v>
      </c>
      <c r="G32" s="27"/>
      <c r="H32" s="35" t="s">
        <v>330</v>
      </c>
      <c r="I32" s="35" t="s">
        <v>331</v>
      </c>
      <c r="J32" s="33"/>
      <c r="K32" s="123"/>
    </row>
    <row r="33" spans="2:11" ht="18" customHeight="1" thickBot="1">
      <c r="B33">
        <f t="shared" ca="1" si="1"/>
        <v>0.86332653976370755</v>
      </c>
      <c r="C33" s="29"/>
      <c r="D33" s="57">
        <v>16</v>
      </c>
      <c r="E33" s="20" t="s">
        <v>325</v>
      </c>
      <c r="F33" s="25" t="s">
        <v>326</v>
      </c>
      <c r="G33" s="25" t="s">
        <v>328</v>
      </c>
      <c r="H33" s="25" t="s">
        <v>329</v>
      </c>
      <c r="I33" s="25" t="s">
        <v>332</v>
      </c>
      <c r="J33" s="26"/>
      <c r="K33" s="123"/>
    </row>
    <row r="34" spans="2:11" ht="13.8" thickBot="1">
      <c r="C34" s="28">
        <f t="shared" ref="C34" si="14">C35+1000</f>
        <v>1000</v>
      </c>
      <c r="D34" s="58"/>
      <c r="E34" s="19" t="s">
        <v>333</v>
      </c>
      <c r="F34" s="27" t="s">
        <v>336</v>
      </c>
      <c r="G34" s="27" t="s">
        <v>337</v>
      </c>
      <c r="H34" s="35" t="s">
        <v>340</v>
      </c>
      <c r="I34" s="35"/>
      <c r="J34" s="33"/>
      <c r="K34" s="123"/>
    </row>
    <row r="35" spans="2:11" ht="18" customHeight="1" thickBot="1">
      <c r="B35">
        <f t="shared" ca="1" si="1"/>
        <v>0.97320808492176647</v>
      </c>
      <c r="C35" s="29"/>
      <c r="D35" s="70">
        <v>17</v>
      </c>
      <c r="E35" s="71" t="s">
        <v>334</v>
      </c>
      <c r="F35" s="72" t="s">
        <v>335</v>
      </c>
      <c r="G35" s="72" t="s">
        <v>338</v>
      </c>
      <c r="H35" s="72" t="s">
        <v>339</v>
      </c>
      <c r="I35" s="72" t="s">
        <v>320</v>
      </c>
      <c r="J35" s="73" t="s">
        <v>341</v>
      </c>
      <c r="K35" s="124"/>
    </row>
    <row r="36" spans="2:11" ht="13.8" thickBot="1">
      <c r="C36" s="28">
        <f t="shared" ref="C36" si="15">C37+1000</f>
        <v>1000</v>
      </c>
      <c r="D36" s="59"/>
      <c r="E36" s="34" t="s">
        <v>343</v>
      </c>
      <c r="F36" s="35"/>
      <c r="G36" s="35"/>
      <c r="H36" s="35" t="s">
        <v>348</v>
      </c>
      <c r="I36" s="35"/>
      <c r="J36" s="33"/>
      <c r="K36" s="107" t="s">
        <v>462</v>
      </c>
    </row>
    <row r="37" spans="2:11" ht="18" customHeight="1" thickBot="1">
      <c r="B37">
        <f t="shared" ca="1" si="1"/>
        <v>0.44813405892406721</v>
      </c>
      <c r="C37" s="29"/>
      <c r="D37" s="57">
        <v>18</v>
      </c>
      <c r="E37" s="20" t="s">
        <v>344</v>
      </c>
      <c r="F37" s="25" t="s">
        <v>345</v>
      </c>
      <c r="G37" s="25" t="s">
        <v>346</v>
      </c>
      <c r="H37" s="25" t="s">
        <v>347</v>
      </c>
      <c r="I37" s="25"/>
      <c r="J37" s="26"/>
      <c r="K37" s="108"/>
    </row>
    <row r="38" spans="2:11" ht="13.8" thickBot="1">
      <c r="C38" s="28">
        <f t="shared" ref="C38" si="16">C39+1000</f>
        <v>1000</v>
      </c>
      <c r="D38" s="58"/>
      <c r="E38" s="19" t="s">
        <v>349</v>
      </c>
      <c r="F38" s="27" t="s">
        <v>351</v>
      </c>
      <c r="G38" s="27"/>
      <c r="H38" s="35" t="s">
        <v>354</v>
      </c>
      <c r="I38" s="35" t="s">
        <v>355</v>
      </c>
      <c r="J38" s="33"/>
      <c r="K38" s="108"/>
    </row>
    <row r="39" spans="2:11" ht="18" customHeight="1" thickBot="1">
      <c r="B39">
        <f t="shared" ca="1" si="1"/>
        <v>0.89210097406092359</v>
      </c>
      <c r="C39" s="29"/>
      <c r="D39" s="57">
        <v>19</v>
      </c>
      <c r="E39" s="20" t="s">
        <v>344</v>
      </c>
      <c r="F39" s="25" t="s">
        <v>350</v>
      </c>
      <c r="G39" s="25" t="s">
        <v>352</v>
      </c>
      <c r="H39" s="25" t="s">
        <v>353</v>
      </c>
      <c r="I39" s="25" t="s">
        <v>356</v>
      </c>
      <c r="J39" s="26" t="s">
        <v>357</v>
      </c>
      <c r="K39" s="108"/>
    </row>
    <row r="40" spans="2:11" ht="13.8" thickBot="1">
      <c r="C40" s="28">
        <f t="shared" ref="C40" si="17">C41+1000</f>
        <v>1000</v>
      </c>
      <c r="D40" s="58"/>
      <c r="E40" s="19" t="s">
        <v>358</v>
      </c>
      <c r="F40" s="27" t="s">
        <v>361</v>
      </c>
      <c r="G40" s="27"/>
      <c r="H40" s="35" t="s">
        <v>364</v>
      </c>
      <c r="I40" s="35" t="s">
        <v>365</v>
      </c>
      <c r="J40" s="33"/>
      <c r="K40" s="108"/>
    </row>
    <row r="41" spans="2:11" ht="18" customHeight="1" thickBot="1">
      <c r="B41">
        <f t="shared" ca="1" si="1"/>
        <v>0.2074388974013861</v>
      </c>
      <c r="C41" s="29"/>
      <c r="D41" s="57">
        <v>20</v>
      </c>
      <c r="E41" s="20" t="s">
        <v>359</v>
      </c>
      <c r="F41" s="25" t="s">
        <v>360</v>
      </c>
      <c r="G41" s="25" t="s">
        <v>362</v>
      </c>
      <c r="H41" s="25" t="s">
        <v>363</v>
      </c>
      <c r="I41" s="25" t="s">
        <v>366</v>
      </c>
      <c r="J41" s="26"/>
      <c r="K41" s="108"/>
    </row>
    <row r="42" spans="2:11" ht="13.8" thickBot="1">
      <c r="C42" s="28">
        <f t="shared" ref="C42" si="18">C43+1000</f>
        <v>1000</v>
      </c>
      <c r="D42" s="58"/>
      <c r="E42" s="19" t="s">
        <v>367</v>
      </c>
      <c r="F42" s="27"/>
      <c r="G42" s="27" t="s">
        <v>370</v>
      </c>
      <c r="H42" s="35"/>
      <c r="I42" s="35"/>
      <c r="J42" s="33"/>
      <c r="K42" s="108"/>
    </row>
    <row r="43" spans="2:11" ht="18" customHeight="1" thickBot="1">
      <c r="B43">
        <f t="shared" ca="1" si="1"/>
        <v>0.5491449491857292</v>
      </c>
      <c r="C43" s="29"/>
      <c r="D43" s="57">
        <v>21</v>
      </c>
      <c r="E43" s="20" t="s">
        <v>368</v>
      </c>
      <c r="F43" s="25" t="s">
        <v>346</v>
      </c>
      <c r="G43" s="25" t="s">
        <v>369</v>
      </c>
      <c r="H43" s="25" t="s">
        <v>371</v>
      </c>
      <c r="I43" s="25"/>
      <c r="J43" s="26"/>
      <c r="K43" s="108"/>
    </row>
    <row r="44" spans="2:11" ht="13.8" thickBot="1">
      <c r="C44" s="28">
        <f t="shared" ref="C44" si="19">C45+1000</f>
        <v>1000</v>
      </c>
      <c r="D44" s="58"/>
      <c r="E44" s="19" t="s">
        <v>372</v>
      </c>
      <c r="F44" s="27"/>
      <c r="G44" s="27"/>
      <c r="H44" s="35" t="s">
        <v>377</v>
      </c>
      <c r="I44" s="35"/>
      <c r="J44" s="33"/>
      <c r="K44" s="108"/>
    </row>
    <row r="45" spans="2:11" ht="18" customHeight="1" thickBot="1">
      <c r="B45">
        <f t="shared" ca="1" si="1"/>
        <v>0.59728027315528964</v>
      </c>
      <c r="C45" s="29"/>
      <c r="D45" s="57">
        <v>22</v>
      </c>
      <c r="E45" s="20" t="s">
        <v>373</v>
      </c>
      <c r="F45" s="25" t="s">
        <v>374</v>
      </c>
      <c r="G45" s="25" t="s">
        <v>375</v>
      </c>
      <c r="H45" s="25" t="s">
        <v>376</v>
      </c>
      <c r="I45" s="25" t="s">
        <v>378</v>
      </c>
      <c r="J45" s="26"/>
      <c r="K45" s="108"/>
    </row>
    <row r="46" spans="2:11" ht="13.8" thickBot="1">
      <c r="C46" s="28">
        <f t="shared" ref="C46" si="20">C47+1000</f>
        <v>1000</v>
      </c>
      <c r="D46" s="58"/>
      <c r="E46" s="19" t="s">
        <v>379</v>
      </c>
      <c r="F46" s="27" t="s">
        <v>382</v>
      </c>
      <c r="G46" s="27"/>
      <c r="H46" s="35" t="s">
        <v>384</v>
      </c>
      <c r="I46" s="35"/>
      <c r="J46" s="33"/>
      <c r="K46" s="108"/>
    </row>
    <row r="47" spans="2:11" ht="18" customHeight="1" thickBot="1">
      <c r="B47">
        <f ca="1">RAND()</f>
        <v>0.20471235313387337</v>
      </c>
      <c r="C47" s="29"/>
      <c r="D47" s="57">
        <v>23</v>
      </c>
      <c r="E47" s="20" t="s">
        <v>380</v>
      </c>
      <c r="F47" s="25" t="s">
        <v>381</v>
      </c>
      <c r="G47" s="25" t="s">
        <v>375</v>
      </c>
      <c r="H47" s="25" t="s">
        <v>383</v>
      </c>
      <c r="I47" s="25" t="s">
        <v>385</v>
      </c>
      <c r="J47" s="26"/>
      <c r="K47" s="108"/>
    </row>
    <row r="48" spans="2:11" ht="13.8" thickBot="1">
      <c r="C48" s="28">
        <f t="shared" ref="C48" si="21">C49+1000</f>
        <v>1000</v>
      </c>
      <c r="D48" s="58"/>
      <c r="E48" s="19" t="s">
        <v>386</v>
      </c>
      <c r="F48" s="27" t="s">
        <v>388</v>
      </c>
      <c r="G48" s="27"/>
      <c r="H48" s="35" t="s">
        <v>391</v>
      </c>
      <c r="I48" s="35"/>
      <c r="J48" s="33"/>
      <c r="K48" s="108"/>
    </row>
    <row r="49" spans="2:11" ht="18" customHeight="1" thickBot="1">
      <c r="B49">
        <f t="shared" ref="B49:B111" ca="1" si="22">RAND()</f>
        <v>0.58381196131981039</v>
      </c>
      <c r="C49" s="29"/>
      <c r="D49" s="57">
        <v>24</v>
      </c>
      <c r="E49" s="20" t="s">
        <v>387</v>
      </c>
      <c r="F49" s="25" t="s">
        <v>383</v>
      </c>
      <c r="G49" s="25" t="s">
        <v>389</v>
      </c>
      <c r="H49" s="25" t="s">
        <v>390</v>
      </c>
      <c r="I49" s="25" t="s">
        <v>392</v>
      </c>
      <c r="J49" s="26"/>
      <c r="K49" s="108"/>
    </row>
    <row r="50" spans="2:11" ht="13.8" thickBot="1">
      <c r="C50" s="28">
        <f t="shared" ref="C50" si="23">C51+1000</f>
        <v>1000</v>
      </c>
      <c r="D50" s="58"/>
      <c r="E50" s="19" t="s">
        <v>393</v>
      </c>
      <c r="F50" s="27" t="s">
        <v>396</v>
      </c>
      <c r="G50" s="27"/>
      <c r="H50" s="35" t="s">
        <v>399</v>
      </c>
      <c r="I50" s="35" t="s">
        <v>400</v>
      </c>
      <c r="J50" s="33"/>
      <c r="K50" s="108"/>
    </row>
    <row r="51" spans="2:11" ht="18" customHeight="1" thickBot="1">
      <c r="B51">
        <f t="shared" ca="1" si="22"/>
        <v>0.16725499175743663</v>
      </c>
      <c r="C51" s="29"/>
      <c r="D51" s="57">
        <v>25</v>
      </c>
      <c r="E51" s="20" t="s">
        <v>394</v>
      </c>
      <c r="F51" s="25" t="s">
        <v>395</v>
      </c>
      <c r="G51" s="25" t="s">
        <v>397</v>
      </c>
      <c r="H51" s="25" t="s">
        <v>398</v>
      </c>
      <c r="I51" s="25" t="s">
        <v>401</v>
      </c>
      <c r="J51" s="26" t="s">
        <v>357</v>
      </c>
      <c r="K51" s="108"/>
    </row>
    <row r="52" spans="2:11" ht="13.8" thickBot="1">
      <c r="C52" s="28">
        <f t="shared" ref="C52" si="24">C53+1000</f>
        <v>1000</v>
      </c>
      <c r="D52" s="58"/>
      <c r="E52" s="19" t="s">
        <v>402</v>
      </c>
      <c r="F52" s="27" t="s">
        <v>349</v>
      </c>
      <c r="G52" s="27" t="s">
        <v>406</v>
      </c>
      <c r="H52" s="35" t="s">
        <v>407</v>
      </c>
      <c r="I52" s="35"/>
      <c r="J52" s="33"/>
      <c r="K52" s="108"/>
    </row>
    <row r="53" spans="2:11" ht="18" customHeight="1" thickBot="1">
      <c r="B53">
        <f t="shared" ca="1" si="22"/>
        <v>0.24969917905893513</v>
      </c>
      <c r="C53" s="29"/>
      <c r="D53" s="57">
        <v>26</v>
      </c>
      <c r="E53" s="20" t="s">
        <v>403</v>
      </c>
      <c r="F53" s="25" t="s">
        <v>404</v>
      </c>
      <c r="G53" s="25" t="s">
        <v>405</v>
      </c>
      <c r="H53" s="25" t="s">
        <v>408</v>
      </c>
      <c r="I53" s="25"/>
      <c r="J53" s="26"/>
      <c r="K53" s="108"/>
    </row>
    <row r="54" spans="2:11" ht="13.8" thickBot="1">
      <c r="C54" s="28">
        <f t="shared" ref="C54" si="25">C55+1000</f>
        <v>1000</v>
      </c>
      <c r="D54" s="58"/>
      <c r="E54" s="19" t="s">
        <v>409</v>
      </c>
      <c r="F54" s="27"/>
      <c r="G54" s="27" t="s">
        <v>411</v>
      </c>
      <c r="H54" s="35"/>
      <c r="I54" s="35"/>
      <c r="J54" s="33"/>
      <c r="K54" s="108"/>
    </row>
    <row r="55" spans="2:11" ht="18" customHeight="1" thickBot="1">
      <c r="B55">
        <f t="shared" ca="1" si="22"/>
        <v>0.26601678755776847</v>
      </c>
      <c r="C55" s="29"/>
      <c r="D55" s="57">
        <v>27</v>
      </c>
      <c r="E55" s="20" t="s">
        <v>405</v>
      </c>
      <c r="F55" s="25" t="s">
        <v>375</v>
      </c>
      <c r="G55" s="25" t="s">
        <v>410</v>
      </c>
      <c r="H55" s="25" t="s">
        <v>412</v>
      </c>
      <c r="I55" s="25"/>
      <c r="J55" s="26"/>
      <c r="K55" s="108"/>
    </row>
    <row r="56" spans="2:11" ht="13.8" thickBot="1">
      <c r="C56" s="28">
        <f t="shared" ref="C56" si="26">C57+1000</f>
        <v>1000</v>
      </c>
      <c r="D56" s="58"/>
      <c r="E56" s="19" t="s">
        <v>364</v>
      </c>
      <c r="F56" s="27" t="s">
        <v>415</v>
      </c>
      <c r="G56" s="27"/>
      <c r="H56" s="35" t="s">
        <v>396</v>
      </c>
      <c r="I56" s="35" t="s">
        <v>402</v>
      </c>
      <c r="J56" s="33"/>
      <c r="K56" s="108"/>
    </row>
    <row r="57" spans="2:11" ht="18" customHeight="1" thickBot="1">
      <c r="B57">
        <f t="shared" ca="1" si="22"/>
        <v>0.86789565510737543</v>
      </c>
      <c r="C57" s="29"/>
      <c r="D57" s="57">
        <v>28</v>
      </c>
      <c r="E57" s="20" t="s">
        <v>413</v>
      </c>
      <c r="F57" s="25" t="s">
        <v>414</v>
      </c>
      <c r="G57" s="25" t="s">
        <v>346</v>
      </c>
      <c r="H57" s="25" t="s">
        <v>416</v>
      </c>
      <c r="I57" s="25" t="s">
        <v>278</v>
      </c>
      <c r="J57" s="26"/>
      <c r="K57" s="108"/>
    </row>
    <row r="58" spans="2:11" ht="13.8" thickBot="1">
      <c r="C58" s="28">
        <f t="shared" ref="C58" si="27">C59+1000</f>
        <v>1000</v>
      </c>
      <c r="D58" s="58"/>
      <c r="E58" s="19" t="s">
        <v>417</v>
      </c>
      <c r="F58" s="27"/>
      <c r="G58" s="27" t="s">
        <v>421</v>
      </c>
      <c r="H58" s="35"/>
      <c r="I58" s="35"/>
      <c r="J58" s="33"/>
      <c r="K58" s="108"/>
    </row>
    <row r="59" spans="2:11" ht="18" customHeight="1" thickBot="1">
      <c r="B59">
        <f t="shared" ca="1" si="22"/>
        <v>0.2682586939806908</v>
      </c>
      <c r="C59" s="29"/>
      <c r="D59" s="57">
        <v>29</v>
      </c>
      <c r="E59" s="20" t="s">
        <v>418</v>
      </c>
      <c r="F59" s="25" t="s">
        <v>419</v>
      </c>
      <c r="G59" s="25" t="s">
        <v>420</v>
      </c>
      <c r="H59" s="25"/>
      <c r="I59" s="25"/>
      <c r="J59" s="26"/>
      <c r="K59" s="108"/>
    </row>
    <row r="60" spans="2:11" ht="13.8" thickBot="1">
      <c r="C60" s="28">
        <f t="shared" ref="C60" si="28">C61+1000</f>
        <v>1000</v>
      </c>
      <c r="D60" s="58"/>
      <c r="E60" s="19" t="s">
        <v>430</v>
      </c>
      <c r="F60" s="27"/>
      <c r="G60" s="27" t="s">
        <v>432</v>
      </c>
      <c r="H60" s="35"/>
      <c r="I60" s="35" t="s">
        <v>434</v>
      </c>
      <c r="J60" s="33"/>
      <c r="K60" s="108"/>
    </row>
    <row r="61" spans="2:11" ht="18" customHeight="1" thickBot="1">
      <c r="B61">
        <f t="shared" ca="1" si="22"/>
        <v>3.5859880902175956E-3</v>
      </c>
      <c r="C61" s="29"/>
      <c r="D61" s="57">
        <v>30</v>
      </c>
      <c r="E61" s="20" t="s">
        <v>431</v>
      </c>
      <c r="F61" s="25" t="s">
        <v>397</v>
      </c>
      <c r="G61" s="25" t="s">
        <v>303</v>
      </c>
      <c r="H61" s="25" t="s">
        <v>375</v>
      </c>
      <c r="I61" s="25" t="s">
        <v>433</v>
      </c>
      <c r="J61" s="26" t="s">
        <v>435</v>
      </c>
      <c r="K61" s="108"/>
    </row>
    <row r="62" spans="2:11" ht="13.8" thickBot="1">
      <c r="C62" s="28">
        <f t="shared" ref="C62" si="29">C63+1000</f>
        <v>1000</v>
      </c>
      <c r="D62" s="58"/>
      <c r="E62" s="19" t="s">
        <v>422</v>
      </c>
      <c r="F62" s="27" t="s">
        <v>425</v>
      </c>
      <c r="G62" s="27"/>
      <c r="H62" s="35" t="s">
        <v>427</v>
      </c>
      <c r="I62" s="35" t="s">
        <v>428</v>
      </c>
      <c r="J62" s="33"/>
      <c r="K62" s="108"/>
    </row>
    <row r="63" spans="2:11" ht="18" customHeight="1" thickBot="1">
      <c r="B63">
        <f t="shared" ca="1" si="22"/>
        <v>0.80393243544105208</v>
      </c>
      <c r="C63" s="29"/>
      <c r="D63" s="57">
        <v>31</v>
      </c>
      <c r="E63" s="20" t="s">
        <v>423</v>
      </c>
      <c r="F63" s="25" t="s">
        <v>424</v>
      </c>
      <c r="G63" s="25" t="s">
        <v>346</v>
      </c>
      <c r="H63" s="25" t="s">
        <v>426</v>
      </c>
      <c r="I63" s="25" t="s">
        <v>429</v>
      </c>
      <c r="J63" s="26"/>
      <c r="K63" s="108"/>
    </row>
    <row r="64" spans="2:11" ht="13.8" thickBot="1">
      <c r="C64" s="28">
        <f t="shared" ref="C64" si="30">C65+1000</f>
        <v>1000</v>
      </c>
      <c r="D64" s="58"/>
      <c r="E64" s="19" t="s">
        <v>364</v>
      </c>
      <c r="F64" s="27" t="s">
        <v>438</v>
      </c>
      <c r="G64" s="27"/>
      <c r="H64" s="35" t="s">
        <v>440</v>
      </c>
      <c r="I64" s="35" t="s">
        <v>425</v>
      </c>
      <c r="J64" s="33"/>
      <c r="K64" s="108"/>
    </row>
    <row r="65" spans="2:11" ht="18" customHeight="1" thickBot="1">
      <c r="B65">
        <f t="shared" ca="1" si="22"/>
        <v>0.5844777604288024</v>
      </c>
      <c r="C65" s="29"/>
      <c r="D65" s="57">
        <v>32</v>
      </c>
      <c r="E65" s="20" t="s">
        <v>436</v>
      </c>
      <c r="F65" s="25" t="s">
        <v>437</v>
      </c>
      <c r="G65" s="25" t="s">
        <v>362</v>
      </c>
      <c r="H65" s="25" t="s">
        <v>439</v>
      </c>
      <c r="I65" s="25" t="s">
        <v>424</v>
      </c>
      <c r="J65" s="26"/>
      <c r="K65" s="108"/>
    </row>
    <row r="66" spans="2:11" ht="13.8" thickBot="1">
      <c r="C66" s="28">
        <f t="shared" ref="C66" si="31">C67+1000</f>
        <v>1000</v>
      </c>
      <c r="D66" s="58"/>
      <c r="E66" s="19" t="s">
        <v>441</v>
      </c>
      <c r="F66" s="27"/>
      <c r="G66" s="27" t="s">
        <v>444</v>
      </c>
      <c r="H66" s="35"/>
      <c r="I66" s="35"/>
      <c r="J66" s="33"/>
      <c r="K66" s="108"/>
    </row>
    <row r="67" spans="2:11" ht="18" customHeight="1" thickBot="1">
      <c r="B67">
        <f t="shared" ca="1" si="22"/>
        <v>0.78149909905160853</v>
      </c>
      <c r="C67" s="29"/>
      <c r="D67" s="57">
        <v>33</v>
      </c>
      <c r="E67" s="20" t="s">
        <v>442</v>
      </c>
      <c r="F67" s="25" t="s">
        <v>375</v>
      </c>
      <c r="G67" s="25" t="s">
        <v>443</v>
      </c>
      <c r="H67" s="25" t="s">
        <v>445</v>
      </c>
      <c r="I67" s="25"/>
      <c r="J67" s="26"/>
      <c r="K67" s="108"/>
    </row>
    <row r="68" spans="2:11" ht="13.8" thickBot="1">
      <c r="C68" s="28">
        <f t="shared" ref="C68" si="32">C69+1000</f>
        <v>1000</v>
      </c>
      <c r="D68" s="58"/>
      <c r="E68" s="19" t="s">
        <v>446</v>
      </c>
      <c r="F68" s="27"/>
      <c r="G68" s="27" t="s">
        <v>1908</v>
      </c>
      <c r="H68" s="35" t="s">
        <v>1909</v>
      </c>
      <c r="I68" s="35"/>
      <c r="J68" s="33"/>
      <c r="K68" s="108"/>
    </row>
    <row r="69" spans="2:11" ht="18" customHeight="1" thickBot="1">
      <c r="B69">
        <f t="shared" ca="1" si="22"/>
        <v>2.6899264207608575E-2</v>
      </c>
      <c r="C69" s="29"/>
      <c r="D69" s="57">
        <v>34</v>
      </c>
      <c r="E69" s="20" t="s">
        <v>447</v>
      </c>
      <c r="F69" s="25" t="s">
        <v>448</v>
      </c>
      <c r="G69" s="25" t="s">
        <v>73</v>
      </c>
      <c r="H69" s="25" t="s">
        <v>1910</v>
      </c>
      <c r="I69" s="25"/>
      <c r="J69" s="26"/>
      <c r="K69" s="108"/>
    </row>
    <row r="70" spans="2:11" ht="13.8" thickBot="1">
      <c r="C70" s="28">
        <f t="shared" ref="C70" si="33">C71+1000</f>
        <v>1000</v>
      </c>
      <c r="D70" s="58"/>
      <c r="E70" s="19" t="s">
        <v>449</v>
      </c>
      <c r="F70" s="27" t="s">
        <v>440</v>
      </c>
      <c r="G70" s="27"/>
      <c r="H70" s="35" t="s">
        <v>452</v>
      </c>
      <c r="I70" s="35"/>
      <c r="J70" s="33"/>
      <c r="K70" s="108"/>
    </row>
    <row r="71" spans="2:11" ht="18" customHeight="1" thickBot="1">
      <c r="B71">
        <f t="shared" ca="1" si="22"/>
        <v>0.28758403190832948</v>
      </c>
      <c r="C71" s="29"/>
      <c r="D71" s="57">
        <v>35</v>
      </c>
      <c r="E71" s="20" t="s">
        <v>450</v>
      </c>
      <c r="F71" s="25" t="s">
        <v>439</v>
      </c>
      <c r="G71" s="25" t="s">
        <v>375</v>
      </c>
      <c r="H71" s="25" t="s">
        <v>451</v>
      </c>
      <c r="I71" s="25" t="s">
        <v>453</v>
      </c>
      <c r="J71" s="26"/>
      <c r="K71" s="108"/>
    </row>
    <row r="72" spans="2:11" ht="13.8" thickBot="1">
      <c r="C72" s="28">
        <f t="shared" ref="C72" si="34">C73+1000</f>
        <v>1000</v>
      </c>
      <c r="D72" s="58"/>
      <c r="E72" s="19" t="s">
        <v>454</v>
      </c>
      <c r="F72" s="27" t="s">
        <v>457</v>
      </c>
      <c r="G72" s="27"/>
      <c r="H72" s="35" t="s">
        <v>459</v>
      </c>
      <c r="I72" s="35" t="s">
        <v>460</v>
      </c>
      <c r="J72" s="33"/>
      <c r="K72" s="108"/>
    </row>
    <row r="73" spans="2:11" ht="18" customHeight="1" thickBot="1">
      <c r="B73">
        <f t="shared" ca="1" si="22"/>
        <v>0.85265763498475922</v>
      </c>
      <c r="C73" s="29"/>
      <c r="D73" s="70">
        <v>36</v>
      </c>
      <c r="E73" s="71" t="s">
        <v>455</v>
      </c>
      <c r="F73" s="72" t="s">
        <v>456</v>
      </c>
      <c r="G73" s="72" t="s">
        <v>346</v>
      </c>
      <c r="H73" s="72" t="s">
        <v>458</v>
      </c>
      <c r="I73" s="72" t="s">
        <v>461</v>
      </c>
      <c r="J73" s="73"/>
      <c r="K73" s="109"/>
    </row>
    <row r="74" spans="2:11" ht="13.8" thickBot="1">
      <c r="C74" s="28">
        <f t="shared" ref="C74" si="35">C75+1000</f>
        <v>1000</v>
      </c>
      <c r="D74" s="59"/>
      <c r="E74" s="34" t="s">
        <v>354</v>
      </c>
      <c r="F74" s="35" t="s">
        <v>465</v>
      </c>
      <c r="G74" s="35" t="s">
        <v>402</v>
      </c>
      <c r="H74" s="35"/>
      <c r="I74" s="35" t="s">
        <v>467</v>
      </c>
      <c r="J74" s="33"/>
      <c r="K74" s="110" t="s">
        <v>569</v>
      </c>
    </row>
    <row r="75" spans="2:11" ht="18" customHeight="1" thickBot="1">
      <c r="B75">
        <f t="shared" ca="1" si="22"/>
        <v>0.31038443614071221</v>
      </c>
      <c r="C75" s="29"/>
      <c r="D75" s="57">
        <v>37</v>
      </c>
      <c r="E75" s="20" t="s">
        <v>463</v>
      </c>
      <c r="F75" s="25" t="s">
        <v>464</v>
      </c>
      <c r="G75" s="25" t="s">
        <v>278</v>
      </c>
      <c r="H75" s="25" t="s">
        <v>375</v>
      </c>
      <c r="I75" s="25" t="s">
        <v>466</v>
      </c>
      <c r="J75" s="26" t="s">
        <v>453</v>
      </c>
      <c r="K75" s="111"/>
    </row>
    <row r="76" spans="2:11" ht="13.8" thickBot="1">
      <c r="C76" s="28">
        <f t="shared" ref="C76" si="36">C77+1000</f>
        <v>1000</v>
      </c>
      <c r="D76" s="58"/>
      <c r="E76" s="19" t="s">
        <v>406</v>
      </c>
      <c r="F76" s="27" t="s">
        <v>469</v>
      </c>
      <c r="G76" s="27"/>
      <c r="H76" s="35" t="s">
        <v>471</v>
      </c>
      <c r="I76" s="35" t="s">
        <v>472</v>
      </c>
      <c r="J76" s="33"/>
      <c r="K76" s="111"/>
    </row>
    <row r="77" spans="2:11" ht="18" customHeight="1" thickBot="1">
      <c r="B77">
        <f t="shared" ca="1" si="22"/>
        <v>0.48607075205614958</v>
      </c>
      <c r="C77" s="29"/>
      <c r="D77" s="57">
        <v>38</v>
      </c>
      <c r="E77" s="20" t="s">
        <v>468</v>
      </c>
      <c r="F77" s="25" t="s">
        <v>394</v>
      </c>
      <c r="G77" s="25" t="s">
        <v>375</v>
      </c>
      <c r="H77" s="25" t="s">
        <v>470</v>
      </c>
      <c r="I77" s="25" t="s">
        <v>277</v>
      </c>
      <c r="J77" s="26" t="s">
        <v>357</v>
      </c>
      <c r="K77" s="111"/>
    </row>
    <row r="78" spans="2:11" ht="13.8" thickBot="1">
      <c r="C78" s="28">
        <f t="shared" ref="C78" si="37">C79+1000</f>
        <v>1000</v>
      </c>
      <c r="D78" s="58"/>
      <c r="E78" s="19" t="s">
        <v>402</v>
      </c>
      <c r="F78" s="27" t="s">
        <v>475</v>
      </c>
      <c r="G78" s="27" t="s">
        <v>476</v>
      </c>
      <c r="H78" s="35"/>
      <c r="I78" s="35" t="s">
        <v>479</v>
      </c>
      <c r="J78" s="33"/>
      <c r="K78" s="111"/>
    </row>
    <row r="79" spans="2:11" ht="18" customHeight="1" thickBot="1">
      <c r="B79">
        <f t="shared" ca="1" si="22"/>
        <v>0.49717334365631116</v>
      </c>
      <c r="C79" s="29"/>
      <c r="D79" s="57">
        <v>39</v>
      </c>
      <c r="E79" s="20" t="s">
        <v>473</v>
      </c>
      <c r="F79" s="25" t="s">
        <v>474</v>
      </c>
      <c r="G79" s="25" t="s">
        <v>477</v>
      </c>
      <c r="H79" s="25" t="s">
        <v>375</v>
      </c>
      <c r="I79" s="25" t="s">
        <v>478</v>
      </c>
      <c r="J79" s="26" t="s">
        <v>480</v>
      </c>
      <c r="K79" s="111"/>
    </row>
    <row r="80" spans="2:11" ht="13.8" thickBot="1">
      <c r="C80" s="28">
        <f t="shared" ref="C80" si="38">C81+1000</f>
        <v>1000</v>
      </c>
      <c r="D80" s="58"/>
      <c r="E80" s="19" t="s">
        <v>481</v>
      </c>
      <c r="F80" s="27" t="s">
        <v>361</v>
      </c>
      <c r="G80" s="27"/>
      <c r="H80" s="35" t="s">
        <v>485</v>
      </c>
      <c r="I80" s="35" t="s">
        <v>486</v>
      </c>
      <c r="J80" s="33"/>
      <c r="K80" s="111"/>
    </row>
    <row r="81" spans="2:11" ht="18" customHeight="1" thickBot="1">
      <c r="B81">
        <f t="shared" ca="1" si="22"/>
        <v>0.474354581867102</v>
      </c>
      <c r="C81" s="29"/>
      <c r="D81" s="57">
        <v>40</v>
      </c>
      <c r="E81" s="20" t="s">
        <v>482</v>
      </c>
      <c r="F81" s="25" t="s">
        <v>483</v>
      </c>
      <c r="G81" s="25" t="s">
        <v>362</v>
      </c>
      <c r="H81" s="25" t="s">
        <v>484</v>
      </c>
      <c r="I81" s="25" t="s">
        <v>487</v>
      </c>
      <c r="J81" s="26"/>
      <c r="K81" s="111"/>
    </row>
    <row r="82" spans="2:11" ht="13.8" thickBot="1">
      <c r="C82" s="28">
        <f t="shared" ref="C82" si="39">C83+1000</f>
        <v>1000</v>
      </c>
      <c r="D82" s="58"/>
      <c r="E82" s="19" t="s">
        <v>488</v>
      </c>
      <c r="F82" s="27" t="s">
        <v>491</v>
      </c>
      <c r="G82" s="27" t="s">
        <v>492</v>
      </c>
      <c r="H82" s="35"/>
      <c r="I82" s="35" t="s">
        <v>481</v>
      </c>
      <c r="J82" s="33" t="s">
        <v>495</v>
      </c>
      <c r="K82" s="111"/>
    </row>
    <row r="83" spans="2:11" ht="18" customHeight="1" thickBot="1">
      <c r="B83">
        <f t="shared" ca="1" si="22"/>
        <v>0.6751315025138469</v>
      </c>
      <c r="C83" s="29"/>
      <c r="D83" s="57">
        <v>41</v>
      </c>
      <c r="E83" s="20" t="s">
        <v>489</v>
      </c>
      <c r="F83" s="25" t="s">
        <v>490</v>
      </c>
      <c r="G83" s="25" t="s">
        <v>493</v>
      </c>
      <c r="H83" s="25" t="s">
        <v>362</v>
      </c>
      <c r="I83" s="25" t="s">
        <v>494</v>
      </c>
      <c r="J83" s="26" t="s">
        <v>496</v>
      </c>
      <c r="K83" s="111"/>
    </row>
    <row r="84" spans="2:11" ht="13.8" thickBot="1">
      <c r="C84" s="28">
        <f t="shared" ref="C84" si="40">C85+1000</f>
        <v>1000</v>
      </c>
      <c r="D84" s="58"/>
      <c r="E84" s="19"/>
      <c r="F84" s="27"/>
      <c r="G84" s="27" t="s">
        <v>452</v>
      </c>
      <c r="H84" s="35"/>
      <c r="I84" s="35" t="s">
        <v>500</v>
      </c>
      <c r="J84" s="33"/>
      <c r="K84" s="111"/>
    </row>
    <row r="85" spans="2:11" ht="18" customHeight="1" thickBot="1">
      <c r="B85">
        <f t="shared" ca="1" si="22"/>
        <v>0.68747341007158025</v>
      </c>
      <c r="C85" s="29"/>
      <c r="D85" s="57">
        <v>42</v>
      </c>
      <c r="E85" s="20" t="s">
        <v>497</v>
      </c>
      <c r="F85" s="25" t="s">
        <v>375</v>
      </c>
      <c r="G85" s="25" t="s">
        <v>498</v>
      </c>
      <c r="H85" s="25" t="s">
        <v>1915</v>
      </c>
      <c r="I85" s="25" t="s">
        <v>499</v>
      </c>
      <c r="J85" s="26" t="s">
        <v>453</v>
      </c>
      <c r="K85" s="111"/>
    </row>
    <row r="86" spans="2:11" ht="13.8" thickBot="1">
      <c r="C86" s="28">
        <f t="shared" ref="C86" si="41">C87+1000</f>
        <v>1000</v>
      </c>
      <c r="D86" s="58"/>
      <c r="E86" s="19" t="s">
        <v>501</v>
      </c>
      <c r="F86" s="27" t="s">
        <v>504</v>
      </c>
      <c r="G86" s="27" t="s">
        <v>505</v>
      </c>
      <c r="H86" s="35"/>
      <c r="I86" s="35" t="s">
        <v>509</v>
      </c>
      <c r="J86" s="33"/>
      <c r="K86" s="111"/>
    </row>
    <row r="87" spans="2:11" ht="18" customHeight="1" thickBot="1">
      <c r="B87">
        <f t="shared" ca="1" si="22"/>
        <v>0.32865169566580343</v>
      </c>
      <c r="C87" s="29"/>
      <c r="D87" s="57">
        <v>43</v>
      </c>
      <c r="E87" s="20" t="s">
        <v>502</v>
      </c>
      <c r="F87" s="25" t="s">
        <v>503</v>
      </c>
      <c r="G87" s="25" t="s">
        <v>506</v>
      </c>
      <c r="H87" s="25" t="s">
        <v>507</v>
      </c>
      <c r="I87" s="25" t="s">
        <v>508</v>
      </c>
      <c r="J87" s="26" t="s">
        <v>510</v>
      </c>
      <c r="K87" s="111"/>
    </row>
    <row r="88" spans="2:11" ht="13.8" thickBot="1">
      <c r="C88" s="28">
        <f t="shared" ref="C88" si="42">C89+1000</f>
        <v>1000</v>
      </c>
      <c r="D88" s="58"/>
      <c r="E88" s="19" t="s">
        <v>511</v>
      </c>
      <c r="F88" s="27" t="s">
        <v>514</v>
      </c>
      <c r="G88" s="27" t="s">
        <v>515</v>
      </c>
      <c r="H88" s="35" t="s">
        <v>518</v>
      </c>
      <c r="I88" s="35" t="s">
        <v>519</v>
      </c>
      <c r="J88" s="33" t="s">
        <v>521</v>
      </c>
      <c r="K88" s="111"/>
    </row>
    <row r="89" spans="2:11" ht="18" customHeight="1" thickBot="1">
      <c r="B89">
        <f t="shared" ca="1" si="22"/>
        <v>0.85426169824183518</v>
      </c>
      <c r="C89" s="29"/>
      <c r="D89" s="57">
        <v>44</v>
      </c>
      <c r="E89" s="20" t="s">
        <v>512</v>
      </c>
      <c r="F89" s="25" t="s">
        <v>513</v>
      </c>
      <c r="G89" s="25" t="s">
        <v>516</v>
      </c>
      <c r="H89" s="25" t="s">
        <v>517</v>
      </c>
      <c r="I89" s="25" t="s">
        <v>506</v>
      </c>
      <c r="J89" s="26" t="s">
        <v>520</v>
      </c>
      <c r="K89" s="111"/>
    </row>
    <row r="90" spans="2:11" ht="13.8" thickBot="1">
      <c r="C90" s="28">
        <f t="shared" ref="C90" si="43">C91+1000</f>
        <v>1000</v>
      </c>
      <c r="D90" s="58"/>
      <c r="E90" s="19" t="s">
        <v>960</v>
      </c>
      <c r="F90" s="27" t="s">
        <v>961</v>
      </c>
      <c r="G90" s="27"/>
      <c r="H90" s="27" t="s">
        <v>130</v>
      </c>
      <c r="I90" s="35"/>
      <c r="J90" s="33"/>
      <c r="K90" s="111"/>
    </row>
    <row r="91" spans="2:11" ht="18" customHeight="1" thickBot="1">
      <c r="B91">
        <f t="shared" ca="1" si="22"/>
        <v>0.7556844585745921</v>
      </c>
      <c r="C91" s="29"/>
      <c r="D91" s="57">
        <v>45</v>
      </c>
      <c r="E91" s="20" t="s">
        <v>202</v>
      </c>
      <c r="F91" s="25" t="s">
        <v>257</v>
      </c>
      <c r="G91" s="25" t="s">
        <v>959</v>
      </c>
      <c r="H91" s="25" t="s">
        <v>522</v>
      </c>
      <c r="I91" s="25" t="s">
        <v>958</v>
      </c>
      <c r="J91" s="26"/>
      <c r="K91" s="111"/>
    </row>
    <row r="92" spans="2:11" ht="13.8" thickBot="1">
      <c r="C92" s="28">
        <f t="shared" ref="C92" si="44">C93+1000</f>
        <v>1000</v>
      </c>
      <c r="D92" s="58"/>
      <c r="E92" s="19" t="s">
        <v>523</v>
      </c>
      <c r="F92" s="27" t="s">
        <v>519</v>
      </c>
      <c r="G92" s="27" t="s">
        <v>525</v>
      </c>
      <c r="H92" s="35" t="s">
        <v>528</v>
      </c>
      <c r="I92" s="35"/>
      <c r="J92" s="33"/>
      <c r="K92" s="111"/>
    </row>
    <row r="93" spans="2:11" ht="18" customHeight="1" thickBot="1">
      <c r="B93">
        <f t="shared" ca="1" si="22"/>
        <v>0.34685289804695263</v>
      </c>
      <c r="C93" s="29"/>
      <c r="D93" s="57">
        <v>46</v>
      </c>
      <c r="E93" s="20" t="s">
        <v>524</v>
      </c>
      <c r="F93" s="25" t="s">
        <v>522</v>
      </c>
      <c r="G93" s="25" t="s">
        <v>526</v>
      </c>
      <c r="H93" s="25" t="s">
        <v>527</v>
      </c>
      <c r="I93" s="25" t="s">
        <v>529</v>
      </c>
      <c r="J93" s="26"/>
      <c r="K93" s="111"/>
    </row>
    <row r="94" spans="2:11" ht="13.8" thickBot="1">
      <c r="C94" s="28">
        <f t="shared" ref="C94" si="45">C95+1000</f>
        <v>1000</v>
      </c>
      <c r="D94" s="58"/>
      <c r="E94" s="19" t="s">
        <v>530</v>
      </c>
      <c r="F94" s="27" t="s">
        <v>533</v>
      </c>
      <c r="G94" s="27"/>
      <c r="H94" s="35" t="s">
        <v>536</v>
      </c>
      <c r="I94" s="35"/>
      <c r="J94" s="33"/>
      <c r="K94" s="111"/>
    </row>
    <row r="95" spans="2:11" ht="18" customHeight="1" thickBot="1">
      <c r="B95">
        <f t="shared" ca="1" si="22"/>
        <v>0.65735293254822647</v>
      </c>
      <c r="C95" s="29"/>
      <c r="D95" s="57">
        <v>47</v>
      </c>
      <c r="E95" s="20" t="s">
        <v>531</v>
      </c>
      <c r="F95" s="25" t="s">
        <v>532</v>
      </c>
      <c r="G95" s="25" t="s">
        <v>534</v>
      </c>
      <c r="H95" s="25" t="s">
        <v>535</v>
      </c>
      <c r="I95" s="25" t="s">
        <v>537</v>
      </c>
      <c r="J95" s="26"/>
      <c r="K95" s="111"/>
    </row>
    <row r="96" spans="2:11" ht="13.8" thickBot="1">
      <c r="C96" s="28">
        <f t="shared" ref="C96" si="46">C97+1000</f>
        <v>1000</v>
      </c>
      <c r="D96" s="58"/>
      <c r="E96" s="19" t="s">
        <v>538</v>
      </c>
      <c r="F96" s="27" t="s">
        <v>541</v>
      </c>
      <c r="G96" s="27"/>
      <c r="H96" s="35" t="s">
        <v>543</v>
      </c>
      <c r="I96" s="35"/>
      <c r="J96" s="33"/>
      <c r="K96" s="111"/>
    </row>
    <row r="97" spans="2:15" ht="18" customHeight="1" thickBot="1">
      <c r="B97">
        <f t="shared" ca="1" si="22"/>
        <v>6.8353902318740611E-2</v>
      </c>
      <c r="C97" s="29"/>
      <c r="D97" s="57">
        <v>48</v>
      </c>
      <c r="E97" s="20" t="s">
        <v>539</v>
      </c>
      <c r="F97" s="25" t="s">
        <v>540</v>
      </c>
      <c r="G97" s="25" t="s">
        <v>534</v>
      </c>
      <c r="H97" s="25" t="s">
        <v>542</v>
      </c>
      <c r="I97" s="25" t="s">
        <v>544</v>
      </c>
      <c r="J97" s="26"/>
      <c r="K97" s="111"/>
    </row>
    <row r="98" spans="2:15" ht="13.8" thickBot="1">
      <c r="C98" s="28">
        <f t="shared" ref="C98" si="47">C99+1000</f>
        <v>1000</v>
      </c>
      <c r="D98" s="58"/>
      <c r="E98" s="19" t="s">
        <v>545</v>
      </c>
      <c r="F98" s="27" t="s">
        <v>548</v>
      </c>
      <c r="G98" s="27"/>
      <c r="H98" s="35" t="s">
        <v>551</v>
      </c>
      <c r="I98" s="35"/>
      <c r="J98" s="33"/>
      <c r="K98" s="111"/>
    </row>
    <row r="99" spans="2:15" ht="18" customHeight="1" thickBot="1">
      <c r="B99">
        <f t="shared" ca="1" si="22"/>
        <v>0.62449905579129006</v>
      </c>
      <c r="C99" s="29"/>
      <c r="D99" s="57">
        <v>49</v>
      </c>
      <c r="E99" s="20" t="s">
        <v>546</v>
      </c>
      <c r="F99" s="25" t="s">
        <v>547</v>
      </c>
      <c r="G99" s="25" t="s">
        <v>549</v>
      </c>
      <c r="H99" s="25" t="s">
        <v>550</v>
      </c>
      <c r="I99" s="25" t="s">
        <v>552</v>
      </c>
      <c r="J99" s="26"/>
      <c r="K99" s="111"/>
    </row>
    <row r="100" spans="2:15" ht="13.8" thickBot="1">
      <c r="C100" s="28">
        <f t="shared" ref="C100" si="48">C101+1000</f>
        <v>1000</v>
      </c>
      <c r="D100" s="58"/>
      <c r="E100" s="19" t="s">
        <v>553</v>
      </c>
      <c r="F100" s="27" t="s">
        <v>556</v>
      </c>
      <c r="G100" s="27" t="s">
        <v>557</v>
      </c>
      <c r="H100" s="35"/>
      <c r="I100" s="35" t="s">
        <v>561</v>
      </c>
      <c r="J100" s="33"/>
      <c r="K100" s="111"/>
    </row>
    <row r="101" spans="2:15" ht="18" customHeight="1" thickBot="1">
      <c r="B101">
        <f t="shared" ca="1" si="22"/>
        <v>0.78066638944161137</v>
      </c>
      <c r="C101" s="29"/>
      <c r="D101" s="57">
        <v>50</v>
      </c>
      <c r="E101" s="20" t="s">
        <v>554</v>
      </c>
      <c r="F101" s="25" t="s">
        <v>555</v>
      </c>
      <c r="G101" s="25" t="s">
        <v>558</v>
      </c>
      <c r="H101" s="25" t="s">
        <v>559</v>
      </c>
      <c r="I101" s="25" t="s">
        <v>560</v>
      </c>
      <c r="J101" s="26" t="s">
        <v>562</v>
      </c>
      <c r="K101" s="111"/>
    </row>
    <row r="102" spans="2:15" ht="13.8" thickBot="1">
      <c r="C102" s="28">
        <f t="shared" ref="C102" si="49">C103+1000</f>
        <v>1000</v>
      </c>
      <c r="D102" s="58"/>
      <c r="E102" s="19"/>
      <c r="F102" s="27"/>
      <c r="G102" s="27" t="s">
        <v>566</v>
      </c>
      <c r="H102" s="35" t="s">
        <v>567</v>
      </c>
      <c r="I102" s="35"/>
      <c r="J102" s="33"/>
      <c r="K102" s="111"/>
    </row>
    <row r="103" spans="2:15" ht="18" customHeight="1" thickBot="1">
      <c r="B103">
        <f t="shared" ca="1" si="22"/>
        <v>0.56328911347672428</v>
      </c>
      <c r="C103" s="29"/>
      <c r="D103" s="70">
        <v>51</v>
      </c>
      <c r="E103" s="71" t="s">
        <v>563</v>
      </c>
      <c r="F103" s="72" t="s">
        <v>564</v>
      </c>
      <c r="G103" s="72" t="s">
        <v>565</v>
      </c>
      <c r="H103" s="72" t="s">
        <v>568</v>
      </c>
      <c r="I103" s="72"/>
      <c r="J103" s="73"/>
      <c r="K103" s="112"/>
    </row>
    <row r="104" spans="2:15" ht="13.8" thickBot="1">
      <c r="C104" s="28">
        <f t="shared" ref="C104" si="50">C105+1000</f>
        <v>1000</v>
      </c>
      <c r="D104" s="59"/>
      <c r="E104" s="34" t="s">
        <v>570</v>
      </c>
      <c r="F104" s="35" t="s">
        <v>570</v>
      </c>
      <c r="G104" s="35"/>
      <c r="H104" s="35" t="s">
        <v>575</v>
      </c>
      <c r="I104" s="35" t="s">
        <v>576</v>
      </c>
      <c r="J104" s="33"/>
      <c r="K104" s="122" t="s">
        <v>711</v>
      </c>
    </row>
    <row r="105" spans="2:15" ht="18" customHeight="1" thickBot="1">
      <c r="B105">
        <f t="shared" ca="1" si="22"/>
        <v>0.21824138847850549</v>
      </c>
      <c r="C105" s="29"/>
      <c r="D105" s="57">
        <v>52</v>
      </c>
      <c r="E105" s="20" t="s">
        <v>571</v>
      </c>
      <c r="F105" s="25" t="s">
        <v>572</v>
      </c>
      <c r="G105" s="25" t="s">
        <v>573</v>
      </c>
      <c r="H105" s="25" t="s">
        <v>574</v>
      </c>
      <c r="I105" s="25" t="s">
        <v>555</v>
      </c>
      <c r="J105" s="26"/>
      <c r="K105" s="123"/>
    </row>
    <row r="106" spans="2:15" ht="13.8" thickBot="1">
      <c r="C106" s="28">
        <f t="shared" ref="C106" si="51">C107+1000</f>
        <v>1000</v>
      </c>
      <c r="D106" s="58"/>
      <c r="E106" s="19"/>
      <c r="F106" s="27" t="s">
        <v>579</v>
      </c>
      <c r="G106" s="27" t="s">
        <v>580</v>
      </c>
      <c r="H106" s="35"/>
      <c r="I106" s="35" t="s">
        <v>583</v>
      </c>
      <c r="J106" s="33" t="s">
        <v>584</v>
      </c>
      <c r="K106" s="123"/>
    </row>
    <row r="107" spans="2:15" ht="18" customHeight="1" thickBot="1">
      <c r="B107">
        <f t="shared" ca="1" si="22"/>
        <v>0.60192507632975134</v>
      </c>
      <c r="C107" s="29"/>
      <c r="D107" s="57">
        <v>53</v>
      </c>
      <c r="E107" s="20" t="s">
        <v>577</v>
      </c>
      <c r="F107" s="25" t="s">
        <v>578</v>
      </c>
      <c r="G107" s="25" t="s">
        <v>581</v>
      </c>
      <c r="H107" s="25" t="s">
        <v>573</v>
      </c>
      <c r="I107" s="25" t="s">
        <v>582</v>
      </c>
      <c r="J107" s="26" t="s">
        <v>585</v>
      </c>
      <c r="K107" s="123"/>
    </row>
    <row r="108" spans="2:15" ht="13.8" thickBot="1">
      <c r="C108" s="28">
        <f t="shared" ref="C108:C170" si="52">C109+1000</f>
        <v>1000</v>
      </c>
      <c r="D108" s="58"/>
      <c r="E108" s="19" t="s">
        <v>586</v>
      </c>
      <c r="F108" s="27" t="s">
        <v>588</v>
      </c>
      <c r="G108" s="27"/>
      <c r="H108" s="35" t="s">
        <v>591</v>
      </c>
      <c r="I108" s="35" t="s">
        <v>592</v>
      </c>
      <c r="J108" s="33"/>
      <c r="K108" s="123"/>
      <c r="L108" s="9"/>
      <c r="M108" s="9"/>
      <c r="N108" s="9"/>
      <c r="O108" s="9"/>
    </row>
    <row r="109" spans="2:15" ht="18" customHeight="1" thickBot="1">
      <c r="B109">
        <f t="shared" ca="1" si="22"/>
        <v>0.42882700504609872</v>
      </c>
      <c r="C109" s="29"/>
      <c r="D109" s="57">
        <v>54</v>
      </c>
      <c r="E109" s="20" t="s">
        <v>585</v>
      </c>
      <c r="F109" s="25" t="s">
        <v>587</v>
      </c>
      <c r="G109" s="25" t="s">
        <v>573</v>
      </c>
      <c r="H109" s="25" t="s">
        <v>590</v>
      </c>
      <c r="I109" s="25" t="s">
        <v>593</v>
      </c>
      <c r="J109" s="26"/>
      <c r="K109" s="123"/>
      <c r="L109" s="10"/>
      <c r="M109" s="11"/>
      <c r="N109" s="11"/>
      <c r="O109" s="11"/>
    </row>
    <row r="110" spans="2:15" ht="16.8" thickBot="1">
      <c r="C110" s="28">
        <f t="shared" si="52"/>
        <v>1000</v>
      </c>
      <c r="D110" s="59"/>
      <c r="E110" s="19" t="s">
        <v>594</v>
      </c>
      <c r="F110" s="27" t="s">
        <v>597</v>
      </c>
      <c r="G110" s="27"/>
      <c r="H110" s="35" t="s">
        <v>600</v>
      </c>
      <c r="I110" s="35" t="s">
        <v>601</v>
      </c>
      <c r="J110" s="33"/>
      <c r="K110" s="123"/>
      <c r="L110" s="9"/>
      <c r="M110" s="9"/>
      <c r="N110" s="9"/>
      <c r="O110" s="11"/>
    </row>
    <row r="111" spans="2:15" ht="18" customHeight="1" thickBot="1">
      <c r="B111">
        <f t="shared" ca="1" si="22"/>
        <v>0.58992352335651677</v>
      </c>
      <c r="C111" s="29"/>
      <c r="D111" s="57">
        <v>55</v>
      </c>
      <c r="E111" s="20" t="s">
        <v>595</v>
      </c>
      <c r="F111" s="25" t="s">
        <v>596</v>
      </c>
      <c r="G111" s="25" t="s">
        <v>598</v>
      </c>
      <c r="H111" s="25" t="s">
        <v>599</v>
      </c>
      <c r="I111" s="25" t="s">
        <v>602</v>
      </c>
      <c r="J111" s="26" t="s">
        <v>603</v>
      </c>
      <c r="K111" s="123"/>
      <c r="L111" s="10"/>
      <c r="M111" s="11"/>
      <c r="N111" s="11"/>
      <c r="O111" s="11"/>
    </row>
    <row r="112" spans="2:15" ht="11.4" customHeight="1" thickBot="1">
      <c r="C112" s="28">
        <f t="shared" si="52"/>
        <v>1000</v>
      </c>
      <c r="D112" s="59"/>
      <c r="E112" s="34" t="s">
        <v>604</v>
      </c>
      <c r="F112" s="35" t="s">
        <v>607</v>
      </c>
      <c r="G112" s="35"/>
      <c r="H112" s="35" t="s">
        <v>610</v>
      </c>
      <c r="I112" s="35" t="s">
        <v>611</v>
      </c>
      <c r="J112" s="33"/>
      <c r="K112" s="123"/>
    </row>
    <row r="113" spans="2:11" ht="16.8" thickBot="1">
      <c r="B113">
        <f t="shared" ref="B113:B147" ca="1" si="53">RAND()</f>
        <v>0.68605913023898635</v>
      </c>
      <c r="C113" s="29"/>
      <c r="D113" s="57">
        <v>56</v>
      </c>
      <c r="E113" s="20" t="s">
        <v>605</v>
      </c>
      <c r="F113" s="25" t="s">
        <v>606</v>
      </c>
      <c r="G113" s="25" t="s">
        <v>608</v>
      </c>
      <c r="H113" s="25" t="s">
        <v>609</v>
      </c>
      <c r="I113" s="25" t="s">
        <v>612</v>
      </c>
      <c r="J113" s="26" t="s">
        <v>613</v>
      </c>
      <c r="K113" s="123"/>
    </row>
    <row r="114" spans="2:11" ht="13.8" thickBot="1">
      <c r="C114" s="28">
        <f t="shared" si="52"/>
        <v>1000</v>
      </c>
      <c r="D114" s="59"/>
      <c r="E114" s="34" t="s">
        <v>614</v>
      </c>
      <c r="F114" s="35"/>
      <c r="G114" s="35" t="s">
        <v>617</v>
      </c>
      <c r="H114" s="35" t="s">
        <v>618</v>
      </c>
      <c r="I114" s="35"/>
      <c r="J114" s="33"/>
      <c r="K114" s="123"/>
    </row>
    <row r="115" spans="2:11" ht="16.8" thickBot="1">
      <c r="B115">
        <f t="shared" ca="1" si="53"/>
        <v>0.66091565238599992</v>
      </c>
      <c r="C115" s="29"/>
      <c r="D115" s="57">
        <v>57</v>
      </c>
      <c r="E115" s="20" t="s">
        <v>615</v>
      </c>
      <c r="F115" s="25" t="s">
        <v>598</v>
      </c>
      <c r="G115" s="25" t="s">
        <v>616</v>
      </c>
      <c r="H115" s="25" t="s">
        <v>619</v>
      </c>
      <c r="I115" s="25" t="s">
        <v>603</v>
      </c>
      <c r="J115" s="26"/>
      <c r="K115" s="123"/>
    </row>
    <row r="116" spans="2:11" ht="13.8" thickBot="1">
      <c r="C116" s="28">
        <f t="shared" si="52"/>
        <v>1000</v>
      </c>
      <c r="D116" s="59"/>
      <c r="E116" s="34" t="s">
        <v>620</v>
      </c>
      <c r="F116" s="35" t="s">
        <v>623</v>
      </c>
      <c r="G116" s="35" t="s">
        <v>624</v>
      </c>
      <c r="H116" s="35"/>
      <c r="I116" s="35" t="s">
        <v>627</v>
      </c>
      <c r="J116" s="33"/>
      <c r="K116" s="123"/>
    </row>
    <row r="117" spans="2:11" ht="16.8" thickBot="1">
      <c r="B117">
        <f t="shared" ca="1" si="53"/>
        <v>0.17786316375629652</v>
      </c>
      <c r="C117" s="29"/>
      <c r="D117" s="57">
        <v>58</v>
      </c>
      <c r="E117" s="20" t="s">
        <v>621</v>
      </c>
      <c r="F117" s="25" t="s">
        <v>622</v>
      </c>
      <c r="G117" s="25" t="s">
        <v>625</v>
      </c>
      <c r="H117" s="25" t="s">
        <v>573</v>
      </c>
      <c r="I117" s="25" t="s">
        <v>626</v>
      </c>
      <c r="J117" s="26"/>
      <c r="K117" s="123"/>
    </row>
    <row r="118" spans="2:11" ht="13.8" thickBot="1">
      <c r="C118" s="28">
        <f t="shared" si="52"/>
        <v>1000</v>
      </c>
      <c r="D118" s="59"/>
      <c r="E118" s="34" t="s">
        <v>628</v>
      </c>
      <c r="F118" s="35" t="s">
        <v>631</v>
      </c>
      <c r="G118" s="35"/>
      <c r="H118" s="35" t="s">
        <v>633</v>
      </c>
      <c r="I118" s="35"/>
      <c r="J118" s="33"/>
      <c r="K118" s="123"/>
    </row>
    <row r="119" spans="2:11" ht="16.8" thickBot="1">
      <c r="B119">
        <f t="shared" ca="1" si="53"/>
        <v>0.91669015879418869</v>
      </c>
      <c r="C119" s="29"/>
      <c r="D119" s="57">
        <v>59</v>
      </c>
      <c r="E119" s="20" t="s">
        <v>629</v>
      </c>
      <c r="F119" s="25" t="s">
        <v>630</v>
      </c>
      <c r="G119" s="25" t="s">
        <v>632</v>
      </c>
      <c r="H119" s="25" t="s">
        <v>621</v>
      </c>
      <c r="I119" s="25" t="s">
        <v>634</v>
      </c>
      <c r="J119" s="26"/>
      <c r="K119" s="123"/>
    </row>
    <row r="120" spans="2:11" ht="13.8" thickBot="1">
      <c r="C120" s="28">
        <f t="shared" si="52"/>
        <v>1000</v>
      </c>
      <c r="D120" s="59"/>
      <c r="E120" s="34"/>
      <c r="F120" s="35" t="s">
        <v>637</v>
      </c>
      <c r="G120" s="35" t="s">
        <v>638</v>
      </c>
      <c r="H120" s="35" t="s">
        <v>617</v>
      </c>
      <c r="I120" s="35"/>
      <c r="J120" s="33"/>
      <c r="K120" s="123"/>
    </row>
    <row r="121" spans="2:11" ht="16.8" thickBot="1">
      <c r="B121">
        <f t="shared" ca="1" si="53"/>
        <v>0.16250782642769579</v>
      </c>
      <c r="C121" s="29"/>
      <c r="D121" s="57">
        <v>60</v>
      </c>
      <c r="E121" s="20" t="s">
        <v>635</v>
      </c>
      <c r="F121" s="25" t="s">
        <v>636</v>
      </c>
      <c r="G121" s="25" t="s">
        <v>639</v>
      </c>
      <c r="H121" s="25" t="s">
        <v>640</v>
      </c>
      <c r="I121" s="25"/>
      <c r="J121" s="26"/>
      <c r="K121" s="123"/>
    </row>
    <row r="122" spans="2:11" ht="13.8" thickBot="1">
      <c r="C122" s="28">
        <f t="shared" si="52"/>
        <v>1000</v>
      </c>
      <c r="D122" s="59"/>
      <c r="E122" s="34" t="s">
        <v>641</v>
      </c>
      <c r="F122" s="35"/>
      <c r="G122" s="35" t="s">
        <v>644</v>
      </c>
      <c r="H122" s="35"/>
      <c r="I122" s="35" t="s">
        <v>646</v>
      </c>
      <c r="J122" s="33"/>
      <c r="K122" s="123"/>
    </row>
    <row r="123" spans="2:11" ht="16.8" thickBot="1">
      <c r="B123">
        <f t="shared" ca="1" si="53"/>
        <v>0.32279253915323969</v>
      </c>
      <c r="C123" s="29"/>
      <c r="D123" s="57">
        <v>61</v>
      </c>
      <c r="E123" s="20" t="s">
        <v>642</v>
      </c>
      <c r="F123" s="25" t="s">
        <v>608</v>
      </c>
      <c r="G123" s="25" t="s">
        <v>643</v>
      </c>
      <c r="H123" s="25" t="s">
        <v>632</v>
      </c>
      <c r="I123" s="25" t="s">
        <v>645</v>
      </c>
      <c r="J123" s="26" t="s">
        <v>647</v>
      </c>
      <c r="K123" s="123"/>
    </row>
    <row r="124" spans="2:11" ht="13.8" thickBot="1">
      <c r="C124" s="28">
        <f t="shared" si="52"/>
        <v>1000</v>
      </c>
      <c r="D124" s="59"/>
      <c r="E124" s="34" t="s">
        <v>648</v>
      </c>
      <c r="F124" s="35"/>
      <c r="G124" s="35"/>
      <c r="H124" s="35" t="s">
        <v>652</v>
      </c>
      <c r="I124" s="35"/>
      <c r="J124" s="33"/>
      <c r="K124" s="123"/>
    </row>
    <row r="125" spans="2:11" ht="16.8" thickBot="1">
      <c r="B125">
        <f t="shared" ca="1" si="53"/>
        <v>0.40263246707658407</v>
      </c>
      <c r="C125" s="29"/>
      <c r="D125" s="57">
        <v>62</v>
      </c>
      <c r="E125" s="20" t="s">
        <v>645</v>
      </c>
      <c r="F125" s="25" t="s">
        <v>649</v>
      </c>
      <c r="G125" s="25" t="s">
        <v>650</v>
      </c>
      <c r="H125" s="25" t="s">
        <v>651</v>
      </c>
      <c r="I125" s="25" t="s">
        <v>653</v>
      </c>
      <c r="J125" s="26"/>
      <c r="K125" s="123"/>
    </row>
    <row r="126" spans="2:11" ht="13.8" thickBot="1">
      <c r="C126" s="28">
        <f t="shared" si="52"/>
        <v>1000</v>
      </c>
      <c r="D126" s="59"/>
      <c r="E126" s="34" t="s">
        <v>654</v>
      </c>
      <c r="F126" s="35" t="s">
        <v>657</v>
      </c>
      <c r="G126" s="35"/>
      <c r="H126" s="35" t="s">
        <v>659</v>
      </c>
      <c r="I126" s="35"/>
      <c r="J126" s="33"/>
      <c r="K126" s="123"/>
    </row>
    <row r="127" spans="2:11" ht="16.8" thickBot="1">
      <c r="B127">
        <f t="shared" ca="1" si="53"/>
        <v>9.5134173015025691E-2</v>
      </c>
      <c r="C127" s="29"/>
      <c r="D127" s="57">
        <v>63</v>
      </c>
      <c r="E127" s="20" t="s">
        <v>655</v>
      </c>
      <c r="F127" s="25" t="s">
        <v>656</v>
      </c>
      <c r="G127" s="25" t="s">
        <v>632</v>
      </c>
      <c r="H127" s="25" t="s">
        <v>658</v>
      </c>
      <c r="I127" s="25" t="s">
        <v>660</v>
      </c>
      <c r="J127" s="26"/>
      <c r="K127" s="123"/>
    </row>
    <row r="128" spans="2:11" ht="13.8" thickBot="1">
      <c r="C128" s="28">
        <f t="shared" si="52"/>
        <v>1000</v>
      </c>
      <c r="D128" s="59"/>
      <c r="E128" s="34" t="s">
        <v>661</v>
      </c>
      <c r="F128" s="35"/>
      <c r="G128" s="35" t="s">
        <v>663</v>
      </c>
      <c r="H128" s="35"/>
      <c r="I128" s="35"/>
      <c r="J128" s="33"/>
      <c r="K128" s="123"/>
    </row>
    <row r="129" spans="2:11" ht="16.8" thickBot="1">
      <c r="B129">
        <f t="shared" ca="1" si="53"/>
        <v>0.90275656994863895</v>
      </c>
      <c r="C129" s="29"/>
      <c r="D129" s="57">
        <v>64</v>
      </c>
      <c r="E129" s="20" t="s">
        <v>655</v>
      </c>
      <c r="F129" s="25" t="s">
        <v>573</v>
      </c>
      <c r="G129" s="25" t="s">
        <v>662</v>
      </c>
      <c r="H129" s="25" t="s">
        <v>632</v>
      </c>
      <c r="I129" s="25" t="s">
        <v>664</v>
      </c>
      <c r="J129" s="26"/>
      <c r="K129" s="123"/>
    </row>
    <row r="130" spans="2:11" ht="13.8" thickBot="1">
      <c r="C130" s="28">
        <f t="shared" si="52"/>
        <v>1000</v>
      </c>
      <c r="D130" s="59"/>
      <c r="E130" s="34" t="s">
        <v>617</v>
      </c>
      <c r="F130" s="35" t="s">
        <v>667</v>
      </c>
      <c r="G130" s="35" t="s">
        <v>668</v>
      </c>
      <c r="H130" s="35"/>
      <c r="I130" s="35" t="s">
        <v>671</v>
      </c>
      <c r="J130" s="33"/>
      <c r="K130" s="123"/>
    </row>
    <row r="131" spans="2:11" ht="16.8" thickBot="1">
      <c r="B131">
        <f t="shared" ca="1" si="53"/>
        <v>0.31581271386258036</v>
      </c>
      <c r="C131" s="29"/>
      <c r="D131" s="57">
        <v>65</v>
      </c>
      <c r="E131" s="20" t="s">
        <v>665</v>
      </c>
      <c r="F131" s="25" t="s">
        <v>666</v>
      </c>
      <c r="G131" s="25" t="s">
        <v>669</v>
      </c>
      <c r="H131" s="25" t="s">
        <v>608</v>
      </c>
      <c r="I131" s="25" t="s">
        <v>670</v>
      </c>
      <c r="J131" s="26" t="s">
        <v>660</v>
      </c>
      <c r="K131" s="123"/>
    </row>
    <row r="132" spans="2:11" ht="13.8" thickBot="1">
      <c r="C132" s="28">
        <f t="shared" si="52"/>
        <v>1000</v>
      </c>
      <c r="D132" s="59"/>
      <c r="E132" s="34"/>
      <c r="F132" s="35" t="s">
        <v>673</v>
      </c>
      <c r="G132" s="35"/>
      <c r="H132" s="35" t="s">
        <v>604</v>
      </c>
      <c r="I132" s="35" t="s">
        <v>675</v>
      </c>
      <c r="J132" s="33"/>
      <c r="K132" s="123"/>
    </row>
    <row r="133" spans="2:11" ht="16.8" thickBot="1">
      <c r="B133">
        <f t="shared" ca="1" si="53"/>
        <v>0.6561673351993591</v>
      </c>
      <c r="C133" s="29"/>
      <c r="D133" s="57">
        <v>66</v>
      </c>
      <c r="E133" s="20" t="s">
        <v>672</v>
      </c>
      <c r="F133" s="25" t="s">
        <v>665</v>
      </c>
      <c r="G133" s="25" t="s">
        <v>589</v>
      </c>
      <c r="H133" s="25" t="s">
        <v>674</v>
      </c>
      <c r="I133" s="25" t="s">
        <v>676</v>
      </c>
      <c r="J133" s="26"/>
      <c r="K133" s="123"/>
    </row>
    <row r="134" spans="2:11" ht="13.8" thickBot="1">
      <c r="C134" s="28">
        <f t="shared" si="52"/>
        <v>1000</v>
      </c>
      <c r="D134" s="59"/>
      <c r="E134" s="34" t="s">
        <v>677</v>
      </c>
      <c r="F134" s="35" t="s">
        <v>680</v>
      </c>
      <c r="G134" s="35"/>
      <c r="H134" s="35" t="s">
        <v>682</v>
      </c>
      <c r="I134" s="35"/>
      <c r="J134" s="33"/>
      <c r="K134" s="123"/>
    </row>
    <row r="135" spans="2:11" ht="16.8" thickBot="1">
      <c r="B135">
        <f t="shared" ca="1" si="53"/>
        <v>0.79110330378760341</v>
      </c>
      <c r="C135" s="29"/>
      <c r="D135" s="57">
        <v>67</v>
      </c>
      <c r="E135" s="20" t="s">
        <v>678</v>
      </c>
      <c r="F135" s="25" t="s">
        <v>679</v>
      </c>
      <c r="G135" s="25" t="s">
        <v>608</v>
      </c>
      <c r="H135" s="25" t="s">
        <v>681</v>
      </c>
      <c r="I135" s="25" t="s">
        <v>634</v>
      </c>
      <c r="J135" s="26"/>
      <c r="K135" s="123"/>
    </row>
    <row r="136" spans="2:11" ht="13.8" thickBot="1">
      <c r="C136" s="28">
        <f t="shared" si="52"/>
        <v>1000</v>
      </c>
      <c r="D136" s="59"/>
      <c r="E136" s="34" t="s">
        <v>683</v>
      </c>
      <c r="F136" s="35" t="s">
        <v>686</v>
      </c>
      <c r="G136" s="35"/>
      <c r="H136" s="35" t="s">
        <v>689</v>
      </c>
      <c r="I136" s="35" t="s">
        <v>690</v>
      </c>
      <c r="J136" s="33"/>
      <c r="K136" s="123"/>
    </row>
    <row r="137" spans="2:11" ht="16.8" thickBot="1">
      <c r="B137">
        <f t="shared" ca="1" si="53"/>
        <v>0.60640987223658893</v>
      </c>
      <c r="C137" s="29"/>
      <c r="D137" s="57">
        <v>68</v>
      </c>
      <c r="E137" s="20" t="s">
        <v>684</v>
      </c>
      <c r="F137" s="25" t="s">
        <v>685</v>
      </c>
      <c r="G137" s="25" t="s">
        <v>687</v>
      </c>
      <c r="H137" s="25" t="s">
        <v>688</v>
      </c>
      <c r="I137" s="25" t="s">
        <v>691</v>
      </c>
      <c r="J137" s="26"/>
      <c r="K137" s="123"/>
    </row>
    <row r="138" spans="2:11" ht="13.8" thickBot="1">
      <c r="C138" s="28">
        <f t="shared" si="52"/>
        <v>1000</v>
      </c>
      <c r="D138" s="59"/>
      <c r="E138" s="34" t="s">
        <v>692</v>
      </c>
      <c r="F138" s="35" t="s">
        <v>695</v>
      </c>
      <c r="G138" s="35"/>
      <c r="H138" s="35" t="s">
        <v>697</v>
      </c>
      <c r="I138" s="35"/>
      <c r="J138" s="33"/>
      <c r="K138" s="123"/>
    </row>
    <row r="139" spans="2:11" ht="16.8" thickBot="1">
      <c r="B139">
        <f t="shared" ca="1" si="53"/>
        <v>0.77349833507896015</v>
      </c>
      <c r="C139" s="29"/>
      <c r="D139" s="57">
        <v>69</v>
      </c>
      <c r="E139" s="20" t="s">
        <v>693</v>
      </c>
      <c r="F139" s="25" t="s">
        <v>694</v>
      </c>
      <c r="G139" s="25" t="s">
        <v>650</v>
      </c>
      <c r="H139" s="25" t="s">
        <v>696</v>
      </c>
      <c r="I139" s="25" t="s">
        <v>698</v>
      </c>
      <c r="J139" s="26"/>
      <c r="K139" s="123"/>
    </row>
    <row r="140" spans="2:11" ht="13.8" thickBot="1">
      <c r="C140" s="28">
        <f t="shared" si="52"/>
        <v>1000</v>
      </c>
      <c r="D140" s="59"/>
      <c r="E140" s="34" t="s">
        <v>699</v>
      </c>
      <c r="F140" s="35" t="s">
        <v>702</v>
      </c>
      <c r="G140" s="35"/>
      <c r="H140" s="35" t="s">
        <v>604</v>
      </c>
      <c r="I140" s="35" t="s">
        <v>705</v>
      </c>
      <c r="J140" s="33"/>
      <c r="K140" s="123"/>
    </row>
    <row r="141" spans="2:11" ht="16.8" thickBot="1">
      <c r="B141">
        <f t="shared" ca="1" si="53"/>
        <v>5.0191662922907443E-2</v>
      </c>
      <c r="C141" s="29"/>
      <c r="D141" s="57">
        <v>70</v>
      </c>
      <c r="E141" s="20" t="s">
        <v>700</v>
      </c>
      <c r="F141" s="25" t="s">
        <v>701</v>
      </c>
      <c r="G141" s="25" t="s">
        <v>573</v>
      </c>
      <c r="H141" s="25" t="s">
        <v>703</v>
      </c>
      <c r="I141" s="25" t="s">
        <v>704</v>
      </c>
      <c r="J141" s="26"/>
      <c r="K141" s="123"/>
    </row>
    <row r="142" spans="2:11" ht="13.8" thickBot="1">
      <c r="C142" s="28">
        <f t="shared" si="52"/>
        <v>1000</v>
      </c>
      <c r="D142" s="59"/>
      <c r="E142" s="34" t="s">
        <v>604</v>
      </c>
      <c r="F142" s="35" t="s">
        <v>708</v>
      </c>
      <c r="G142" s="35"/>
      <c r="H142" s="35" t="s">
        <v>710</v>
      </c>
      <c r="I142" s="35"/>
      <c r="J142" s="33"/>
      <c r="K142" s="123"/>
    </row>
    <row r="143" spans="2:11" ht="16.8" thickBot="1">
      <c r="B143">
        <f t="shared" ca="1" si="53"/>
        <v>0.88046837682445867</v>
      </c>
      <c r="C143" s="29"/>
      <c r="D143" s="70">
        <v>71</v>
      </c>
      <c r="E143" s="71" t="s">
        <v>706</v>
      </c>
      <c r="F143" s="72" t="s">
        <v>707</v>
      </c>
      <c r="G143" s="72" t="s">
        <v>687</v>
      </c>
      <c r="H143" s="72" t="s">
        <v>709</v>
      </c>
      <c r="I143" s="72"/>
      <c r="J143" s="73"/>
      <c r="K143" s="124"/>
    </row>
    <row r="144" spans="2:11" ht="13.8" thickBot="1">
      <c r="C144" s="28">
        <f t="shared" si="52"/>
        <v>1000</v>
      </c>
      <c r="D144" s="59"/>
      <c r="E144" s="34" t="s">
        <v>712</v>
      </c>
      <c r="F144" s="35" t="s">
        <v>715</v>
      </c>
      <c r="G144" s="35"/>
      <c r="H144" s="35" t="s">
        <v>718</v>
      </c>
      <c r="I144" s="35" t="s">
        <v>719</v>
      </c>
      <c r="J144" s="33"/>
      <c r="K144" s="107" t="s">
        <v>865</v>
      </c>
    </row>
    <row r="145" spans="2:11" ht="16.8" thickBot="1">
      <c r="B145">
        <f t="shared" ca="1" si="53"/>
        <v>0.18095653357086061</v>
      </c>
      <c r="C145" s="29"/>
      <c r="D145" s="57">
        <v>72</v>
      </c>
      <c r="E145" s="20" t="s">
        <v>713</v>
      </c>
      <c r="F145" s="25" t="s">
        <v>714</v>
      </c>
      <c r="G145" s="25" t="s">
        <v>716</v>
      </c>
      <c r="H145" s="25" t="s">
        <v>717</v>
      </c>
      <c r="I145" s="25" t="s">
        <v>720</v>
      </c>
      <c r="J145" s="26"/>
      <c r="K145" s="108"/>
    </row>
    <row r="146" spans="2:11" ht="13.8" thickBot="1">
      <c r="C146" s="28">
        <f t="shared" si="52"/>
        <v>1000</v>
      </c>
      <c r="D146" s="59"/>
      <c r="E146" s="34" t="s">
        <v>721</v>
      </c>
      <c r="F146" s="35" t="s">
        <v>724</v>
      </c>
      <c r="G146" s="35"/>
      <c r="H146" s="35" t="s">
        <v>726</v>
      </c>
      <c r="I146" s="35" t="s">
        <v>727</v>
      </c>
      <c r="J146" s="33"/>
      <c r="K146" s="108"/>
    </row>
    <row r="147" spans="2:11" ht="16.8" thickBot="1">
      <c r="B147">
        <f t="shared" ca="1" si="53"/>
        <v>3.4053614467855708E-2</v>
      </c>
      <c r="C147" s="29"/>
      <c r="D147" s="57">
        <v>73</v>
      </c>
      <c r="E147" s="20" t="s">
        <v>722</v>
      </c>
      <c r="F147" s="25" t="s">
        <v>723</v>
      </c>
      <c r="G147" s="25" t="s">
        <v>716</v>
      </c>
      <c r="H147" s="25" t="s">
        <v>725</v>
      </c>
      <c r="I147" s="25" t="s">
        <v>728</v>
      </c>
      <c r="J147" s="26"/>
      <c r="K147" s="108"/>
    </row>
    <row r="148" spans="2:11" ht="13.8" thickBot="1">
      <c r="C148" s="28">
        <f t="shared" si="52"/>
        <v>1000</v>
      </c>
      <c r="D148" s="59"/>
      <c r="E148" s="34" t="s">
        <v>729</v>
      </c>
      <c r="F148" s="35"/>
      <c r="G148" s="35" t="s">
        <v>733</v>
      </c>
      <c r="H148" s="35"/>
      <c r="I148" s="35"/>
      <c r="J148" s="33"/>
      <c r="K148" s="108"/>
    </row>
    <row r="149" spans="2:11" ht="16.8" thickBot="1">
      <c r="C149" s="29"/>
      <c r="D149" s="57">
        <v>74</v>
      </c>
      <c r="E149" s="20" t="s">
        <v>730</v>
      </c>
      <c r="F149" s="25" t="s">
        <v>731</v>
      </c>
      <c r="G149" s="25" t="s">
        <v>732</v>
      </c>
      <c r="H149" s="25" t="s">
        <v>734</v>
      </c>
      <c r="I149" s="25"/>
      <c r="J149" s="26"/>
      <c r="K149" s="108"/>
    </row>
    <row r="150" spans="2:11" ht="13.8" thickBot="1">
      <c r="C150" s="28">
        <f t="shared" si="52"/>
        <v>1000</v>
      </c>
      <c r="D150" s="59"/>
      <c r="E150" s="34" t="s">
        <v>735</v>
      </c>
      <c r="F150" s="35" t="s">
        <v>738</v>
      </c>
      <c r="G150" s="35"/>
      <c r="H150" s="35" t="s">
        <v>741</v>
      </c>
      <c r="I150" s="35" t="s">
        <v>742</v>
      </c>
      <c r="J150" s="33"/>
      <c r="K150" s="108"/>
    </row>
    <row r="151" spans="2:11" ht="16.8" thickBot="1">
      <c r="C151" s="29"/>
      <c r="D151" s="57">
        <v>75</v>
      </c>
      <c r="E151" s="20" t="s">
        <v>736</v>
      </c>
      <c r="F151" s="25" t="s">
        <v>737</v>
      </c>
      <c r="G151" s="25" t="s">
        <v>739</v>
      </c>
      <c r="H151" s="25" t="s">
        <v>740</v>
      </c>
      <c r="I151" s="25" t="s">
        <v>730</v>
      </c>
      <c r="J151" s="26"/>
      <c r="K151" s="108"/>
    </row>
    <row r="152" spans="2:11" ht="13.8" thickBot="1">
      <c r="C152" s="28">
        <f t="shared" si="52"/>
        <v>1000</v>
      </c>
      <c r="D152" s="59"/>
      <c r="E152" s="34" t="s">
        <v>743</v>
      </c>
      <c r="F152" s="35"/>
      <c r="G152" s="35"/>
      <c r="H152" s="35"/>
      <c r="I152" s="35"/>
      <c r="J152" s="33"/>
      <c r="K152" s="108"/>
    </row>
    <row r="153" spans="2:11" ht="16.8" thickBot="1">
      <c r="C153" s="29"/>
      <c r="D153" s="57">
        <v>76</v>
      </c>
      <c r="E153" s="20" t="s">
        <v>744</v>
      </c>
      <c r="F153" s="25" t="s">
        <v>745</v>
      </c>
      <c r="G153" s="25" t="s">
        <v>739</v>
      </c>
      <c r="H153" s="25" t="s">
        <v>746</v>
      </c>
      <c r="I153" s="25" t="s">
        <v>747</v>
      </c>
      <c r="J153" s="26"/>
      <c r="K153" s="108"/>
    </row>
    <row r="154" spans="2:11" ht="13.8" thickBot="1">
      <c r="C154" s="28">
        <f t="shared" si="52"/>
        <v>1000</v>
      </c>
      <c r="D154" s="59"/>
      <c r="E154" s="34" t="s">
        <v>748</v>
      </c>
      <c r="F154" s="35" t="s">
        <v>750</v>
      </c>
      <c r="G154" s="35"/>
      <c r="H154" s="35" t="s">
        <v>753</v>
      </c>
      <c r="I154" s="35"/>
      <c r="J154" s="33"/>
      <c r="K154" s="108"/>
    </row>
    <row r="155" spans="2:11" ht="16.8" thickBot="1">
      <c r="C155" s="29"/>
      <c r="D155" s="57">
        <v>77</v>
      </c>
      <c r="E155" s="20" t="s">
        <v>744</v>
      </c>
      <c r="F155" s="25" t="s">
        <v>749</v>
      </c>
      <c r="G155" s="25" t="s">
        <v>751</v>
      </c>
      <c r="H155" s="25" t="s">
        <v>752</v>
      </c>
      <c r="I155" s="25" t="s">
        <v>754</v>
      </c>
      <c r="J155" s="26"/>
      <c r="K155" s="108"/>
    </row>
    <row r="156" spans="2:11" ht="13.8" thickBot="1">
      <c r="C156" s="28">
        <f t="shared" si="52"/>
        <v>1000</v>
      </c>
      <c r="D156" s="59"/>
      <c r="E156" s="34" t="s">
        <v>755</v>
      </c>
      <c r="F156" s="35" t="s">
        <v>758</v>
      </c>
      <c r="G156" s="35"/>
      <c r="H156" s="35" t="s">
        <v>761</v>
      </c>
      <c r="I156" s="35"/>
      <c r="J156" s="33"/>
      <c r="K156" s="108"/>
    </row>
    <row r="157" spans="2:11" ht="16.8" thickBot="1">
      <c r="C157" s="29"/>
      <c r="D157" s="57">
        <v>78</v>
      </c>
      <c r="E157" s="20" t="s">
        <v>756</v>
      </c>
      <c r="F157" s="25" t="s">
        <v>757</v>
      </c>
      <c r="G157" s="25" t="s">
        <v>759</v>
      </c>
      <c r="H157" s="25" t="s">
        <v>760</v>
      </c>
      <c r="I157" s="25" t="s">
        <v>762</v>
      </c>
      <c r="J157" s="26"/>
      <c r="K157" s="108"/>
    </row>
    <row r="158" spans="2:11" ht="13.8" thickBot="1">
      <c r="C158" s="28">
        <f t="shared" si="52"/>
        <v>1000</v>
      </c>
      <c r="D158" s="59"/>
      <c r="E158" s="34" t="s">
        <v>763</v>
      </c>
      <c r="F158" s="35"/>
      <c r="G158" s="35" t="s">
        <v>767</v>
      </c>
      <c r="H158" s="35"/>
      <c r="I158" s="35" t="s">
        <v>770</v>
      </c>
      <c r="J158" s="33"/>
      <c r="K158" s="108"/>
    </row>
    <row r="159" spans="2:11" ht="16.8" thickBot="1">
      <c r="C159" s="29"/>
      <c r="D159" s="57">
        <v>79</v>
      </c>
      <c r="E159" s="20" t="s">
        <v>764</v>
      </c>
      <c r="F159" s="25" t="s">
        <v>765</v>
      </c>
      <c r="G159" s="25" t="s">
        <v>766</v>
      </c>
      <c r="H159" s="25" t="s">
        <v>768</v>
      </c>
      <c r="I159" s="25" t="s">
        <v>769</v>
      </c>
      <c r="J159" s="26" t="s">
        <v>771</v>
      </c>
      <c r="K159" s="108"/>
    </row>
    <row r="160" spans="2:11" ht="13.8" thickBot="1">
      <c r="C160" s="28">
        <f t="shared" si="52"/>
        <v>1000</v>
      </c>
      <c r="D160" s="59"/>
      <c r="E160" s="34" t="s">
        <v>772</v>
      </c>
      <c r="F160" s="35" t="s">
        <v>775</v>
      </c>
      <c r="G160" s="35" t="s">
        <v>776</v>
      </c>
      <c r="H160" s="35" t="s">
        <v>779</v>
      </c>
      <c r="I160" s="35"/>
      <c r="J160" s="33"/>
      <c r="K160" s="108"/>
    </row>
    <row r="161" spans="3:11" ht="16.8" thickBot="1">
      <c r="C161" s="29"/>
      <c r="D161" s="57">
        <v>80</v>
      </c>
      <c r="E161" s="20" t="s">
        <v>773</v>
      </c>
      <c r="F161" s="25" t="s">
        <v>774</v>
      </c>
      <c r="G161" s="25" t="s">
        <v>777</v>
      </c>
      <c r="H161" s="25" t="s">
        <v>778</v>
      </c>
      <c r="I161" s="25"/>
      <c r="J161" s="26"/>
      <c r="K161" s="108"/>
    </row>
    <row r="162" spans="3:11" ht="13.8" thickBot="1">
      <c r="C162" s="28">
        <f t="shared" si="52"/>
        <v>1000</v>
      </c>
      <c r="D162" s="59"/>
      <c r="E162" s="34" t="s">
        <v>780</v>
      </c>
      <c r="F162" s="35"/>
      <c r="G162" s="35" t="s">
        <v>784</v>
      </c>
      <c r="H162" s="35" t="s">
        <v>786</v>
      </c>
      <c r="I162" s="35"/>
      <c r="J162" s="33"/>
      <c r="K162" s="108"/>
    </row>
    <row r="163" spans="3:11" ht="16.8" thickBot="1">
      <c r="C163" s="29"/>
      <c r="D163" s="57">
        <v>81</v>
      </c>
      <c r="E163" s="20" t="s">
        <v>781</v>
      </c>
      <c r="F163" s="25" t="s">
        <v>782</v>
      </c>
      <c r="G163" s="25" t="s">
        <v>783</v>
      </c>
      <c r="H163" s="25" t="s">
        <v>785</v>
      </c>
      <c r="I163" s="25" t="s">
        <v>787</v>
      </c>
      <c r="J163" s="26"/>
      <c r="K163" s="108"/>
    </row>
    <row r="164" spans="3:11" ht="13.8" thickBot="1">
      <c r="C164" s="28">
        <f t="shared" si="52"/>
        <v>1000</v>
      </c>
      <c r="D164" s="59"/>
      <c r="E164" s="34" t="s">
        <v>788</v>
      </c>
      <c r="F164" s="35"/>
      <c r="G164" s="35" t="s">
        <v>791</v>
      </c>
      <c r="H164" s="35"/>
      <c r="I164" s="35"/>
      <c r="J164" s="33"/>
      <c r="K164" s="108"/>
    </row>
    <row r="165" spans="3:11" ht="16.8" thickBot="1">
      <c r="C165" s="29"/>
      <c r="D165" s="57">
        <v>82</v>
      </c>
      <c r="E165" s="20" t="s">
        <v>789</v>
      </c>
      <c r="F165" s="25" t="s">
        <v>759</v>
      </c>
      <c r="G165" s="25" t="s">
        <v>790</v>
      </c>
      <c r="H165" s="25" t="s">
        <v>792</v>
      </c>
      <c r="I165" s="25"/>
      <c r="J165" s="26"/>
      <c r="K165" s="108"/>
    </row>
    <row r="166" spans="3:11" ht="13.8" thickBot="1">
      <c r="C166" s="28">
        <f t="shared" si="52"/>
        <v>1000</v>
      </c>
      <c r="D166" s="59"/>
      <c r="E166" s="34" t="s">
        <v>793</v>
      </c>
      <c r="F166" s="35" t="s">
        <v>796</v>
      </c>
      <c r="G166" s="35" t="s">
        <v>797</v>
      </c>
      <c r="H166" s="35"/>
      <c r="I166" s="35" t="s">
        <v>800</v>
      </c>
      <c r="J166" s="33"/>
      <c r="K166" s="108"/>
    </row>
    <row r="167" spans="3:11" ht="16.8" thickBot="1">
      <c r="C167" s="29"/>
      <c r="D167" s="57">
        <v>83</v>
      </c>
      <c r="E167" s="20" t="s">
        <v>794</v>
      </c>
      <c r="F167" s="25" t="s">
        <v>795</v>
      </c>
      <c r="G167" s="25" t="s">
        <v>798</v>
      </c>
      <c r="H167" s="25" t="s">
        <v>759</v>
      </c>
      <c r="I167" s="25" t="s">
        <v>799</v>
      </c>
      <c r="J167" s="26" t="s">
        <v>801</v>
      </c>
      <c r="K167" s="108"/>
    </row>
    <row r="168" spans="3:11" ht="13.8" thickBot="1">
      <c r="C168" s="28">
        <f t="shared" si="52"/>
        <v>1000</v>
      </c>
      <c r="D168" s="59"/>
      <c r="E168" s="34" t="s">
        <v>802</v>
      </c>
      <c r="F168" s="35"/>
      <c r="G168" s="35" t="s">
        <v>806</v>
      </c>
      <c r="H168" s="35"/>
      <c r="I168" s="35"/>
      <c r="J168" s="33"/>
      <c r="K168" s="108"/>
    </row>
    <row r="169" spans="3:11" ht="16.8" thickBot="1">
      <c r="C169" s="29"/>
      <c r="D169" s="57">
        <v>84</v>
      </c>
      <c r="E169" s="20" t="s">
        <v>803</v>
      </c>
      <c r="F169" s="25" t="s">
        <v>804</v>
      </c>
      <c r="G169" s="25" t="s">
        <v>805</v>
      </c>
      <c r="H169" s="25" t="s">
        <v>807</v>
      </c>
      <c r="I169" s="25" t="s">
        <v>808</v>
      </c>
      <c r="J169" s="26"/>
      <c r="K169" s="108"/>
    </row>
    <row r="170" spans="3:11" ht="13.8" thickBot="1">
      <c r="C170" s="28">
        <f t="shared" si="52"/>
        <v>1000</v>
      </c>
      <c r="D170" s="59"/>
      <c r="E170" s="34" t="s">
        <v>809</v>
      </c>
      <c r="F170" s="35" t="s">
        <v>812</v>
      </c>
      <c r="G170" s="35"/>
      <c r="H170" s="35" t="s">
        <v>814</v>
      </c>
      <c r="I170" s="35"/>
      <c r="J170" s="33"/>
      <c r="K170" s="108"/>
    </row>
    <row r="171" spans="3:11" ht="16.8" thickBot="1">
      <c r="C171" s="29"/>
      <c r="D171" s="57">
        <v>85</v>
      </c>
      <c r="E171" s="20" t="s">
        <v>810</v>
      </c>
      <c r="F171" s="25" t="s">
        <v>811</v>
      </c>
      <c r="G171" s="25" t="s">
        <v>782</v>
      </c>
      <c r="H171" s="25" t="s">
        <v>813</v>
      </c>
      <c r="I171" s="25"/>
      <c r="J171" s="26"/>
      <c r="K171" s="108"/>
    </row>
    <row r="172" spans="3:11" ht="13.8" thickBot="1">
      <c r="C172" s="28">
        <f t="shared" ref="C172:C234" si="54">C173+1000</f>
        <v>1000</v>
      </c>
      <c r="D172" s="59"/>
      <c r="E172" s="34" t="s">
        <v>815</v>
      </c>
      <c r="F172" s="35"/>
      <c r="G172" s="35" t="s">
        <v>817</v>
      </c>
      <c r="H172" s="35" t="s">
        <v>818</v>
      </c>
      <c r="I172" s="35"/>
      <c r="J172" s="33"/>
      <c r="K172" s="108"/>
    </row>
    <row r="173" spans="3:11" ht="16.8" thickBot="1">
      <c r="C173" s="29"/>
      <c r="D173" s="57">
        <v>86</v>
      </c>
      <c r="E173" s="20" t="s">
        <v>816</v>
      </c>
      <c r="F173" s="25" t="s">
        <v>759</v>
      </c>
      <c r="G173" s="25" t="s">
        <v>813</v>
      </c>
      <c r="H173" s="25" t="s">
        <v>819</v>
      </c>
      <c r="I173" s="25" t="s">
        <v>820</v>
      </c>
      <c r="J173" s="26"/>
      <c r="K173" s="108"/>
    </row>
    <row r="174" spans="3:11" ht="13.8" thickBot="1">
      <c r="C174" s="28">
        <f t="shared" si="54"/>
        <v>1000</v>
      </c>
      <c r="D174" s="59"/>
      <c r="E174" s="34" t="s">
        <v>821</v>
      </c>
      <c r="F174" s="35"/>
      <c r="G174" s="35" t="s">
        <v>825</v>
      </c>
      <c r="H174" s="35"/>
      <c r="I174" s="35"/>
      <c r="J174" s="33"/>
      <c r="K174" s="108"/>
    </row>
    <row r="175" spans="3:11" ht="16.8" thickBot="1">
      <c r="C175" s="29"/>
      <c r="D175" s="57">
        <v>87</v>
      </c>
      <c r="E175" s="20" t="s">
        <v>822</v>
      </c>
      <c r="F175" s="25" t="s">
        <v>823</v>
      </c>
      <c r="G175" s="25" t="s">
        <v>824</v>
      </c>
      <c r="H175" s="25" t="s">
        <v>826</v>
      </c>
      <c r="I175" s="25"/>
      <c r="J175" s="26"/>
      <c r="K175" s="108"/>
    </row>
    <row r="176" spans="3:11" ht="13.8" thickBot="1">
      <c r="C176" s="28">
        <f t="shared" si="54"/>
        <v>1000</v>
      </c>
      <c r="D176" s="59"/>
      <c r="E176" s="34" t="s">
        <v>827</v>
      </c>
      <c r="F176" s="35" t="s">
        <v>830</v>
      </c>
      <c r="G176" s="35" t="s">
        <v>832</v>
      </c>
      <c r="H176" s="35" t="s">
        <v>833</v>
      </c>
      <c r="I176" s="35"/>
      <c r="J176" s="33"/>
      <c r="K176" s="108"/>
    </row>
    <row r="177" spans="3:11" ht="16.8" thickBot="1">
      <c r="C177" s="29"/>
      <c r="D177" s="57">
        <v>88</v>
      </c>
      <c r="E177" s="20" t="s">
        <v>828</v>
      </c>
      <c r="F177" s="25" t="s">
        <v>829</v>
      </c>
      <c r="G177" s="25" t="s">
        <v>831</v>
      </c>
      <c r="H177" s="25" t="s">
        <v>834</v>
      </c>
      <c r="I177" s="25"/>
      <c r="J177" s="26"/>
      <c r="K177" s="108"/>
    </row>
    <row r="178" spans="3:11" ht="13.8" thickBot="1">
      <c r="C178" s="28">
        <f t="shared" si="54"/>
        <v>1000</v>
      </c>
      <c r="D178" s="59"/>
      <c r="E178" s="34" t="s">
        <v>835</v>
      </c>
      <c r="F178" s="35" t="s">
        <v>838</v>
      </c>
      <c r="G178" s="35"/>
      <c r="H178" s="35" t="s">
        <v>841</v>
      </c>
      <c r="I178" s="35"/>
      <c r="J178" s="33"/>
      <c r="K178" s="108"/>
    </row>
    <row r="179" spans="3:11" ht="16.8" thickBot="1">
      <c r="C179" s="29"/>
      <c r="D179" s="57">
        <v>89</v>
      </c>
      <c r="E179" s="20" t="s">
        <v>836</v>
      </c>
      <c r="F179" s="25" t="s">
        <v>837</v>
      </c>
      <c r="G179" s="25" t="s">
        <v>839</v>
      </c>
      <c r="H179" s="25" t="s">
        <v>840</v>
      </c>
      <c r="I179" s="25" t="s">
        <v>842</v>
      </c>
      <c r="J179" s="26"/>
      <c r="K179" s="108"/>
    </row>
    <row r="180" spans="3:11" ht="13.8" thickBot="1">
      <c r="C180" s="28">
        <f t="shared" si="54"/>
        <v>1000</v>
      </c>
      <c r="D180" s="59"/>
      <c r="E180" s="34" t="s">
        <v>843</v>
      </c>
      <c r="F180" s="35" t="s">
        <v>846</v>
      </c>
      <c r="G180" s="35"/>
      <c r="H180" s="35" t="s">
        <v>848</v>
      </c>
      <c r="I180" s="35" t="s">
        <v>849</v>
      </c>
      <c r="J180" s="33"/>
      <c r="K180" s="108"/>
    </row>
    <row r="181" spans="3:11" ht="16.8" thickBot="1">
      <c r="C181" s="29"/>
      <c r="D181" s="57">
        <v>90</v>
      </c>
      <c r="E181" s="20" t="s">
        <v>844</v>
      </c>
      <c r="F181" s="25" t="s">
        <v>845</v>
      </c>
      <c r="G181" s="25" t="s">
        <v>847</v>
      </c>
      <c r="H181" s="25" t="s">
        <v>836</v>
      </c>
      <c r="I181" s="25" t="s">
        <v>850</v>
      </c>
      <c r="J181" s="26"/>
      <c r="K181" s="108"/>
    </row>
    <row r="182" spans="3:11" ht="13.8" thickBot="1">
      <c r="C182" s="28">
        <f t="shared" si="54"/>
        <v>1000</v>
      </c>
      <c r="D182" s="59"/>
      <c r="E182" s="34"/>
      <c r="F182" s="35"/>
      <c r="G182" s="35" t="s">
        <v>854</v>
      </c>
      <c r="H182" s="35" t="s">
        <v>855</v>
      </c>
      <c r="I182" s="35"/>
      <c r="J182" s="33"/>
      <c r="K182" s="108"/>
    </row>
    <row r="183" spans="3:11" ht="16.8" thickBot="1">
      <c r="C183" s="29"/>
      <c r="D183" s="57">
        <v>91</v>
      </c>
      <c r="E183" s="20" t="s">
        <v>851</v>
      </c>
      <c r="F183" s="25" t="s">
        <v>852</v>
      </c>
      <c r="G183" s="25" t="s">
        <v>853</v>
      </c>
      <c r="H183" s="25" t="s">
        <v>856</v>
      </c>
      <c r="I183" s="25" t="s">
        <v>857</v>
      </c>
      <c r="J183" s="26"/>
      <c r="K183" s="108"/>
    </row>
    <row r="184" spans="3:11" ht="13.8" thickBot="1">
      <c r="C184" s="28">
        <f t="shared" si="54"/>
        <v>1000</v>
      </c>
      <c r="D184" s="59"/>
      <c r="E184" s="34" t="s">
        <v>858</v>
      </c>
      <c r="F184" s="35" t="s">
        <v>861</v>
      </c>
      <c r="G184" s="35"/>
      <c r="H184" s="35" t="s">
        <v>863</v>
      </c>
      <c r="I184" s="35" t="s">
        <v>727</v>
      </c>
      <c r="J184" s="33"/>
      <c r="K184" s="108"/>
    </row>
    <row r="185" spans="3:11" ht="16.8" thickBot="1">
      <c r="C185" s="29"/>
      <c r="D185" s="70">
        <v>92</v>
      </c>
      <c r="E185" s="71" t="s">
        <v>859</v>
      </c>
      <c r="F185" s="72" t="s">
        <v>860</v>
      </c>
      <c r="G185" s="72" t="s">
        <v>807</v>
      </c>
      <c r="H185" s="72" t="s">
        <v>862</v>
      </c>
      <c r="I185" s="72" t="s">
        <v>864</v>
      </c>
      <c r="J185" s="73" t="s">
        <v>857</v>
      </c>
      <c r="K185" s="109"/>
    </row>
    <row r="186" spans="3:11" ht="13.8" thickBot="1">
      <c r="C186" s="28">
        <f t="shared" si="54"/>
        <v>1000</v>
      </c>
      <c r="D186" s="59"/>
      <c r="E186" s="34" t="s">
        <v>867</v>
      </c>
      <c r="F186" s="35" t="s">
        <v>870</v>
      </c>
      <c r="G186" s="35" t="s">
        <v>871</v>
      </c>
      <c r="H186" s="35" t="s">
        <v>874</v>
      </c>
      <c r="I186" s="35"/>
      <c r="J186" s="33"/>
      <c r="K186" s="110" t="s">
        <v>957</v>
      </c>
    </row>
    <row r="187" spans="3:11" ht="16.8" thickBot="1">
      <c r="C187" s="29"/>
      <c r="D187" s="57">
        <v>93</v>
      </c>
      <c r="E187" s="20" t="s">
        <v>868</v>
      </c>
      <c r="F187" s="25" t="s">
        <v>869</v>
      </c>
      <c r="G187" s="25" t="s">
        <v>872</v>
      </c>
      <c r="H187" s="25" t="s">
        <v>873</v>
      </c>
      <c r="I187" s="25"/>
      <c r="J187" s="26"/>
      <c r="K187" s="111"/>
    </row>
    <row r="188" spans="3:11" ht="13.8" thickBot="1">
      <c r="C188" s="28">
        <f t="shared" si="54"/>
        <v>1000</v>
      </c>
      <c r="D188" s="59"/>
      <c r="E188" s="34" t="s">
        <v>875</v>
      </c>
      <c r="F188" s="35" t="s">
        <v>878</v>
      </c>
      <c r="G188" s="35"/>
      <c r="H188" s="35" t="s">
        <v>881</v>
      </c>
      <c r="I188" s="35"/>
      <c r="J188" s="33"/>
      <c r="K188" s="111"/>
    </row>
    <row r="189" spans="3:11" ht="16.8" thickBot="1">
      <c r="C189" s="29"/>
      <c r="D189" s="57">
        <v>94</v>
      </c>
      <c r="E189" s="20" t="s">
        <v>876</v>
      </c>
      <c r="F189" s="25" t="s">
        <v>877</v>
      </c>
      <c r="G189" s="25" t="s">
        <v>879</v>
      </c>
      <c r="H189" s="25" t="s">
        <v>880</v>
      </c>
      <c r="I189" s="25" t="s">
        <v>882</v>
      </c>
      <c r="J189" s="26"/>
      <c r="K189" s="111"/>
    </row>
    <row r="190" spans="3:11" ht="13.8" thickBot="1">
      <c r="C190" s="28">
        <f t="shared" si="54"/>
        <v>1000</v>
      </c>
      <c r="D190" s="59"/>
      <c r="E190" s="34" t="s">
        <v>883</v>
      </c>
      <c r="F190" s="35" t="s">
        <v>885</v>
      </c>
      <c r="G190" s="35"/>
      <c r="H190" s="35" t="s">
        <v>887</v>
      </c>
      <c r="I190" s="35" t="s">
        <v>888</v>
      </c>
      <c r="J190" s="33"/>
      <c r="K190" s="111"/>
    </row>
    <row r="191" spans="3:11" ht="16.8" thickBot="1">
      <c r="C191" s="29"/>
      <c r="D191" s="57">
        <v>95</v>
      </c>
      <c r="E191" s="20" t="s">
        <v>884</v>
      </c>
      <c r="F191" s="25" t="s">
        <v>877</v>
      </c>
      <c r="G191" s="25" t="s">
        <v>879</v>
      </c>
      <c r="H191" s="25" t="s">
        <v>886</v>
      </c>
      <c r="I191" s="25" t="s">
        <v>889</v>
      </c>
      <c r="J191" s="26" t="s">
        <v>890</v>
      </c>
      <c r="K191" s="111"/>
    </row>
    <row r="192" spans="3:11" ht="13.8" thickBot="1">
      <c r="C192" s="28">
        <f t="shared" si="54"/>
        <v>1000</v>
      </c>
      <c r="D192" s="59"/>
      <c r="E192" s="34" t="s">
        <v>896</v>
      </c>
      <c r="F192" s="35" t="s">
        <v>899</v>
      </c>
      <c r="G192" s="35"/>
      <c r="H192" s="35" t="s">
        <v>875</v>
      </c>
      <c r="I192" s="35" t="s">
        <v>893</v>
      </c>
      <c r="J192" s="33"/>
      <c r="K192" s="111"/>
    </row>
    <row r="193" spans="3:11" ht="16.8" thickBot="1">
      <c r="C193" s="29"/>
      <c r="D193" s="57">
        <v>96</v>
      </c>
      <c r="E193" s="20" t="s">
        <v>897</v>
      </c>
      <c r="F193" s="25" t="s">
        <v>898</v>
      </c>
      <c r="G193" s="25" t="s">
        <v>900</v>
      </c>
      <c r="H193" s="25" t="s">
        <v>892</v>
      </c>
      <c r="I193" s="25" t="s">
        <v>894</v>
      </c>
      <c r="J193" s="26" t="s">
        <v>895</v>
      </c>
      <c r="K193" s="111"/>
    </row>
    <row r="194" spans="3:11" ht="13.8" thickBot="1">
      <c r="C194" s="28">
        <f t="shared" si="54"/>
        <v>1000</v>
      </c>
      <c r="D194" s="59"/>
      <c r="E194" s="34" t="s">
        <v>901</v>
      </c>
      <c r="F194" s="35"/>
      <c r="G194" s="35" t="s">
        <v>904</v>
      </c>
      <c r="H194" s="35" t="s">
        <v>905</v>
      </c>
      <c r="I194" s="35" t="s">
        <v>907</v>
      </c>
      <c r="J194" s="33"/>
      <c r="K194" s="111"/>
    </row>
    <row r="195" spans="3:11" ht="16.8" thickBot="1">
      <c r="C195" s="29"/>
      <c r="D195" s="57">
        <v>97</v>
      </c>
      <c r="E195" s="20" t="s">
        <v>902</v>
      </c>
      <c r="F195" s="25" t="s">
        <v>903</v>
      </c>
      <c r="G195" s="25" t="s">
        <v>862</v>
      </c>
      <c r="H195" s="25" t="s">
        <v>906</v>
      </c>
      <c r="I195" s="25" t="s">
        <v>891</v>
      </c>
      <c r="J195" s="26"/>
      <c r="K195" s="111"/>
    </row>
    <row r="196" spans="3:11" ht="13.8" thickBot="1">
      <c r="C196" s="28">
        <f t="shared" si="54"/>
        <v>1000</v>
      </c>
      <c r="D196" s="59"/>
      <c r="E196" s="34" t="s">
        <v>908</v>
      </c>
      <c r="F196" s="35" t="s">
        <v>911</v>
      </c>
      <c r="G196" s="35"/>
      <c r="H196" s="35" t="s">
        <v>914</v>
      </c>
      <c r="I196" s="35"/>
      <c r="J196" s="33"/>
      <c r="K196" s="111"/>
    </row>
    <row r="197" spans="3:11" ht="16.8" thickBot="1">
      <c r="C197" s="29"/>
      <c r="D197" s="57">
        <v>98</v>
      </c>
      <c r="E197" s="20" t="s">
        <v>909</v>
      </c>
      <c r="F197" s="25" t="s">
        <v>910</v>
      </c>
      <c r="G197" s="25" t="s">
        <v>912</v>
      </c>
      <c r="H197" s="25" t="s">
        <v>913</v>
      </c>
      <c r="I197" s="25" t="s">
        <v>915</v>
      </c>
      <c r="J197" s="26"/>
      <c r="K197" s="111"/>
    </row>
    <row r="198" spans="3:11" ht="13.8" thickBot="1">
      <c r="C198" s="28">
        <f t="shared" si="54"/>
        <v>1000</v>
      </c>
      <c r="D198" s="59"/>
      <c r="E198" s="34" t="s">
        <v>916</v>
      </c>
      <c r="F198" s="35" t="s">
        <v>919</v>
      </c>
      <c r="G198" s="35"/>
      <c r="H198" s="35" t="s">
        <v>922</v>
      </c>
      <c r="I198" s="35"/>
      <c r="J198" s="33"/>
      <c r="K198" s="111"/>
    </row>
    <row r="199" spans="3:11" ht="16.8" thickBot="1">
      <c r="C199" s="29"/>
      <c r="D199" s="57">
        <v>99</v>
      </c>
      <c r="E199" s="20" t="s">
        <v>917</v>
      </c>
      <c r="F199" s="25" t="s">
        <v>918</v>
      </c>
      <c r="G199" s="25" t="s">
        <v>920</v>
      </c>
      <c r="H199" s="25" t="s">
        <v>921</v>
      </c>
      <c r="I199" s="25" t="s">
        <v>923</v>
      </c>
      <c r="J199" s="26"/>
      <c r="K199" s="111"/>
    </row>
    <row r="200" spans="3:11" ht="13.8" thickBot="1">
      <c r="C200" s="28">
        <f t="shared" si="54"/>
        <v>1000</v>
      </c>
      <c r="D200" s="59"/>
      <c r="E200" s="34" t="s">
        <v>924</v>
      </c>
      <c r="F200" s="35"/>
      <c r="G200" s="35" t="s">
        <v>928</v>
      </c>
      <c r="H200" s="35"/>
      <c r="I200" s="35"/>
      <c r="J200" s="33"/>
      <c r="K200" s="111"/>
    </row>
    <row r="201" spans="3:11" ht="16.8" thickBot="1">
      <c r="C201" s="29"/>
      <c r="D201" s="57">
        <v>100</v>
      </c>
      <c r="E201" s="20" t="s">
        <v>925</v>
      </c>
      <c r="F201" s="25" t="s">
        <v>926</v>
      </c>
      <c r="G201" s="25" t="s">
        <v>927</v>
      </c>
      <c r="H201" s="25" t="s">
        <v>929</v>
      </c>
      <c r="I201" s="25"/>
      <c r="J201" s="26"/>
      <c r="K201" s="111"/>
    </row>
    <row r="202" spans="3:11" ht="13.8" thickBot="1">
      <c r="C202" s="28">
        <f t="shared" si="54"/>
        <v>1000</v>
      </c>
      <c r="D202" s="59"/>
      <c r="E202" s="34" t="s">
        <v>930</v>
      </c>
      <c r="F202" s="35" t="s">
        <v>933</v>
      </c>
      <c r="G202" s="35" t="s">
        <v>934</v>
      </c>
      <c r="H202" s="35" t="s">
        <v>937</v>
      </c>
      <c r="I202" s="35" t="s">
        <v>938</v>
      </c>
      <c r="J202" s="33"/>
      <c r="K202" s="111"/>
    </row>
    <row r="203" spans="3:11" ht="16.8" thickBot="1">
      <c r="C203" s="29"/>
      <c r="D203" s="57">
        <v>101</v>
      </c>
      <c r="E203" s="20" t="s">
        <v>931</v>
      </c>
      <c r="F203" s="25" t="s">
        <v>932</v>
      </c>
      <c r="G203" s="25" t="s">
        <v>935</v>
      </c>
      <c r="H203" s="25" t="s">
        <v>936</v>
      </c>
      <c r="I203" s="25" t="s">
        <v>939</v>
      </c>
      <c r="J203" s="26"/>
      <c r="K203" s="111"/>
    </row>
    <row r="204" spans="3:11" ht="13.8" thickBot="1">
      <c r="C204" s="28">
        <f t="shared" si="54"/>
        <v>1000</v>
      </c>
      <c r="D204" s="59"/>
      <c r="E204" s="34" t="s">
        <v>940</v>
      </c>
      <c r="F204" s="35" t="s">
        <v>943</v>
      </c>
      <c r="G204" s="35" t="s">
        <v>944</v>
      </c>
      <c r="H204" s="35"/>
      <c r="I204" s="35" t="s">
        <v>867</v>
      </c>
      <c r="J204" s="33" t="s">
        <v>947</v>
      </c>
      <c r="K204" s="111"/>
    </row>
    <row r="205" spans="3:11" ht="16.8" thickBot="1">
      <c r="C205" s="29"/>
      <c r="D205" s="57">
        <v>102</v>
      </c>
      <c r="E205" s="20" t="s">
        <v>941</v>
      </c>
      <c r="F205" s="25" t="s">
        <v>942</v>
      </c>
      <c r="G205" s="25" t="s">
        <v>945</v>
      </c>
      <c r="H205" s="25" t="s">
        <v>946</v>
      </c>
      <c r="I205" s="25" t="s">
        <v>845</v>
      </c>
      <c r="J205" s="26" t="s">
        <v>948</v>
      </c>
      <c r="K205" s="111"/>
    </row>
    <row r="206" spans="3:11" ht="13.8" thickBot="1">
      <c r="C206" s="28">
        <f t="shared" si="54"/>
        <v>1000</v>
      </c>
      <c r="D206" s="59"/>
      <c r="E206" s="34" t="s">
        <v>949</v>
      </c>
      <c r="F206" s="35" t="s">
        <v>951</v>
      </c>
      <c r="G206" s="35" t="s">
        <v>952</v>
      </c>
      <c r="H206" s="35"/>
      <c r="I206" s="35" t="s">
        <v>954</v>
      </c>
      <c r="J206" s="33" t="s">
        <v>955</v>
      </c>
      <c r="K206" s="111"/>
    </row>
    <row r="207" spans="3:11" ht="16.8" thickBot="1">
      <c r="C207" s="29"/>
      <c r="D207" s="70">
        <v>103</v>
      </c>
      <c r="E207" s="71" t="s">
        <v>950</v>
      </c>
      <c r="F207" s="72" t="s">
        <v>725</v>
      </c>
      <c r="G207" s="72" t="s">
        <v>953</v>
      </c>
      <c r="H207" s="72" t="s">
        <v>946</v>
      </c>
      <c r="I207" s="72" t="s">
        <v>948</v>
      </c>
      <c r="J207" s="73" t="s">
        <v>956</v>
      </c>
      <c r="K207" s="112"/>
    </row>
    <row r="208" spans="3:11" ht="13.8" hidden="1" thickBot="1">
      <c r="C208" s="28">
        <f t="shared" si="54"/>
        <v>1000</v>
      </c>
      <c r="D208" s="59"/>
      <c r="E208" s="34"/>
      <c r="F208" s="35"/>
      <c r="G208" s="35"/>
      <c r="H208" s="35"/>
      <c r="I208" s="35"/>
      <c r="J208" s="33"/>
      <c r="K208" s="62"/>
    </row>
    <row r="209" spans="3:11" ht="16.8" hidden="1" thickBot="1">
      <c r="C209" s="29"/>
      <c r="D209" s="57">
        <v>104</v>
      </c>
      <c r="E209" s="20"/>
      <c r="F209" s="25"/>
      <c r="G209" s="25"/>
      <c r="H209" s="25"/>
      <c r="I209" s="25"/>
      <c r="J209" s="26"/>
      <c r="K209" s="68"/>
    </row>
    <row r="210" spans="3:11" ht="13.8" hidden="1" thickBot="1">
      <c r="C210" s="28">
        <f t="shared" si="54"/>
        <v>1000</v>
      </c>
      <c r="D210" s="59"/>
      <c r="E210" s="34"/>
      <c r="F210" s="35"/>
      <c r="G210" s="35"/>
      <c r="H210" s="35"/>
      <c r="I210" s="35"/>
      <c r="J210" s="33"/>
      <c r="K210" s="68"/>
    </row>
    <row r="211" spans="3:11" ht="16.8" hidden="1" thickBot="1">
      <c r="C211" s="29"/>
      <c r="D211" s="57">
        <v>105</v>
      </c>
      <c r="E211" s="20"/>
      <c r="F211" s="25"/>
      <c r="G211" s="25"/>
      <c r="H211" s="25"/>
      <c r="I211" s="25"/>
      <c r="J211" s="26"/>
      <c r="K211" s="68"/>
    </row>
    <row r="212" spans="3:11" ht="13.8" hidden="1" thickBot="1">
      <c r="C212" s="28">
        <f t="shared" si="54"/>
        <v>1000</v>
      </c>
      <c r="D212" s="59"/>
      <c r="E212" s="34"/>
      <c r="F212" s="35"/>
      <c r="G212" s="35"/>
      <c r="H212" s="35"/>
      <c r="I212" s="35"/>
      <c r="J212" s="33"/>
      <c r="K212" s="68"/>
    </row>
    <row r="213" spans="3:11" ht="16.8" hidden="1" thickBot="1">
      <c r="C213" s="29"/>
      <c r="D213" s="57">
        <v>106</v>
      </c>
      <c r="E213" s="20"/>
      <c r="F213" s="25"/>
      <c r="G213" s="25"/>
      <c r="H213" s="25"/>
      <c r="I213" s="25"/>
      <c r="J213" s="26"/>
      <c r="K213" s="68"/>
    </row>
    <row r="214" spans="3:11" ht="13.8" hidden="1" thickBot="1">
      <c r="C214" s="28">
        <f t="shared" si="54"/>
        <v>1000</v>
      </c>
      <c r="D214" s="59"/>
      <c r="E214" s="34"/>
      <c r="F214" s="35"/>
      <c r="G214" s="35"/>
      <c r="H214" s="35"/>
      <c r="I214" s="35"/>
      <c r="J214" s="33"/>
      <c r="K214" s="68"/>
    </row>
    <row r="215" spans="3:11" ht="16.8" hidden="1" thickBot="1">
      <c r="C215" s="29"/>
      <c r="D215" s="57">
        <v>107</v>
      </c>
      <c r="E215" s="20"/>
      <c r="F215" s="25"/>
      <c r="G215" s="25"/>
      <c r="H215" s="25"/>
      <c r="I215" s="25"/>
      <c r="J215" s="26"/>
      <c r="K215" s="68"/>
    </row>
    <row r="216" spans="3:11" ht="13.8" hidden="1" thickBot="1">
      <c r="C216" s="28">
        <f t="shared" si="54"/>
        <v>1000</v>
      </c>
      <c r="D216" s="59"/>
      <c r="E216" s="34"/>
      <c r="F216" s="35"/>
      <c r="G216" s="35"/>
      <c r="H216" s="35"/>
      <c r="I216" s="35"/>
      <c r="J216" s="33"/>
      <c r="K216" s="68"/>
    </row>
    <row r="217" spans="3:11" ht="16.8" hidden="1" thickBot="1">
      <c r="C217" s="29"/>
      <c r="D217" s="57">
        <v>108</v>
      </c>
      <c r="E217" s="20"/>
      <c r="F217" s="25"/>
      <c r="G217" s="25"/>
      <c r="H217" s="25"/>
      <c r="I217" s="25"/>
      <c r="J217" s="26"/>
      <c r="K217" s="68"/>
    </row>
    <row r="218" spans="3:11" ht="13.8" hidden="1" thickBot="1">
      <c r="C218" s="28">
        <f t="shared" si="54"/>
        <v>1000</v>
      </c>
      <c r="D218" s="59"/>
      <c r="E218" s="34"/>
      <c r="F218" s="35"/>
      <c r="G218" s="35"/>
      <c r="H218" s="35"/>
      <c r="I218" s="35"/>
      <c r="J218" s="33"/>
      <c r="K218" s="68"/>
    </row>
    <row r="219" spans="3:11" ht="16.8" hidden="1" thickBot="1">
      <c r="C219" s="29"/>
      <c r="D219" s="57">
        <v>109</v>
      </c>
      <c r="E219" s="20"/>
      <c r="F219" s="25"/>
      <c r="G219" s="25"/>
      <c r="H219" s="25"/>
      <c r="I219" s="25"/>
      <c r="J219" s="26"/>
      <c r="K219" s="68"/>
    </row>
    <row r="220" spans="3:11" ht="13.8" hidden="1" thickBot="1">
      <c r="C220" s="28">
        <f t="shared" si="54"/>
        <v>1000</v>
      </c>
      <c r="D220" s="59"/>
      <c r="E220" s="34"/>
      <c r="F220" s="35"/>
      <c r="G220" s="35"/>
      <c r="H220" s="35"/>
      <c r="I220" s="35"/>
      <c r="J220" s="33"/>
      <c r="K220" s="68"/>
    </row>
    <row r="221" spans="3:11" ht="16.8" hidden="1" thickBot="1">
      <c r="C221" s="29"/>
      <c r="D221" s="57">
        <v>110</v>
      </c>
      <c r="E221" s="20"/>
      <c r="F221" s="25"/>
      <c r="G221" s="25"/>
      <c r="H221" s="25"/>
      <c r="I221" s="25"/>
      <c r="J221" s="26"/>
      <c r="K221" s="68"/>
    </row>
    <row r="222" spans="3:11" ht="13.8" hidden="1" thickBot="1">
      <c r="C222" s="28">
        <f t="shared" si="54"/>
        <v>1000</v>
      </c>
      <c r="D222" s="59"/>
      <c r="E222" s="34"/>
      <c r="F222" s="35"/>
      <c r="G222" s="35"/>
      <c r="H222" s="35"/>
      <c r="I222" s="35"/>
      <c r="J222" s="33"/>
      <c r="K222" s="68"/>
    </row>
    <row r="223" spans="3:11" ht="16.8" hidden="1" thickBot="1">
      <c r="C223" s="29"/>
      <c r="D223" s="57">
        <v>111</v>
      </c>
      <c r="E223" s="20"/>
      <c r="F223" s="25"/>
      <c r="G223" s="25"/>
      <c r="H223" s="25"/>
      <c r="I223" s="25"/>
      <c r="J223" s="26"/>
      <c r="K223" s="68"/>
    </row>
    <row r="224" spans="3:11" ht="13.8" hidden="1" thickBot="1">
      <c r="C224" s="28">
        <f t="shared" si="54"/>
        <v>1000</v>
      </c>
      <c r="D224" s="59"/>
      <c r="E224" s="34"/>
      <c r="F224" s="35"/>
      <c r="G224" s="35"/>
      <c r="H224" s="35"/>
      <c r="I224" s="35"/>
      <c r="J224" s="33"/>
      <c r="K224" s="68"/>
    </row>
    <row r="225" spans="3:11" ht="16.8" hidden="1" thickBot="1">
      <c r="C225" s="29"/>
      <c r="D225" s="57">
        <v>112</v>
      </c>
      <c r="E225" s="20"/>
      <c r="F225" s="25"/>
      <c r="G225" s="25"/>
      <c r="H225" s="25"/>
      <c r="I225" s="25"/>
      <c r="J225" s="26"/>
      <c r="K225" s="68"/>
    </row>
    <row r="226" spans="3:11" ht="13.8" hidden="1" thickBot="1">
      <c r="C226" s="28">
        <f t="shared" si="54"/>
        <v>1000</v>
      </c>
      <c r="D226" s="59"/>
      <c r="E226" s="34"/>
      <c r="F226" s="35"/>
      <c r="G226" s="35"/>
      <c r="H226" s="35"/>
      <c r="I226" s="35"/>
      <c r="J226" s="33"/>
      <c r="K226" s="68"/>
    </row>
    <row r="227" spans="3:11" ht="16.8" hidden="1" thickBot="1">
      <c r="C227" s="29"/>
      <c r="D227" s="57">
        <v>113</v>
      </c>
      <c r="E227" s="20"/>
      <c r="F227" s="25"/>
      <c r="G227" s="25"/>
      <c r="H227" s="25"/>
      <c r="I227" s="25"/>
      <c r="J227" s="26"/>
      <c r="K227" s="69"/>
    </row>
    <row r="228" spans="3:11" ht="13.8" hidden="1" thickBot="1">
      <c r="C228" s="28">
        <f t="shared" si="54"/>
        <v>1000</v>
      </c>
      <c r="D228" s="59"/>
      <c r="E228" s="34"/>
      <c r="F228" s="35"/>
      <c r="G228" s="35"/>
      <c r="H228" s="35"/>
      <c r="I228" s="35"/>
      <c r="J228" s="33"/>
      <c r="K228" s="62"/>
    </row>
    <row r="229" spans="3:11" ht="16.8" hidden="1" thickBot="1">
      <c r="C229" s="29"/>
      <c r="D229" s="57">
        <v>114</v>
      </c>
      <c r="E229" s="20"/>
      <c r="F229" s="25"/>
      <c r="G229" s="25"/>
      <c r="H229" s="25"/>
      <c r="I229" s="25"/>
      <c r="J229" s="26"/>
      <c r="K229" s="61"/>
    </row>
    <row r="230" spans="3:11" ht="13.8" hidden="1" thickBot="1">
      <c r="C230" s="28">
        <f t="shared" si="54"/>
        <v>1000</v>
      </c>
      <c r="D230" s="59"/>
      <c r="E230" s="34"/>
      <c r="F230" s="35"/>
      <c r="G230" s="35"/>
      <c r="H230" s="35"/>
      <c r="I230" s="35"/>
      <c r="J230" s="33"/>
      <c r="K230" s="61"/>
    </row>
    <row r="231" spans="3:11" ht="16.8" hidden="1" thickBot="1">
      <c r="C231" s="29"/>
      <c r="D231" s="57">
        <v>115</v>
      </c>
      <c r="E231" s="20"/>
      <c r="F231" s="25"/>
      <c r="G231" s="25"/>
      <c r="H231" s="25"/>
      <c r="I231" s="25"/>
      <c r="J231" s="26"/>
      <c r="K231" s="61"/>
    </row>
    <row r="232" spans="3:11" ht="13.8" hidden="1" thickBot="1">
      <c r="C232" s="28">
        <f t="shared" si="54"/>
        <v>1000</v>
      </c>
      <c r="D232" s="59"/>
      <c r="E232" s="34"/>
      <c r="F232" s="35"/>
      <c r="G232" s="35"/>
      <c r="H232" s="35"/>
      <c r="I232" s="35"/>
      <c r="J232" s="33"/>
      <c r="K232" s="61"/>
    </row>
    <row r="233" spans="3:11" ht="16.8" hidden="1" thickBot="1">
      <c r="C233" s="29"/>
      <c r="D233" s="57">
        <v>116</v>
      </c>
      <c r="E233" s="20"/>
      <c r="F233" s="25"/>
      <c r="G233" s="25"/>
      <c r="H233" s="25"/>
      <c r="I233" s="25"/>
      <c r="J233" s="26"/>
      <c r="K233" s="61"/>
    </row>
    <row r="234" spans="3:11" ht="13.8" hidden="1" thickBot="1">
      <c r="C234" s="28">
        <f t="shared" si="54"/>
        <v>1000</v>
      </c>
      <c r="D234" s="59"/>
      <c r="E234" s="34"/>
      <c r="F234" s="35"/>
      <c r="G234" s="35"/>
      <c r="H234" s="35"/>
      <c r="I234" s="35"/>
      <c r="J234" s="33"/>
      <c r="K234" s="61"/>
    </row>
    <row r="235" spans="3:11" ht="16.8" hidden="1" thickBot="1">
      <c r="C235" s="29"/>
      <c r="D235" s="57">
        <v>117</v>
      </c>
      <c r="E235" s="20"/>
      <c r="F235" s="25"/>
      <c r="G235" s="25"/>
      <c r="H235" s="25"/>
      <c r="I235" s="25"/>
      <c r="J235" s="26"/>
      <c r="K235" s="61"/>
    </row>
    <row r="236" spans="3:11" ht="13.8" hidden="1" thickBot="1">
      <c r="C236" s="28">
        <f t="shared" ref="C236:C260" si="55">C237+1000</f>
        <v>1000</v>
      </c>
      <c r="D236" s="59"/>
      <c r="E236" s="34"/>
      <c r="F236" s="35"/>
      <c r="G236" s="35"/>
      <c r="H236" s="35"/>
      <c r="I236" s="35"/>
      <c r="J236" s="33"/>
      <c r="K236" s="61"/>
    </row>
    <row r="237" spans="3:11" ht="16.8" hidden="1" thickBot="1">
      <c r="C237" s="29"/>
      <c r="D237" s="57">
        <v>118</v>
      </c>
      <c r="E237" s="20"/>
      <c r="F237" s="25"/>
      <c r="G237" s="25"/>
      <c r="H237" s="25"/>
      <c r="I237" s="25"/>
      <c r="J237" s="26"/>
      <c r="K237" s="61"/>
    </row>
    <row r="238" spans="3:11" ht="13.8" hidden="1" thickBot="1">
      <c r="C238" s="28">
        <f t="shared" si="55"/>
        <v>1000</v>
      </c>
      <c r="D238" s="59"/>
      <c r="E238" s="34"/>
      <c r="F238" s="35"/>
      <c r="G238" s="35"/>
      <c r="H238" s="35"/>
      <c r="I238" s="35"/>
      <c r="J238" s="33"/>
      <c r="K238" s="61"/>
    </row>
    <row r="239" spans="3:11" ht="16.8" hidden="1" thickBot="1">
      <c r="C239" s="29"/>
      <c r="D239" s="57">
        <v>119</v>
      </c>
      <c r="E239" s="20"/>
      <c r="F239" s="25"/>
      <c r="G239" s="25"/>
      <c r="H239" s="25"/>
      <c r="I239" s="25"/>
      <c r="J239" s="26"/>
      <c r="K239" s="63"/>
    </row>
    <row r="240" spans="3:11" ht="13.8" hidden="1" thickBot="1">
      <c r="C240" s="28">
        <f t="shared" si="55"/>
        <v>1000</v>
      </c>
      <c r="D240" s="59"/>
      <c r="E240" s="34"/>
      <c r="F240" s="35"/>
      <c r="G240" s="35"/>
      <c r="H240" s="35"/>
      <c r="I240" s="35"/>
      <c r="J240" s="33"/>
      <c r="K240" s="65"/>
    </row>
    <row r="241" spans="3:11" ht="16.8" hidden="1" thickBot="1">
      <c r="C241" s="29"/>
      <c r="D241" s="57">
        <v>120</v>
      </c>
      <c r="E241" s="20"/>
      <c r="F241" s="25"/>
      <c r="G241" s="25"/>
      <c r="H241" s="25"/>
      <c r="I241" s="25"/>
      <c r="J241" s="26"/>
      <c r="K241" s="65"/>
    </row>
    <row r="242" spans="3:11" ht="13.8" hidden="1" thickBot="1">
      <c r="C242" s="28">
        <f t="shared" si="55"/>
        <v>1000</v>
      </c>
      <c r="D242" s="59"/>
      <c r="E242" s="34"/>
      <c r="F242" s="35"/>
      <c r="G242" s="35"/>
      <c r="H242" s="35"/>
      <c r="I242" s="35"/>
      <c r="J242" s="33"/>
      <c r="K242" s="65"/>
    </row>
    <row r="243" spans="3:11" ht="16.8" hidden="1" thickBot="1">
      <c r="C243" s="29"/>
      <c r="D243" s="57">
        <v>121</v>
      </c>
      <c r="E243" s="20"/>
      <c r="F243" s="25"/>
      <c r="G243" s="25"/>
      <c r="H243" s="25"/>
      <c r="I243" s="25"/>
      <c r="J243" s="26"/>
      <c r="K243" s="65"/>
    </row>
    <row r="244" spans="3:11" ht="13.8" hidden="1" thickBot="1">
      <c r="C244" s="28">
        <f t="shared" si="55"/>
        <v>1000</v>
      </c>
      <c r="D244" s="59"/>
      <c r="E244" s="34"/>
      <c r="F244" s="35"/>
      <c r="G244" s="35"/>
      <c r="H244" s="35"/>
      <c r="I244" s="35"/>
      <c r="J244" s="33"/>
      <c r="K244" s="65"/>
    </row>
    <row r="245" spans="3:11" ht="16.8" hidden="1" thickBot="1">
      <c r="C245" s="29"/>
      <c r="D245" s="57">
        <v>122</v>
      </c>
      <c r="E245" s="20"/>
      <c r="F245" s="25"/>
      <c r="G245" s="25"/>
      <c r="H245" s="25"/>
      <c r="I245" s="25"/>
      <c r="J245" s="26"/>
      <c r="K245" s="65"/>
    </row>
    <row r="246" spans="3:11" ht="13.8" hidden="1" thickBot="1">
      <c r="C246" s="28">
        <f t="shared" si="55"/>
        <v>1000</v>
      </c>
      <c r="D246" s="59"/>
      <c r="E246" s="34"/>
      <c r="F246" s="35"/>
      <c r="G246" s="35"/>
      <c r="H246" s="35"/>
      <c r="I246" s="35"/>
      <c r="J246" s="33"/>
      <c r="K246" s="65"/>
    </row>
    <row r="247" spans="3:11" ht="16.8" hidden="1" thickBot="1">
      <c r="C247" s="29"/>
      <c r="D247" s="57">
        <v>123</v>
      </c>
      <c r="E247" s="20"/>
      <c r="F247" s="25"/>
      <c r="G247" s="25"/>
      <c r="H247" s="25"/>
      <c r="I247" s="25"/>
      <c r="J247" s="26"/>
      <c r="K247" s="65"/>
    </row>
    <row r="248" spans="3:11" ht="13.8" hidden="1" thickBot="1">
      <c r="C248" s="28">
        <f t="shared" si="55"/>
        <v>1000</v>
      </c>
      <c r="D248" s="59"/>
      <c r="E248" s="34"/>
      <c r="F248" s="35"/>
      <c r="G248" s="35"/>
      <c r="H248" s="35"/>
      <c r="I248" s="35"/>
      <c r="J248" s="33"/>
      <c r="K248" s="65"/>
    </row>
    <row r="249" spans="3:11" ht="16.8" hidden="1" thickBot="1">
      <c r="C249" s="29"/>
      <c r="D249" s="57">
        <v>124</v>
      </c>
      <c r="E249" s="20"/>
      <c r="F249" s="25"/>
      <c r="G249" s="25"/>
      <c r="H249" s="25"/>
      <c r="I249" s="25"/>
      <c r="J249" s="26"/>
      <c r="K249" s="65"/>
    </row>
    <row r="250" spans="3:11" ht="13.8" hidden="1" thickBot="1">
      <c r="C250" s="28">
        <f t="shared" si="55"/>
        <v>1000</v>
      </c>
      <c r="D250" s="59"/>
      <c r="E250" s="34"/>
      <c r="F250" s="35"/>
      <c r="G250" s="35"/>
      <c r="H250" s="35"/>
      <c r="I250" s="35"/>
      <c r="J250" s="33"/>
      <c r="K250" s="65"/>
    </row>
    <row r="251" spans="3:11" ht="16.8" hidden="1" thickBot="1">
      <c r="C251" s="29"/>
      <c r="D251" s="57">
        <v>125</v>
      </c>
      <c r="E251" s="20"/>
      <c r="F251" s="25"/>
      <c r="G251" s="25"/>
      <c r="H251" s="25"/>
      <c r="I251" s="25"/>
      <c r="J251" s="26"/>
      <c r="K251" s="65"/>
    </row>
    <row r="252" spans="3:11" ht="13.8" hidden="1" thickBot="1">
      <c r="C252" s="28">
        <f t="shared" si="55"/>
        <v>1000</v>
      </c>
      <c r="D252" s="59"/>
      <c r="E252" s="34"/>
      <c r="F252" s="35"/>
      <c r="G252" s="35"/>
      <c r="H252" s="35"/>
      <c r="I252" s="35"/>
      <c r="J252" s="33"/>
      <c r="K252" s="65"/>
    </row>
    <row r="253" spans="3:11" ht="16.8" hidden="1" thickBot="1">
      <c r="C253" s="29"/>
      <c r="D253" s="57">
        <v>126</v>
      </c>
      <c r="E253" s="20"/>
      <c r="F253" s="25"/>
      <c r="G253" s="25"/>
      <c r="H253" s="25"/>
      <c r="I253" s="25"/>
      <c r="J253" s="26"/>
      <c r="K253" s="65"/>
    </row>
    <row r="254" spans="3:11" ht="13.8" hidden="1" thickBot="1">
      <c r="C254" s="28">
        <f t="shared" si="55"/>
        <v>1000</v>
      </c>
      <c r="D254" s="59"/>
      <c r="E254" s="34"/>
      <c r="F254" s="35"/>
      <c r="G254" s="35"/>
      <c r="H254" s="35"/>
      <c r="I254" s="35"/>
      <c r="J254" s="33"/>
      <c r="K254" s="65"/>
    </row>
    <row r="255" spans="3:11" ht="16.8" hidden="1" thickBot="1">
      <c r="C255" s="29"/>
      <c r="D255" s="57">
        <v>127</v>
      </c>
      <c r="E255" s="20"/>
      <c r="F255" s="25"/>
      <c r="G255" s="25"/>
      <c r="H255" s="25"/>
      <c r="I255" s="25"/>
      <c r="J255" s="26"/>
      <c r="K255" s="65"/>
    </row>
    <row r="256" spans="3:11" ht="13.8" hidden="1" thickBot="1">
      <c r="C256" s="28">
        <f t="shared" si="55"/>
        <v>1000</v>
      </c>
      <c r="D256" s="59"/>
      <c r="E256" s="34"/>
      <c r="F256" s="35"/>
      <c r="G256" s="35"/>
      <c r="H256" s="35"/>
      <c r="I256" s="35"/>
      <c r="J256" s="33"/>
      <c r="K256" s="65"/>
    </row>
    <row r="257" spans="3:11" ht="16.8" hidden="1" thickBot="1">
      <c r="C257" s="29"/>
      <c r="D257" s="57">
        <v>128</v>
      </c>
      <c r="E257" s="20"/>
      <c r="F257" s="25"/>
      <c r="G257" s="25"/>
      <c r="H257" s="25"/>
      <c r="I257" s="25"/>
      <c r="J257" s="26"/>
      <c r="K257" s="65"/>
    </row>
    <row r="258" spans="3:11" ht="13.8" hidden="1" thickBot="1">
      <c r="C258" s="28">
        <f t="shared" si="55"/>
        <v>1000</v>
      </c>
      <c r="D258" s="59"/>
      <c r="E258" s="34"/>
      <c r="F258" s="35"/>
      <c r="G258" s="35"/>
      <c r="H258" s="35"/>
      <c r="I258" s="35"/>
      <c r="J258" s="33"/>
      <c r="K258" s="65"/>
    </row>
    <row r="259" spans="3:11" ht="16.8" hidden="1" thickBot="1">
      <c r="C259" s="29"/>
      <c r="D259" s="57">
        <v>129</v>
      </c>
      <c r="E259" s="20"/>
      <c r="F259" s="25"/>
      <c r="G259" s="25"/>
      <c r="H259" s="25"/>
      <c r="I259" s="25"/>
      <c r="J259" s="26"/>
      <c r="K259" s="65"/>
    </row>
    <row r="260" spans="3:11" ht="13.8" hidden="1" thickBot="1">
      <c r="C260" s="28">
        <f t="shared" si="55"/>
        <v>1000</v>
      </c>
      <c r="D260" s="59"/>
      <c r="E260" s="34"/>
      <c r="F260" s="35"/>
      <c r="G260" s="35"/>
      <c r="H260" s="35"/>
      <c r="I260" s="35"/>
      <c r="J260" s="33"/>
      <c r="K260" s="65"/>
    </row>
    <row r="261" spans="3:11" ht="16.8" hidden="1" thickBot="1">
      <c r="C261" s="29"/>
      <c r="D261" s="57">
        <v>130</v>
      </c>
      <c r="E261" s="20"/>
      <c r="F261" s="25"/>
      <c r="G261" s="25"/>
      <c r="H261" s="25"/>
      <c r="I261" s="25"/>
      <c r="J261" s="26"/>
      <c r="K261" s="65"/>
    </row>
    <row r="262" spans="3:11" hidden="1"/>
    <row r="263" spans="3:11" hidden="1"/>
  </sheetData>
  <sheetProtection sheet="1" objects="1" scenarios="1" selectLockedCells="1"/>
  <mergeCells count="8">
    <mergeCell ref="K144:K185"/>
    <mergeCell ref="K186:K207"/>
    <mergeCell ref="M2:Q9"/>
    <mergeCell ref="K2:K35"/>
    <mergeCell ref="K36:K73"/>
    <mergeCell ref="K74:K103"/>
    <mergeCell ref="K104:K143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V46"/>
  <sheetViews>
    <sheetView view="pageBreakPreview" zoomScale="60" zoomScaleNormal="60" workbookViewId="0">
      <selection activeCell="P26" sqref="P26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1932</v>
      </c>
      <c r="C2" s="88"/>
      <c r="D2" s="2" t="s">
        <v>1933</v>
      </c>
      <c r="E2" s="88"/>
      <c r="F2" s="2" t="s">
        <v>1934</v>
      </c>
      <c r="G2" s="88"/>
      <c r="H2" s="2" t="s">
        <v>1935</v>
      </c>
      <c r="I2" s="88"/>
      <c r="J2" s="2" t="s">
        <v>1936</v>
      </c>
      <c r="K2" s="88"/>
      <c r="L2" s="2" t="s">
        <v>1937</v>
      </c>
      <c r="M2" s="88"/>
      <c r="N2" s="2" t="s">
        <v>1938</v>
      </c>
      <c r="O2" s="88"/>
      <c r="P2" s="2" t="s">
        <v>1939</v>
      </c>
      <c r="Q2" s="88"/>
      <c r="R2" s="2" t="s">
        <v>1940</v>
      </c>
      <c r="S2" s="88"/>
      <c r="T2" s="2" t="s">
        <v>1941</v>
      </c>
      <c r="V2" s="104" t="s">
        <v>866</v>
      </c>
    </row>
    <row r="3" spans="2:22" ht="80.400000000000006" customHeight="1">
      <c r="B3" s="89" t="e">
        <f t="shared" ref="B3:B8" si="0">IF(C3="",B30,"□")</f>
        <v>#N/A</v>
      </c>
      <c r="C3" s="90" t="e">
        <f>C30</f>
        <v>#N/A</v>
      </c>
      <c r="D3" s="89" t="e">
        <f t="shared" ref="D3:D8" si="1">IF(E3="",D30,"□")</f>
        <v>#N/A</v>
      </c>
      <c r="E3" s="90" t="e">
        <f>E30</f>
        <v>#N/A</v>
      </c>
      <c r="F3" s="89" t="e">
        <f t="shared" ref="F3:F8" si="2">IF(G3="",F30,"□")</f>
        <v>#N/A</v>
      </c>
      <c r="G3" s="90" t="e">
        <f>G30</f>
        <v>#N/A</v>
      </c>
      <c r="H3" s="89" t="e">
        <f t="shared" ref="H3:H8" si="3">IF(I3="",H30,"□")</f>
        <v>#N/A</v>
      </c>
      <c r="I3" s="90" t="e">
        <f>I30</f>
        <v>#N/A</v>
      </c>
      <c r="J3" s="89" t="e">
        <f t="shared" ref="J3:J8" si="4">IF(K3="",J30,"□")</f>
        <v>#N/A</v>
      </c>
      <c r="K3" s="90" t="e">
        <f>K30</f>
        <v>#N/A</v>
      </c>
      <c r="L3" s="89" t="e">
        <f t="shared" ref="L3:L8" si="5">IF(M3="",L30,"□")</f>
        <v>#N/A</v>
      </c>
      <c r="M3" s="90" t="e">
        <f>M30</f>
        <v>#N/A</v>
      </c>
      <c r="N3" s="89" t="e">
        <f t="shared" ref="N3:N8" si="6">IF(O3="",N30,"□")</f>
        <v>#N/A</v>
      </c>
      <c r="O3" s="90" t="e">
        <f>O30</f>
        <v>#N/A</v>
      </c>
      <c r="P3" s="89" t="e">
        <f t="shared" ref="P3:P8" si="7">IF(Q3="",P30,"□")</f>
        <v>#N/A</v>
      </c>
      <c r="Q3" s="90" t="e">
        <f>Q30</f>
        <v>#N/A</v>
      </c>
      <c r="R3" s="89" t="e">
        <f t="shared" ref="R3:R8" si="8">IF(S3="",R30,"□")</f>
        <v>#N/A</v>
      </c>
      <c r="S3" s="90" t="e">
        <f>S30</f>
        <v>#N/A</v>
      </c>
      <c r="T3" s="89" t="e">
        <f t="shared" ref="T3:T8" si="9">IF(U3="",T30,"□")</f>
        <v>#N/A</v>
      </c>
      <c r="U3" s="90" t="e">
        <f>U30</f>
        <v>#N/A</v>
      </c>
      <c r="V3" s="104"/>
    </row>
    <row r="4" spans="2:22" ht="80.400000000000006" customHeight="1">
      <c r="B4" s="89" t="e">
        <f t="shared" si="0"/>
        <v>#N/A</v>
      </c>
      <c r="C4" s="90" t="e">
        <f t="shared" ref="C4:C8" si="10">C31</f>
        <v>#N/A</v>
      </c>
      <c r="D4" s="89" t="e">
        <f t="shared" si="1"/>
        <v>#N/A</v>
      </c>
      <c r="E4" s="90" t="e">
        <f t="shared" ref="E4:E8" si="11">E31</f>
        <v>#N/A</v>
      </c>
      <c r="F4" s="89" t="e">
        <f t="shared" si="2"/>
        <v>#N/A</v>
      </c>
      <c r="G4" s="90" t="e">
        <f t="shared" ref="G4:G8" si="12">G31</f>
        <v>#N/A</v>
      </c>
      <c r="H4" s="89" t="e">
        <f t="shared" si="3"/>
        <v>#N/A</v>
      </c>
      <c r="I4" s="90" t="e">
        <f t="shared" ref="I4:I8" si="13">I31</f>
        <v>#N/A</v>
      </c>
      <c r="J4" s="89" t="e">
        <f t="shared" si="4"/>
        <v>#N/A</v>
      </c>
      <c r="K4" s="90" t="e">
        <f t="shared" ref="K4:M8" si="14">K31</f>
        <v>#N/A</v>
      </c>
      <c r="L4" s="89" t="e">
        <f t="shared" si="5"/>
        <v>#N/A</v>
      </c>
      <c r="M4" s="90" t="e">
        <f t="shared" si="14"/>
        <v>#N/A</v>
      </c>
      <c r="N4" s="89" t="e">
        <f t="shared" si="6"/>
        <v>#N/A</v>
      </c>
      <c r="O4" s="90" t="e">
        <f t="shared" ref="O4:O8" si="15">O31</f>
        <v>#N/A</v>
      </c>
      <c r="P4" s="89" t="e">
        <f t="shared" si="7"/>
        <v>#N/A</v>
      </c>
      <c r="Q4" s="90" t="e">
        <f t="shared" ref="Q4:Q8" si="16">Q31</f>
        <v>#N/A</v>
      </c>
      <c r="R4" s="89" t="e">
        <f t="shared" si="8"/>
        <v>#N/A</v>
      </c>
      <c r="S4" s="90" t="e">
        <f>S31</f>
        <v>#N/A</v>
      </c>
      <c r="T4" s="89" t="e">
        <f t="shared" si="9"/>
        <v>#N/A</v>
      </c>
      <c r="U4" s="90" t="e">
        <f>U31</f>
        <v>#N/A</v>
      </c>
      <c r="V4" s="104"/>
    </row>
    <row r="5" spans="2:22" ht="80.400000000000006" customHeight="1">
      <c r="B5" s="89" t="e">
        <f t="shared" si="0"/>
        <v>#N/A</v>
      </c>
      <c r="C5" s="90" t="e">
        <f t="shared" si="10"/>
        <v>#N/A</v>
      </c>
      <c r="D5" s="89" t="e">
        <f t="shared" si="1"/>
        <v>#N/A</v>
      </c>
      <c r="E5" s="90" t="e">
        <f t="shared" si="11"/>
        <v>#N/A</v>
      </c>
      <c r="F5" s="89" t="e">
        <f t="shared" si="2"/>
        <v>#N/A</v>
      </c>
      <c r="G5" s="90" t="e">
        <f t="shared" si="12"/>
        <v>#N/A</v>
      </c>
      <c r="H5" s="89" t="e">
        <f t="shared" si="3"/>
        <v>#N/A</v>
      </c>
      <c r="I5" s="90" t="e">
        <f t="shared" si="13"/>
        <v>#N/A</v>
      </c>
      <c r="J5" s="89" t="e">
        <f t="shared" si="4"/>
        <v>#N/A</v>
      </c>
      <c r="K5" s="90" t="e">
        <f t="shared" si="14"/>
        <v>#N/A</v>
      </c>
      <c r="L5" s="89" t="e">
        <f t="shared" si="5"/>
        <v>#N/A</v>
      </c>
      <c r="M5" s="90" t="e">
        <f t="shared" si="14"/>
        <v>#N/A</v>
      </c>
      <c r="N5" s="89" t="e">
        <f t="shared" si="6"/>
        <v>#N/A</v>
      </c>
      <c r="O5" s="90" t="e">
        <f t="shared" si="15"/>
        <v>#N/A</v>
      </c>
      <c r="P5" s="89" t="e">
        <f t="shared" si="7"/>
        <v>#N/A</v>
      </c>
      <c r="Q5" s="90" t="e">
        <f t="shared" si="16"/>
        <v>#N/A</v>
      </c>
      <c r="R5" s="89" t="e">
        <f t="shared" si="8"/>
        <v>#N/A</v>
      </c>
      <c r="S5" s="90" t="e">
        <f>S32</f>
        <v>#N/A</v>
      </c>
      <c r="T5" s="89" t="e">
        <f t="shared" si="9"/>
        <v>#N/A</v>
      </c>
      <c r="U5" s="90" t="e">
        <f t="shared" ref="U5:U9" si="17">U32</f>
        <v>#N/A</v>
      </c>
      <c r="V5" s="104"/>
    </row>
    <row r="6" spans="2:22" ht="80.400000000000006" customHeight="1">
      <c r="B6" s="89" t="e">
        <f t="shared" si="0"/>
        <v>#N/A</v>
      </c>
      <c r="C6" s="90" t="e">
        <f t="shared" si="10"/>
        <v>#N/A</v>
      </c>
      <c r="D6" s="89" t="e">
        <f t="shared" si="1"/>
        <v>#N/A</v>
      </c>
      <c r="E6" s="90" t="e">
        <f t="shared" si="11"/>
        <v>#N/A</v>
      </c>
      <c r="F6" s="89" t="e">
        <f t="shared" si="2"/>
        <v>#N/A</v>
      </c>
      <c r="G6" s="90" t="e">
        <f t="shared" si="12"/>
        <v>#N/A</v>
      </c>
      <c r="H6" s="89" t="e">
        <f t="shared" si="3"/>
        <v>#N/A</v>
      </c>
      <c r="I6" s="90" t="e">
        <f t="shared" si="13"/>
        <v>#N/A</v>
      </c>
      <c r="J6" s="89" t="e">
        <f t="shared" si="4"/>
        <v>#N/A</v>
      </c>
      <c r="K6" s="90" t="e">
        <f t="shared" si="14"/>
        <v>#N/A</v>
      </c>
      <c r="L6" s="89" t="e">
        <f t="shared" si="5"/>
        <v>#N/A</v>
      </c>
      <c r="M6" s="90" t="e">
        <f t="shared" si="14"/>
        <v>#N/A</v>
      </c>
      <c r="N6" s="89" t="e">
        <f t="shared" si="6"/>
        <v>#N/A</v>
      </c>
      <c r="O6" s="90" t="e">
        <f t="shared" si="15"/>
        <v>#N/A</v>
      </c>
      <c r="P6" s="89" t="e">
        <f t="shared" si="7"/>
        <v>#N/A</v>
      </c>
      <c r="Q6" s="90" t="e">
        <f t="shared" si="16"/>
        <v>#N/A</v>
      </c>
      <c r="R6" s="89" t="e">
        <f t="shared" si="8"/>
        <v>#N/A</v>
      </c>
      <c r="S6" s="90" t="e">
        <f t="shared" ref="S6:S8" si="18">S33</f>
        <v>#N/A</v>
      </c>
      <c r="T6" s="89" t="e">
        <f t="shared" si="9"/>
        <v>#N/A</v>
      </c>
      <c r="U6" s="90" t="e">
        <f t="shared" si="17"/>
        <v>#N/A</v>
      </c>
      <c r="V6" s="105" t="s">
        <v>1931</v>
      </c>
    </row>
    <row r="7" spans="2:22" ht="80.400000000000006" customHeight="1">
      <c r="B7" s="89" t="e">
        <f t="shared" si="0"/>
        <v>#N/A</v>
      </c>
      <c r="C7" s="90" t="e">
        <f t="shared" si="10"/>
        <v>#N/A</v>
      </c>
      <c r="D7" s="89" t="e">
        <f t="shared" si="1"/>
        <v>#N/A</v>
      </c>
      <c r="E7" s="90" t="e">
        <f t="shared" si="11"/>
        <v>#N/A</v>
      </c>
      <c r="F7" s="89" t="e">
        <f t="shared" si="2"/>
        <v>#N/A</v>
      </c>
      <c r="G7" s="90" t="e">
        <f t="shared" si="12"/>
        <v>#N/A</v>
      </c>
      <c r="H7" s="89" t="e">
        <f t="shared" si="3"/>
        <v>#N/A</v>
      </c>
      <c r="I7" s="90" t="e">
        <f t="shared" si="13"/>
        <v>#N/A</v>
      </c>
      <c r="J7" s="89" t="e">
        <f t="shared" si="4"/>
        <v>#N/A</v>
      </c>
      <c r="K7" s="90" t="e">
        <f t="shared" si="14"/>
        <v>#N/A</v>
      </c>
      <c r="L7" s="89" t="e">
        <f t="shared" si="5"/>
        <v>#N/A</v>
      </c>
      <c r="M7" s="90" t="e">
        <f t="shared" si="14"/>
        <v>#N/A</v>
      </c>
      <c r="N7" s="89" t="e">
        <f t="shared" si="6"/>
        <v>#N/A</v>
      </c>
      <c r="O7" s="90" t="e">
        <f t="shared" si="15"/>
        <v>#N/A</v>
      </c>
      <c r="P7" s="89" t="e">
        <f t="shared" si="7"/>
        <v>#N/A</v>
      </c>
      <c r="Q7" s="90" t="e">
        <f t="shared" si="16"/>
        <v>#N/A</v>
      </c>
      <c r="R7" s="89" t="e">
        <f t="shared" si="8"/>
        <v>#N/A</v>
      </c>
      <c r="S7" s="90" t="e">
        <f t="shared" si="18"/>
        <v>#N/A</v>
      </c>
      <c r="T7" s="89" t="e">
        <f t="shared" si="9"/>
        <v>#N/A</v>
      </c>
      <c r="U7" s="90" t="e">
        <f t="shared" si="17"/>
        <v>#N/A</v>
      </c>
      <c r="V7" s="106"/>
    </row>
    <row r="8" spans="2:22" ht="80.400000000000006" customHeight="1">
      <c r="B8" s="89" t="e">
        <f t="shared" si="0"/>
        <v>#N/A</v>
      </c>
      <c r="C8" s="90" t="e">
        <f t="shared" si="10"/>
        <v>#N/A</v>
      </c>
      <c r="D8" s="89" t="e">
        <f t="shared" si="1"/>
        <v>#N/A</v>
      </c>
      <c r="E8" s="90" t="e">
        <f t="shared" si="11"/>
        <v>#N/A</v>
      </c>
      <c r="F8" s="89" t="e">
        <f t="shared" si="2"/>
        <v>#N/A</v>
      </c>
      <c r="G8" s="90" t="e">
        <f t="shared" si="12"/>
        <v>#N/A</v>
      </c>
      <c r="H8" s="89" t="e">
        <f t="shared" si="3"/>
        <v>#N/A</v>
      </c>
      <c r="I8" s="90" t="e">
        <f t="shared" si="13"/>
        <v>#N/A</v>
      </c>
      <c r="J8" s="89" t="e">
        <f t="shared" si="4"/>
        <v>#N/A</v>
      </c>
      <c r="K8" s="90" t="e">
        <f t="shared" si="14"/>
        <v>#N/A</v>
      </c>
      <c r="L8" s="89" t="e">
        <f t="shared" si="5"/>
        <v>#N/A</v>
      </c>
      <c r="M8" s="90" t="e">
        <f t="shared" si="14"/>
        <v>#N/A</v>
      </c>
      <c r="N8" s="89" t="e">
        <f t="shared" si="6"/>
        <v>#N/A</v>
      </c>
      <c r="O8" s="90" t="e">
        <f t="shared" si="15"/>
        <v>#N/A</v>
      </c>
      <c r="P8" s="89" t="e">
        <f t="shared" si="7"/>
        <v>#N/A</v>
      </c>
      <c r="Q8" s="90" t="e">
        <f t="shared" si="16"/>
        <v>#N/A</v>
      </c>
      <c r="R8" s="89" t="e">
        <f t="shared" si="8"/>
        <v>#N/A</v>
      </c>
      <c r="S8" s="90" t="e">
        <f t="shared" si="18"/>
        <v>#N/A</v>
      </c>
      <c r="T8" s="89" t="e">
        <f t="shared" si="9"/>
        <v>#N/A</v>
      </c>
      <c r="U8" s="90" t="e">
        <f t="shared" si="17"/>
        <v>#N/A</v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7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37" t="e">
        <f t="shared" ref="B12:T17" si="19">B21</f>
        <v>#N/A</v>
      </c>
      <c r="C12" s="95" t="e">
        <f>IF(C30="","",IF((AND(ISTEXT(C30),C31="")),"(   )","(    "))</f>
        <v>#N/A</v>
      </c>
      <c r="D12" s="37" t="e">
        <f t="shared" si="19"/>
        <v>#N/A</v>
      </c>
      <c r="E12" s="95" t="e">
        <f>IF(E30="","",IF((AND(ISTEXT(E30),E31="")),"(   )","(    "))</f>
        <v>#N/A</v>
      </c>
      <c r="F12" s="37" t="e">
        <f t="shared" si="19"/>
        <v>#N/A</v>
      </c>
      <c r="G12" s="95" t="e">
        <f>IF(G30="","",IF((AND(ISTEXT(G30),G31="")),"(   )","(    "))</f>
        <v>#N/A</v>
      </c>
      <c r="H12" s="37" t="e">
        <f t="shared" si="19"/>
        <v>#N/A</v>
      </c>
      <c r="I12" s="95" t="e">
        <f>IF(I30="","",IF((AND(ISTEXT(I30),I31="")),"(   )","(    "))</f>
        <v>#N/A</v>
      </c>
      <c r="J12" s="37" t="e">
        <f t="shared" si="19"/>
        <v>#N/A</v>
      </c>
      <c r="K12" s="95" t="e">
        <f>IF(K30="","",IF((AND(ISTEXT(K30),K31="")),"(   )","(    "))</f>
        <v>#N/A</v>
      </c>
      <c r="L12" s="37" t="e">
        <f t="shared" si="19"/>
        <v>#N/A</v>
      </c>
      <c r="M12" s="95" t="e">
        <f>IF(M30="","",IF((AND(ISTEXT(M30),M31="")),"(   )","(    "))</f>
        <v>#N/A</v>
      </c>
      <c r="N12" s="37" t="e">
        <f t="shared" si="19"/>
        <v>#N/A</v>
      </c>
      <c r="O12" s="95" t="e">
        <f>IF(O30="","",IF((AND(ISTEXT(O30),O31="")),"(   )","(    "))</f>
        <v>#N/A</v>
      </c>
      <c r="P12" s="37" t="e">
        <f t="shared" si="19"/>
        <v>#N/A</v>
      </c>
      <c r="Q12" s="95" t="e">
        <f>IF(Q30="","",IF((AND(ISTEXT(Q30),Q31="")),"(   )","(    "))</f>
        <v>#N/A</v>
      </c>
      <c r="R12" s="37" t="e">
        <f t="shared" si="19"/>
        <v>#N/A</v>
      </c>
      <c r="S12" s="95" t="e">
        <f>IF(S30="","",IF((AND(ISTEXT(S30),S31="")),"(   )","(    "))</f>
        <v>#N/A</v>
      </c>
      <c r="T12" s="37" t="e">
        <f t="shared" si="19"/>
        <v>#N/A</v>
      </c>
      <c r="U12" s="95" t="e">
        <f>IF(U30="","",IF((AND(ISTEXT(U30),U31="")),"(   )","(    "))</f>
        <v>#N/A</v>
      </c>
      <c r="V12" s="104"/>
    </row>
    <row r="13" spans="2:22" ht="80.400000000000006" customHeight="1">
      <c r="B13" s="37" t="e">
        <f t="shared" si="19"/>
        <v>#N/A</v>
      </c>
      <c r="C13" s="95" t="e">
        <f>IF(C31="","",IF(AND(C30="",ISTEXT(C31),C32=""),"(   )",IF((AND(ISTEXT(C30),ISTEXT(C31),C32="")),"   )",IF((AND(C30="",ISTEXT(C31),ISTEXT(C32))),"(   ",""))))</f>
        <v>#N/A</v>
      </c>
      <c r="D13" s="37" t="e">
        <f t="shared" si="19"/>
        <v>#N/A</v>
      </c>
      <c r="E13" s="95" t="e">
        <f>IF(E31="","",IF(AND(E30="",ISTEXT(E31),E32=""),"(   )",IF((AND(ISTEXT(E30),ISTEXT(E31),E32="")),"   )",IF((AND(E30="",ISTEXT(E31),ISTEXT(E32))),"(   ",""))))</f>
        <v>#N/A</v>
      </c>
      <c r="F13" s="37" t="e">
        <f t="shared" si="19"/>
        <v>#N/A</v>
      </c>
      <c r="G13" s="95" t="e">
        <f>IF(G31="","",IF(AND(G30="",ISTEXT(G31),G32=""),"(   )",IF((AND(ISTEXT(G30),ISTEXT(G31),G32="")),"   )",IF((AND(G30="",ISTEXT(G31),ISTEXT(G32))),"(   ",""))))</f>
        <v>#N/A</v>
      </c>
      <c r="H13" s="37" t="e">
        <f t="shared" si="19"/>
        <v>#N/A</v>
      </c>
      <c r="I13" s="95" t="e">
        <f>IF(I31="","",IF(AND(I30="",ISTEXT(I31),I32=""),"(   )",IF((AND(ISTEXT(I30),ISTEXT(I31),I32="")),"   )",IF((AND(I30="",ISTEXT(I31),ISTEXT(I32))),"(   ",""))))</f>
        <v>#N/A</v>
      </c>
      <c r="J13" s="37" t="e">
        <f t="shared" si="19"/>
        <v>#N/A</v>
      </c>
      <c r="K13" s="95" t="e">
        <f>IF(K31="","",IF(AND(K30="",ISTEXT(K31),K32=""),"(   )",IF((AND(ISTEXT(K30),ISTEXT(K31),K32="")),"   )",IF((AND(K30="",ISTEXT(K31),ISTEXT(K32))),"(   ",""))))</f>
        <v>#N/A</v>
      </c>
      <c r="L13" s="37" t="e">
        <f t="shared" si="19"/>
        <v>#N/A</v>
      </c>
      <c r="M13" s="95" t="e">
        <f>IF(M31="","",IF(AND(M30="",ISTEXT(M31),M32=""),"(   )",IF((AND(ISTEXT(M30),ISTEXT(M31),M32="")),"   )",IF((AND(M30="",ISTEXT(M31),ISTEXT(M32))),"(   ",""))))</f>
        <v>#N/A</v>
      </c>
      <c r="N13" s="37" t="e">
        <f t="shared" si="19"/>
        <v>#N/A</v>
      </c>
      <c r="O13" s="95" t="e">
        <f>IF(O31="","",IF(AND(O30="",ISTEXT(O31),O32=""),"(   )",IF((AND(ISTEXT(O30),ISTEXT(O31),O32="")),"   )",IF((AND(O30="",ISTEXT(O31),ISTEXT(O32))),"(   ",""))))</f>
        <v>#N/A</v>
      </c>
      <c r="P13" s="37" t="e">
        <f t="shared" si="19"/>
        <v>#N/A</v>
      </c>
      <c r="Q13" s="95" t="e">
        <f>IF(Q31="","",IF(AND(Q30="",ISTEXT(Q31),Q32=""),"(   )",IF((AND(ISTEXT(Q30),ISTEXT(Q31),Q32="")),"   )",IF((AND(Q30="",ISTEXT(Q31),ISTEXT(Q32))),"(   ",""))))</f>
        <v>#N/A</v>
      </c>
      <c r="R13" s="37" t="e">
        <f t="shared" si="19"/>
        <v>#N/A</v>
      </c>
      <c r="S13" s="95" t="e">
        <f>IF(S31="","",IF(AND(S30="",ISTEXT(S31),S32=""),"(   )",IF((AND(ISTEXT(S30),ISTEXT(S31),S32="")),"   )",IF((AND(S30="",ISTEXT(S31),ISTEXT(S32))),"(   ",""))))</f>
        <v>#N/A</v>
      </c>
      <c r="T13" s="37" t="e">
        <f t="shared" si="19"/>
        <v>#N/A</v>
      </c>
      <c r="U13" s="95" t="e">
        <f>IF(U31="","",IF(AND(U30="",ISTEXT(U31),U32=""),"(   )",IF((AND(ISTEXT(U30),ISTEXT(U31),U32="")),"   )",IF((AND(U30="",ISTEXT(U31),ISTEXT(U32))),"(   ",""))))</f>
        <v>#N/A</v>
      </c>
      <c r="V13" s="104"/>
    </row>
    <row r="14" spans="2:22" ht="80.400000000000006" customHeight="1">
      <c r="B14" s="37" t="e">
        <f t="shared" si="19"/>
        <v>#N/A</v>
      </c>
      <c r="C14" s="95" t="e">
        <f t="shared" ref="C14:C17" si="20">IF(C32="","",IF(AND(C31="",ISTEXT(C32),C33=""),"(   )",IF((AND(ISTEXT(C31),ISTEXT(C32),C33="")),"   )",IF((AND(C31="",ISTEXT(C32),ISTEXT(C33))),"(   ",""))))</f>
        <v>#N/A</v>
      </c>
      <c r="D14" s="37" t="e">
        <f t="shared" si="19"/>
        <v>#N/A</v>
      </c>
      <c r="E14" s="95" t="e">
        <f t="shared" ref="E14:E17" si="21">IF(E32="","",IF(AND(E31="",ISTEXT(E32),E33=""),"(   )",IF((AND(ISTEXT(E31),ISTEXT(E32),E33="")),"   )",IF((AND(E31="",ISTEXT(E32),ISTEXT(E33))),"(   ",""))))</f>
        <v>#N/A</v>
      </c>
      <c r="F14" s="37" t="e">
        <f t="shared" si="19"/>
        <v>#N/A</v>
      </c>
      <c r="G14" s="95" t="e">
        <f t="shared" ref="G14:G17" si="22">IF(G32="","",IF(AND(G31="",ISTEXT(G32),G33=""),"(   )",IF((AND(ISTEXT(G31),ISTEXT(G32),G33="")),"   )",IF((AND(G31="",ISTEXT(G32),ISTEXT(G33))),"(   ",""))))</f>
        <v>#N/A</v>
      </c>
      <c r="H14" s="37" t="e">
        <f t="shared" si="19"/>
        <v>#N/A</v>
      </c>
      <c r="I14" s="95" t="e">
        <f t="shared" ref="I14:I17" si="23">IF(I32="","",IF(AND(I31="",ISTEXT(I32),I33=""),"(   )",IF((AND(ISTEXT(I31),ISTEXT(I32),I33="")),"   )",IF((AND(I31="",ISTEXT(I32),ISTEXT(I33))),"(   ",""))))</f>
        <v>#N/A</v>
      </c>
      <c r="J14" s="37" t="e">
        <f t="shared" si="19"/>
        <v>#N/A</v>
      </c>
      <c r="K14" s="95" t="e">
        <f t="shared" ref="K14:K17" si="24">IF(K32="","",IF(AND(K31="",ISTEXT(K32),K33=""),"(   )",IF((AND(ISTEXT(K31),ISTEXT(K32),K33="")),"   )",IF((AND(K31="",ISTEXT(K32),ISTEXT(K33))),"(   ",""))))</f>
        <v>#N/A</v>
      </c>
      <c r="L14" s="37" t="e">
        <f t="shared" si="19"/>
        <v>#N/A</v>
      </c>
      <c r="M14" s="95" t="e">
        <f t="shared" ref="M14:M17" si="25">IF(M32="","",IF(AND(M31="",ISTEXT(M32),M33=""),"(   )",IF((AND(ISTEXT(M31),ISTEXT(M32),M33="")),"   )",IF((AND(M31="",ISTEXT(M32),ISTEXT(M33))),"(   ",""))))</f>
        <v>#N/A</v>
      </c>
      <c r="N14" s="37" t="e">
        <f t="shared" si="19"/>
        <v>#N/A</v>
      </c>
      <c r="O14" s="95" t="e">
        <f t="shared" ref="O14:O17" si="26">IF(O32="","",IF(AND(O31="",ISTEXT(O32),O33=""),"(   )",IF((AND(ISTEXT(O31),ISTEXT(O32),O33="")),"   )",IF((AND(O31="",ISTEXT(O32),ISTEXT(O33))),"(   ",""))))</f>
        <v>#N/A</v>
      </c>
      <c r="P14" s="37" t="e">
        <f t="shared" si="19"/>
        <v>#N/A</v>
      </c>
      <c r="Q14" s="95" t="e">
        <f t="shared" ref="Q14:Q17" si="27">IF(Q32="","",IF(AND(Q31="",ISTEXT(Q32),Q33=""),"(   )",IF((AND(ISTEXT(Q31),ISTEXT(Q32),Q33="")),"   )",IF((AND(Q31="",ISTEXT(Q32),ISTEXT(Q33))),"(   ",""))))</f>
        <v>#N/A</v>
      </c>
      <c r="R14" s="37" t="e">
        <f t="shared" si="19"/>
        <v>#N/A</v>
      </c>
      <c r="S14" s="95" t="e">
        <f t="shared" ref="S14:S17" si="28">IF(S32="","",IF(AND(S31="",ISTEXT(S32),S33=""),"(   )",IF((AND(ISTEXT(S31),ISTEXT(S32),S33="")),"   )",IF((AND(S31="",ISTEXT(S32),ISTEXT(S33))),"(   ",""))))</f>
        <v>#N/A</v>
      </c>
      <c r="T14" s="37" t="e">
        <f t="shared" si="19"/>
        <v>#N/A</v>
      </c>
      <c r="U14" s="95" t="e">
        <f t="shared" ref="U14:U17" si="29">IF(U32="","",IF(AND(U31="",ISTEXT(U32),U33=""),"(   )",IF((AND(ISTEXT(U31),ISTEXT(U32),U33="")),"   )",IF((AND(U31="",ISTEXT(U32),ISTEXT(U33))),"(   ",""))))</f>
        <v>#N/A</v>
      </c>
      <c r="V14" s="104"/>
    </row>
    <row r="15" spans="2:22" ht="80.400000000000006" customHeight="1">
      <c r="B15" s="37" t="e">
        <f t="shared" si="19"/>
        <v>#N/A</v>
      </c>
      <c r="C15" s="95" t="e">
        <f t="shared" si="20"/>
        <v>#N/A</v>
      </c>
      <c r="D15" s="37" t="e">
        <f t="shared" si="19"/>
        <v>#N/A</v>
      </c>
      <c r="E15" s="95" t="e">
        <f t="shared" si="21"/>
        <v>#N/A</v>
      </c>
      <c r="F15" s="37" t="e">
        <f t="shared" si="19"/>
        <v>#N/A</v>
      </c>
      <c r="G15" s="95" t="e">
        <f t="shared" si="22"/>
        <v>#N/A</v>
      </c>
      <c r="H15" s="37" t="e">
        <f t="shared" si="19"/>
        <v>#N/A</v>
      </c>
      <c r="I15" s="95" t="e">
        <f t="shared" si="23"/>
        <v>#N/A</v>
      </c>
      <c r="J15" s="37" t="e">
        <f t="shared" si="19"/>
        <v>#N/A</v>
      </c>
      <c r="K15" s="95" t="e">
        <f t="shared" si="24"/>
        <v>#N/A</v>
      </c>
      <c r="L15" s="37" t="e">
        <f t="shared" si="19"/>
        <v>#N/A</v>
      </c>
      <c r="M15" s="95" t="e">
        <f t="shared" si="25"/>
        <v>#N/A</v>
      </c>
      <c r="N15" s="37" t="e">
        <f t="shared" si="19"/>
        <v>#N/A</v>
      </c>
      <c r="O15" s="95" t="e">
        <f t="shared" si="26"/>
        <v>#N/A</v>
      </c>
      <c r="P15" s="37" t="e">
        <f t="shared" si="19"/>
        <v>#N/A</v>
      </c>
      <c r="Q15" s="95" t="e">
        <f t="shared" si="27"/>
        <v>#N/A</v>
      </c>
      <c r="R15" s="37" t="e">
        <f t="shared" si="19"/>
        <v>#N/A</v>
      </c>
      <c r="S15" s="95" t="e">
        <f t="shared" si="28"/>
        <v>#N/A</v>
      </c>
      <c r="T15" s="37" t="e">
        <f t="shared" si="19"/>
        <v>#N/A</v>
      </c>
      <c r="U15" s="95" t="e">
        <f t="shared" si="29"/>
        <v>#N/A</v>
      </c>
      <c r="V15" s="105" t="s">
        <v>1931</v>
      </c>
    </row>
    <row r="16" spans="2:22" ht="80.400000000000006" customHeight="1">
      <c r="B16" s="37" t="e">
        <f t="shared" si="19"/>
        <v>#N/A</v>
      </c>
      <c r="C16" s="95" t="e">
        <f t="shared" si="20"/>
        <v>#N/A</v>
      </c>
      <c r="D16" s="37" t="e">
        <f t="shared" si="19"/>
        <v>#N/A</v>
      </c>
      <c r="E16" s="95" t="e">
        <f t="shared" si="21"/>
        <v>#N/A</v>
      </c>
      <c r="F16" s="37" t="e">
        <f t="shared" si="19"/>
        <v>#N/A</v>
      </c>
      <c r="G16" s="95" t="e">
        <f t="shared" si="22"/>
        <v>#N/A</v>
      </c>
      <c r="H16" s="37" t="e">
        <f t="shared" si="19"/>
        <v>#N/A</v>
      </c>
      <c r="I16" s="95" t="e">
        <f t="shared" si="23"/>
        <v>#N/A</v>
      </c>
      <c r="J16" s="37" t="e">
        <f t="shared" si="19"/>
        <v>#N/A</v>
      </c>
      <c r="K16" s="95" t="e">
        <f t="shared" si="24"/>
        <v>#N/A</v>
      </c>
      <c r="L16" s="37" t="e">
        <f t="shared" si="19"/>
        <v>#N/A</v>
      </c>
      <c r="M16" s="95" t="e">
        <f t="shared" si="25"/>
        <v>#N/A</v>
      </c>
      <c r="N16" s="37" t="e">
        <f t="shared" si="19"/>
        <v>#N/A</v>
      </c>
      <c r="O16" s="95" t="e">
        <f t="shared" si="26"/>
        <v>#N/A</v>
      </c>
      <c r="P16" s="37" t="e">
        <f t="shared" si="19"/>
        <v>#N/A</v>
      </c>
      <c r="Q16" s="95" t="e">
        <f t="shared" si="27"/>
        <v>#N/A</v>
      </c>
      <c r="R16" s="37" t="e">
        <f t="shared" si="19"/>
        <v>#N/A</v>
      </c>
      <c r="S16" s="95" t="e">
        <f t="shared" si="28"/>
        <v>#N/A</v>
      </c>
      <c r="T16" s="37" t="e">
        <f t="shared" si="19"/>
        <v>#N/A</v>
      </c>
      <c r="U16" s="95" t="e">
        <f t="shared" si="29"/>
        <v>#N/A</v>
      </c>
      <c r="V16" s="106"/>
    </row>
    <row r="17" spans="2:22" ht="80.400000000000006" customHeight="1">
      <c r="B17" s="37" t="e">
        <f t="shared" si="19"/>
        <v>#N/A</v>
      </c>
      <c r="C17" s="95" t="e">
        <f t="shared" si="20"/>
        <v>#N/A</v>
      </c>
      <c r="D17" s="37" t="e">
        <f t="shared" si="19"/>
        <v>#N/A</v>
      </c>
      <c r="E17" s="95" t="e">
        <f t="shared" si="21"/>
        <v>#N/A</v>
      </c>
      <c r="F17" s="37" t="e">
        <f t="shared" si="19"/>
        <v>#N/A</v>
      </c>
      <c r="G17" s="95" t="e">
        <f t="shared" si="22"/>
        <v>#N/A</v>
      </c>
      <c r="H17" s="37" t="e">
        <f t="shared" si="19"/>
        <v>#N/A</v>
      </c>
      <c r="I17" s="95" t="e">
        <f t="shared" si="23"/>
        <v>#N/A</v>
      </c>
      <c r="J17" s="37" t="e">
        <f t="shared" si="19"/>
        <v>#N/A</v>
      </c>
      <c r="K17" s="95" t="e">
        <f t="shared" si="24"/>
        <v>#N/A</v>
      </c>
      <c r="L17" s="37" t="e">
        <f t="shared" si="19"/>
        <v>#N/A</v>
      </c>
      <c r="M17" s="95" t="e">
        <f t="shared" si="25"/>
        <v>#N/A</v>
      </c>
      <c r="N17" s="37" t="e">
        <f t="shared" si="19"/>
        <v>#N/A</v>
      </c>
      <c r="O17" s="95" t="e">
        <f t="shared" si="26"/>
        <v>#N/A</v>
      </c>
      <c r="P17" s="37" t="e">
        <f t="shared" si="19"/>
        <v>#N/A</v>
      </c>
      <c r="Q17" s="95" t="e">
        <f t="shared" si="27"/>
        <v>#N/A</v>
      </c>
      <c r="R17" s="37" t="e">
        <f t="shared" si="19"/>
        <v>#N/A</v>
      </c>
      <c r="S17" s="95" t="e">
        <f t="shared" si="28"/>
        <v>#N/A</v>
      </c>
      <c r="T17" s="37" t="e">
        <f t="shared" si="19"/>
        <v>#N/A</v>
      </c>
      <c r="U17" s="95" t="e">
        <f t="shared" si="29"/>
        <v>#N/A</v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e">
        <f t="shared" ref="B21:U26" si="30">B30</f>
        <v>#N/A</v>
      </c>
      <c r="C21" s="96" t="e">
        <f t="shared" si="30"/>
        <v>#N/A</v>
      </c>
      <c r="D21" s="37" t="e">
        <f t="shared" si="30"/>
        <v>#N/A</v>
      </c>
      <c r="E21" s="96" t="e">
        <f t="shared" si="30"/>
        <v>#N/A</v>
      </c>
      <c r="F21" s="37" t="e">
        <f t="shared" si="30"/>
        <v>#N/A</v>
      </c>
      <c r="G21" s="96" t="e">
        <f t="shared" si="30"/>
        <v>#N/A</v>
      </c>
      <c r="H21" s="37" t="e">
        <f t="shared" si="30"/>
        <v>#N/A</v>
      </c>
      <c r="I21" s="96" t="e">
        <f t="shared" si="30"/>
        <v>#N/A</v>
      </c>
      <c r="J21" s="37" t="e">
        <f t="shared" si="30"/>
        <v>#N/A</v>
      </c>
      <c r="K21" s="96" t="e">
        <f t="shared" si="30"/>
        <v>#N/A</v>
      </c>
      <c r="L21" s="37" t="e">
        <f t="shared" si="30"/>
        <v>#N/A</v>
      </c>
      <c r="M21" s="96" t="e">
        <f t="shared" si="30"/>
        <v>#N/A</v>
      </c>
      <c r="N21" s="37" t="e">
        <f t="shared" si="30"/>
        <v>#N/A</v>
      </c>
      <c r="O21" s="96" t="e">
        <f t="shared" si="30"/>
        <v>#N/A</v>
      </c>
      <c r="P21" s="37" t="e">
        <f t="shared" si="30"/>
        <v>#N/A</v>
      </c>
      <c r="Q21" s="96" t="e">
        <f t="shared" si="30"/>
        <v>#N/A</v>
      </c>
      <c r="R21" s="37" t="e">
        <f t="shared" si="30"/>
        <v>#N/A</v>
      </c>
      <c r="S21" s="96" t="e">
        <f t="shared" si="30"/>
        <v>#N/A</v>
      </c>
      <c r="T21" s="37" t="e">
        <f t="shared" si="30"/>
        <v>#N/A</v>
      </c>
      <c r="U21" s="96" t="e">
        <f t="shared" si="30"/>
        <v>#N/A</v>
      </c>
      <c r="V21" s="104"/>
    </row>
    <row r="22" spans="2:22" ht="80.400000000000006" customHeight="1">
      <c r="B22" s="37" t="e">
        <f t="shared" si="30"/>
        <v>#N/A</v>
      </c>
      <c r="C22" s="96" t="e">
        <f t="shared" si="30"/>
        <v>#N/A</v>
      </c>
      <c r="D22" s="37" t="e">
        <f t="shared" si="30"/>
        <v>#N/A</v>
      </c>
      <c r="E22" s="96" t="e">
        <f t="shared" si="30"/>
        <v>#N/A</v>
      </c>
      <c r="F22" s="37" t="e">
        <f t="shared" si="30"/>
        <v>#N/A</v>
      </c>
      <c r="G22" s="96" t="e">
        <f t="shared" si="30"/>
        <v>#N/A</v>
      </c>
      <c r="H22" s="37" t="e">
        <f t="shared" si="30"/>
        <v>#N/A</v>
      </c>
      <c r="I22" s="96" t="e">
        <f t="shared" si="30"/>
        <v>#N/A</v>
      </c>
      <c r="J22" s="37" t="e">
        <f t="shared" si="30"/>
        <v>#N/A</v>
      </c>
      <c r="K22" s="96" t="e">
        <f t="shared" si="30"/>
        <v>#N/A</v>
      </c>
      <c r="L22" s="37" t="e">
        <f t="shared" si="30"/>
        <v>#N/A</v>
      </c>
      <c r="M22" s="96" t="e">
        <f t="shared" si="30"/>
        <v>#N/A</v>
      </c>
      <c r="N22" s="37" t="e">
        <f t="shared" si="30"/>
        <v>#N/A</v>
      </c>
      <c r="O22" s="96" t="e">
        <f t="shared" si="30"/>
        <v>#N/A</v>
      </c>
      <c r="P22" s="37" t="e">
        <f t="shared" si="30"/>
        <v>#N/A</v>
      </c>
      <c r="Q22" s="96" t="e">
        <f t="shared" si="30"/>
        <v>#N/A</v>
      </c>
      <c r="R22" s="37" t="e">
        <f t="shared" si="30"/>
        <v>#N/A</v>
      </c>
      <c r="S22" s="96" t="e">
        <f t="shared" si="30"/>
        <v>#N/A</v>
      </c>
      <c r="T22" s="37" t="e">
        <f t="shared" si="30"/>
        <v>#N/A</v>
      </c>
      <c r="U22" s="96" t="e">
        <f t="shared" si="30"/>
        <v>#N/A</v>
      </c>
      <c r="V22" s="104"/>
    </row>
    <row r="23" spans="2:22" ht="80.400000000000006" customHeight="1">
      <c r="B23" s="37" t="e">
        <f t="shared" si="30"/>
        <v>#N/A</v>
      </c>
      <c r="C23" s="96" t="e">
        <f t="shared" si="30"/>
        <v>#N/A</v>
      </c>
      <c r="D23" s="37" t="e">
        <f t="shared" si="30"/>
        <v>#N/A</v>
      </c>
      <c r="E23" s="96" t="e">
        <f t="shared" si="30"/>
        <v>#N/A</v>
      </c>
      <c r="F23" s="37" t="e">
        <f t="shared" si="30"/>
        <v>#N/A</v>
      </c>
      <c r="G23" s="96" t="e">
        <f t="shared" si="30"/>
        <v>#N/A</v>
      </c>
      <c r="H23" s="37" t="e">
        <f t="shared" si="30"/>
        <v>#N/A</v>
      </c>
      <c r="I23" s="96" t="e">
        <f t="shared" si="30"/>
        <v>#N/A</v>
      </c>
      <c r="J23" s="37" t="e">
        <f t="shared" si="30"/>
        <v>#N/A</v>
      </c>
      <c r="K23" s="96" t="e">
        <f t="shared" si="30"/>
        <v>#N/A</v>
      </c>
      <c r="L23" s="37" t="e">
        <f t="shared" si="30"/>
        <v>#N/A</v>
      </c>
      <c r="M23" s="96" t="e">
        <f t="shared" si="30"/>
        <v>#N/A</v>
      </c>
      <c r="N23" s="37" t="e">
        <f t="shared" si="30"/>
        <v>#N/A</v>
      </c>
      <c r="O23" s="96" t="e">
        <f t="shared" si="30"/>
        <v>#N/A</v>
      </c>
      <c r="P23" s="37" t="e">
        <f t="shared" si="30"/>
        <v>#N/A</v>
      </c>
      <c r="Q23" s="96" t="e">
        <f t="shared" si="30"/>
        <v>#N/A</v>
      </c>
      <c r="R23" s="37" t="e">
        <f t="shared" si="30"/>
        <v>#N/A</v>
      </c>
      <c r="S23" s="96" t="e">
        <f t="shared" si="30"/>
        <v>#N/A</v>
      </c>
      <c r="T23" s="37" t="e">
        <f t="shared" si="30"/>
        <v>#N/A</v>
      </c>
      <c r="U23" s="96" t="e">
        <f t="shared" si="30"/>
        <v>#N/A</v>
      </c>
      <c r="V23" s="104"/>
    </row>
    <row r="24" spans="2:22" ht="80.400000000000006" customHeight="1">
      <c r="B24" s="37" t="e">
        <f t="shared" si="30"/>
        <v>#N/A</v>
      </c>
      <c r="C24" s="96" t="e">
        <f t="shared" si="30"/>
        <v>#N/A</v>
      </c>
      <c r="D24" s="37" t="e">
        <f t="shared" si="30"/>
        <v>#N/A</v>
      </c>
      <c r="E24" s="96" t="e">
        <f t="shared" si="30"/>
        <v>#N/A</v>
      </c>
      <c r="F24" s="37" t="e">
        <f t="shared" si="30"/>
        <v>#N/A</v>
      </c>
      <c r="G24" s="96" t="e">
        <f t="shared" si="30"/>
        <v>#N/A</v>
      </c>
      <c r="H24" s="37" t="e">
        <f t="shared" si="30"/>
        <v>#N/A</v>
      </c>
      <c r="I24" s="96" t="e">
        <f t="shared" si="30"/>
        <v>#N/A</v>
      </c>
      <c r="J24" s="37" t="e">
        <f t="shared" si="30"/>
        <v>#N/A</v>
      </c>
      <c r="K24" s="96" t="e">
        <f t="shared" si="30"/>
        <v>#N/A</v>
      </c>
      <c r="L24" s="37" t="e">
        <f t="shared" si="30"/>
        <v>#N/A</v>
      </c>
      <c r="M24" s="96" t="e">
        <f t="shared" si="30"/>
        <v>#N/A</v>
      </c>
      <c r="N24" s="37" t="e">
        <f t="shared" si="30"/>
        <v>#N/A</v>
      </c>
      <c r="O24" s="96" t="e">
        <f t="shared" si="30"/>
        <v>#N/A</v>
      </c>
      <c r="P24" s="37" t="e">
        <f t="shared" si="30"/>
        <v>#N/A</v>
      </c>
      <c r="Q24" s="96" t="e">
        <f t="shared" si="30"/>
        <v>#N/A</v>
      </c>
      <c r="R24" s="37" t="e">
        <f t="shared" si="30"/>
        <v>#N/A</v>
      </c>
      <c r="S24" s="96" t="e">
        <f t="shared" si="30"/>
        <v>#N/A</v>
      </c>
      <c r="T24" s="37" t="e">
        <f t="shared" si="30"/>
        <v>#N/A</v>
      </c>
      <c r="U24" s="96" t="e">
        <f t="shared" si="30"/>
        <v>#N/A</v>
      </c>
      <c r="V24" s="105" t="s">
        <v>1953</v>
      </c>
    </row>
    <row r="25" spans="2:22" ht="80.400000000000006" customHeight="1">
      <c r="B25" s="37" t="e">
        <f t="shared" si="30"/>
        <v>#N/A</v>
      </c>
      <c r="C25" s="96" t="e">
        <f t="shared" si="30"/>
        <v>#N/A</v>
      </c>
      <c r="D25" s="37" t="e">
        <f t="shared" si="30"/>
        <v>#N/A</v>
      </c>
      <c r="E25" s="96" t="e">
        <f t="shared" si="30"/>
        <v>#N/A</v>
      </c>
      <c r="F25" s="37" t="e">
        <f t="shared" si="30"/>
        <v>#N/A</v>
      </c>
      <c r="G25" s="96" t="e">
        <f t="shared" si="30"/>
        <v>#N/A</v>
      </c>
      <c r="H25" s="37" t="e">
        <f t="shared" si="30"/>
        <v>#N/A</v>
      </c>
      <c r="I25" s="96" t="e">
        <f t="shared" si="30"/>
        <v>#N/A</v>
      </c>
      <c r="J25" s="37" t="e">
        <f t="shared" si="30"/>
        <v>#N/A</v>
      </c>
      <c r="K25" s="96" t="e">
        <f t="shared" si="30"/>
        <v>#N/A</v>
      </c>
      <c r="L25" s="37" t="e">
        <f t="shared" si="30"/>
        <v>#N/A</v>
      </c>
      <c r="M25" s="96" t="e">
        <f t="shared" si="30"/>
        <v>#N/A</v>
      </c>
      <c r="N25" s="37" t="e">
        <f t="shared" si="30"/>
        <v>#N/A</v>
      </c>
      <c r="O25" s="96" t="e">
        <f t="shared" si="30"/>
        <v>#N/A</v>
      </c>
      <c r="P25" s="37" t="e">
        <f t="shared" si="30"/>
        <v>#N/A</v>
      </c>
      <c r="Q25" s="96" t="e">
        <f t="shared" si="30"/>
        <v>#N/A</v>
      </c>
      <c r="R25" s="37" t="e">
        <f t="shared" si="30"/>
        <v>#N/A</v>
      </c>
      <c r="S25" s="96" t="e">
        <f t="shared" si="30"/>
        <v>#N/A</v>
      </c>
      <c r="T25" s="37" t="e">
        <f t="shared" si="30"/>
        <v>#N/A</v>
      </c>
      <c r="U25" s="96" t="e">
        <f t="shared" si="30"/>
        <v>#N/A</v>
      </c>
      <c r="V25" s="106"/>
    </row>
    <row r="26" spans="2:22" ht="80.400000000000006" customHeight="1">
      <c r="B26" s="37" t="e">
        <f t="shared" si="30"/>
        <v>#N/A</v>
      </c>
      <c r="C26" s="96" t="e">
        <f t="shared" si="30"/>
        <v>#N/A</v>
      </c>
      <c r="D26" s="37" t="e">
        <f t="shared" si="30"/>
        <v>#N/A</v>
      </c>
      <c r="E26" s="96" t="e">
        <f t="shared" si="30"/>
        <v>#N/A</v>
      </c>
      <c r="F26" s="37" t="e">
        <f t="shared" si="30"/>
        <v>#N/A</v>
      </c>
      <c r="G26" s="96" t="e">
        <f t="shared" si="30"/>
        <v>#N/A</v>
      </c>
      <c r="H26" s="37" t="e">
        <f t="shared" si="30"/>
        <v>#N/A</v>
      </c>
      <c r="I26" s="96" t="e">
        <f t="shared" si="30"/>
        <v>#N/A</v>
      </c>
      <c r="J26" s="37" t="e">
        <f t="shared" si="30"/>
        <v>#N/A</v>
      </c>
      <c r="K26" s="96" t="e">
        <f t="shared" si="30"/>
        <v>#N/A</v>
      </c>
      <c r="L26" s="37" t="e">
        <f t="shared" si="30"/>
        <v>#N/A</v>
      </c>
      <c r="M26" s="96" t="e">
        <f t="shared" si="30"/>
        <v>#N/A</v>
      </c>
      <c r="N26" s="37" t="e">
        <f t="shared" si="30"/>
        <v>#N/A</v>
      </c>
      <c r="O26" s="96" t="e">
        <f t="shared" si="30"/>
        <v>#N/A</v>
      </c>
      <c r="P26" s="37" t="e">
        <f t="shared" si="30"/>
        <v>#N/A</v>
      </c>
      <c r="Q26" s="96" t="e">
        <f t="shared" si="30"/>
        <v>#N/A</v>
      </c>
      <c r="R26" s="37" t="e">
        <f t="shared" si="30"/>
        <v>#N/A</v>
      </c>
      <c r="S26" s="96" t="e">
        <f t="shared" si="30"/>
        <v>#N/A</v>
      </c>
      <c r="T26" s="37" t="e">
        <f t="shared" si="30"/>
        <v>#N/A</v>
      </c>
      <c r="U26" s="96" t="e">
        <f t="shared" si="30"/>
        <v>#N/A</v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1954</v>
      </c>
      <c r="C29" s="88"/>
      <c r="D29" s="2" t="s">
        <v>1955</v>
      </c>
      <c r="E29" s="88"/>
      <c r="F29" s="2" t="s">
        <v>1956</v>
      </c>
      <c r="G29" s="88"/>
      <c r="H29" s="2" t="s">
        <v>1957</v>
      </c>
      <c r="I29" s="88"/>
      <c r="J29" s="2" t="s">
        <v>1958</v>
      </c>
      <c r="K29" s="88"/>
      <c r="L29" s="2" t="s">
        <v>1959</v>
      </c>
      <c r="M29" s="88"/>
      <c r="N29" s="2" t="s">
        <v>1960</v>
      </c>
      <c r="O29" s="88"/>
      <c r="P29" s="2" t="s">
        <v>1961</v>
      </c>
      <c r="Q29" s="88"/>
      <c r="R29" s="2" t="s">
        <v>1962</v>
      </c>
      <c r="S29" s="88"/>
      <c r="T29" s="2" t="s">
        <v>1963</v>
      </c>
    </row>
    <row r="30" spans="2:22" ht="48" hidden="1" customHeight="1">
      <c r="B30" s="5" t="e">
        <f t="shared" ref="B30:U36" si="31">IF(B40=0,"",B40)</f>
        <v>#N/A</v>
      </c>
      <c r="C30" s="97" t="e">
        <f t="shared" si="31"/>
        <v>#N/A</v>
      </c>
      <c r="D30" s="5" t="e">
        <f t="shared" si="31"/>
        <v>#N/A</v>
      </c>
      <c r="E30" s="97" t="e">
        <f t="shared" si="31"/>
        <v>#N/A</v>
      </c>
      <c r="F30" s="5" t="e">
        <f t="shared" si="31"/>
        <v>#N/A</v>
      </c>
      <c r="G30" s="97" t="e">
        <f t="shared" si="31"/>
        <v>#N/A</v>
      </c>
      <c r="H30" s="5" t="e">
        <f t="shared" si="31"/>
        <v>#N/A</v>
      </c>
      <c r="I30" s="97" t="e">
        <f t="shared" si="31"/>
        <v>#N/A</v>
      </c>
      <c r="J30" s="5" t="e">
        <f t="shared" si="31"/>
        <v>#N/A</v>
      </c>
      <c r="K30" s="97" t="e">
        <f t="shared" si="31"/>
        <v>#N/A</v>
      </c>
      <c r="L30" s="5" t="e">
        <f t="shared" si="31"/>
        <v>#N/A</v>
      </c>
      <c r="M30" s="97" t="e">
        <f t="shared" si="31"/>
        <v>#N/A</v>
      </c>
      <c r="N30" s="5" t="e">
        <f t="shared" si="31"/>
        <v>#N/A</v>
      </c>
      <c r="O30" s="97" t="e">
        <f t="shared" si="31"/>
        <v>#N/A</v>
      </c>
      <c r="P30" s="5" t="e">
        <f t="shared" si="31"/>
        <v>#N/A</v>
      </c>
      <c r="Q30" s="97" t="e">
        <f t="shared" si="31"/>
        <v>#N/A</v>
      </c>
      <c r="R30" s="5" t="e">
        <f t="shared" si="31"/>
        <v>#N/A</v>
      </c>
      <c r="S30" s="97" t="e">
        <f t="shared" si="31"/>
        <v>#N/A</v>
      </c>
      <c r="T30" s="5" t="e">
        <f t="shared" si="31"/>
        <v>#N/A</v>
      </c>
      <c r="U30" s="97" t="e">
        <f t="shared" si="31"/>
        <v>#N/A</v>
      </c>
    </row>
    <row r="31" spans="2:22" ht="48" hidden="1" customHeight="1">
      <c r="B31" s="5" t="e">
        <f t="shared" si="31"/>
        <v>#N/A</v>
      </c>
      <c r="C31" s="97" t="e">
        <f t="shared" si="31"/>
        <v>#N/A</v>
      </c>
      <c r="D31" s="5" t="e">
        <f t="shared" si="31"/>
        <v>#N/A</v>
      </c>
      <c r="E31" s="97" t="e">
        <f t="shared" si="31"/>
        <v>#N/A</v>
      </c>
      <c r="F31" s="5" t="e">
        <f t="shared" si="31"/>
        <v>#N/A</v>
      </c>
      <c r="G31" s="97" t="e">
        <f t="shared" si="31"/>
        <v>#N/A</v>
      </c>
      <c r="H31" s="5" t="e">
        <f t="shared" si="31"/>
        <v>#N/A</v>
      </c>
      <c r="I31" s="97" t="e">
        <f t="shared" si="31"/>
        <v>#N/A</v>
      </c>
      <c r="J31" s="5" t="e">
        <f t="shared" si="31"/>
        <v>#N/A</v>
      </c>
      <c r="K31" s="97" t="e">
        <f t="shared" si="31"/>
        <v>#N/A</v>
      </c>
      <c r="L31" s="5" t="e">
        <f t="shared" si="31"/>
        <v>#N/A</v>
      </c>
      <c r="M31" s="97" t="e">
        <f t="shared" si="31"/>
        <v>#N/A</v>
      </c>
      <c r="N31" s="5" t="e">
        <f t="shared" si="31"/>
        <v>#N/A</v>
      </c>
      <c r="O31" s="97" t="e">
        <f t="shared" si="31"/>
        <v>#N/A</v>
      </c>
      <c r="P31" s="5" t="e">
        <f t="shared" si="31"/>
        <v>#N/A</v>
      </c>
      <c r="Q31" s="97" t="e">
        <f t="shared" si="31"/>
        <v>#N/A</v>
      </c>
      <c r="R31" s="5" t="e">
        <f t="shared" si="31"/>
        <v>#N/A</v>
      </c>
      <c r="S31" s="97" t="e">
        <f t="shared" si="31"/>
        <v>#N/A</v>
      </c>
      <c r="T31" s="5" t="e">
        <f t="shared" si="31"/>
        <v>#N/A</v>
      </c>
      <c r="U31" s="97" t="e">
        <f t="shared" si="31"/>
        <v>#N/A</v>
      </c>
    </row>
    <row r="32" spans="2:22" ht="48" hidden="1" customHeight="1">
      <c r="B32" s="5" t="e">
        <f t="shared" si="31"/>
        <v>#N/A</v>
      </c>
      <c r="C32" s="97" t="e">
        <f t="shared" si="31"/>
        <v>#N/A</v>
      </c>
      <c r="D32" s="5" t="e">
        <f t="shared" si="31"/>
        <v>#N/A</v>
      </c>
      <c r="E32" s="97" t="e">
        <f t="shared" si="31"/>
        <v>#N/A</v>
      </c>
      <c r="F32" s="5" t="e">
        <f t="shared" si="31"/>
        <v>#N/A</v>
      </c>
      <c r="G32" s="97" t="e">
        <f t="shared" si="31"/>
        <v>#N/A</v>
      </c>
      <c r="H32" s="5" t="e">
        <f t="shared" si="31"/>
        <v>#N/A</v>
      </c>
      <c r="I32" s="97" t="e">
        <f t="shared" si="31"/>
        <v>#N/A</v>
      </c>
      <c r="J32" s="5" t="e">
        <f t="shared" si="31"/>
        <v>#N/A</v>
      </c>
      <c r="K32" s="97" t="e">
        <f t="shared" si="31"/>
        <v>#N/A</v>
      </c>
      <c r="L32" s="5" t="e">
        <f t="shared" si="31"/>
        <v>#N/A</v>
      </c>
      <c r="M32" s="97" t="e">
        <f t="shared" si="31"/>
        <v>#N/A</v>
      </c>
      <c r="N32" s="5" t="e">
        <f t="shared" si="31"/>
        <v>#N/A</v>
      </c>
      <c r="O32" s="97" t="e">
        <f t="shared" si="31"/>
        <v>#N/A</v>
      </c>
      <c r="P32" s="5" t="e">
        <f t="shared" si="31"/>
        <v>#N/A</v>
      </c>
      <c r="Q32" s="97" t="e">
        <f t="shared" si="31"/>
        <v>#N/A</v>
      </c>
      <c r="R32" s="5" t="e">
        <f t="shared" si="31"/>
        <v>#N/A</v>
      </c>
      <c r="S32" s="97" t="e">
        <f t="shared" si="31"/>
        <v>#N/A</v>
      </c>
      <c r="T32" s="5" t="e">
        <f t="shared" si="31"/>
        <v>#N/A</v>
      </c>
      <c r="U32" s="97" t="e">
        <f t="shared" si="31"/>
        <v>#N/A</v>
      </c>
    </row>
    <row r="33" spans="2:21" ht="48" hidden="1" customHeight="1">
      <c r="B33" s="5" t="e">
        <f t="shared" si="31"/>
        <v>#N/A</v>
      </c>
      <c r="C33" s="97" t="e">
        <f t="shared" si="31"/>
        <v>#N/A</v>
      </c>
      <c r="D33" s="5" t="e">
        <f t="shared" si="31"/>
        <v>#N/A</v>
      </c>
      <c r="E33" s="97" t="e">
        <f t="shared" si="31"/>
        <v>#N/A</v>
      </c>
      <c r="F33" s="5" t="e">
        <f t="shared" si="31"/>
        <v>#N/A</v>
      </c>
      <c r="G33" s="97" t="e">
        <f t="shared" si="31"/>
        <v>#N/A</v>
      </c>
      <c r="H33" s="5" t="e">
        <f t="shared" si="31"/>
        <v>#N/A</v>
      </c>
      <c r="I33" s="97" t="e">
        <f t="shared" si="31"/>
        <v>#N/A</v>
      </c>
      <c r="J33" s="5" t="e">
        <f t="shared" si="31"/>
        <v>#N/A</v>
      </c>
      <c r="K33" s="97" t="e">
        <f t="shared" si="31"/>
        <v>#N/A</v>
      </c>
      <c r="L33" s="5" t="e">
        <f t="shared" si="31"/>
        <v>#N/A</v>
      </c>
      <c r="M33" s="97" t="e">
        <f t="shared" si="31"/>
        <v>#N/A</v>
      </c>
      <c r="N33" s="5" t="e">
        <f t="shared" si="31"/>
        <v>#N/A</v>
      </c>
      <c r="O33" s="97" t="e">
        <f t="shared" si="31"/>
        <v>#N/A</v>
      </c>
      <c r="P33" s="5" t="e">
        <f t="shared" si="31"/>
        <v>#N/A</v>
      </c>
      <c r="Q33" s="97" t="e">
        <f t="shared" si="31"/>
        <v>#N/A</v>
      </c>
      <c r="R33" s="5" t="e">
        <f t="shared" si="31"/>
        <v>#N/A</v>
      </c>
      <c r="S33" s="97" t="e">
        <f t="shared" si="31"/>
        <v>#N/A</v>
      </c>
      <c r="T33" s="5" t="e">
        <f t="shared" si="31"/>
        <v>#N/A</v>
      </c>
      <c r="U33" s="97" t="e">
        <f t="shared" si="31"/>
        <v>#N/A</v>
      </c>
    </row>
    <row r="34" spans="2:21" ht="48" hidden="1" customHeight="1">
      <c r="B34" s="5" t="e">
        <f t="shared" si="31"/>
        <v>#N/A</v>
      </c>
      <c r="C34" s="97" t="e">
        <f t="shared" si="31"/>
        <v>#N/A</v>
      </c>
      <c r="D34" s="5" t="e">
        <f t="shared" si="31"/>
        <v>#N/A</v>
      </c>
      <c r="E34" s="97" t="e">
        <f t="shared" si="31"/>
        <v>#N/A</v>
      </c>
      <c r="F34" s="5" t="e">
        <f t="shared" si="31"/>
        <v>#N/A</v>
      </c>
      <c r="G34" s="97" t="e">
        <f t="shared" si="31"/>
        <v>#N/A</v>
      </c>
      <c r="H34" s="5" t="e">
        <f t="shared" si="31"/>
        <v>#N/A</v>
      </c>
      <c r="I34" s="97" t="e">
        <f t="shared" si="31"/>
        <v>#N/A</v>
      </c>
      <c r="J34" s="5" t="e">
        <f t="shared" si="31"/>
        <v>#N/A</v>
      </c>
      <c r="K34" s="97" t="e">
        <f t="shared" si="31"/>
        <v>#N/A</v>
      </c>
      <c r="L34" s="5" t="e">
        <f t="shared" si="31"/>
        <v>#N/A</v>
      </c>
      <c r="M34" s="97" t="e">
        <f t="shared" si="31"/>
        <v>#N/A</v>
      </c>
      <c r="N34" s="5" t="e">
        <f t="shared" si="31"/>
        <v>#N/A</v>
      </c>
      <c r="O34" s="97" t="e">
        <f t="shared" si="31"/>
        <v>#N/A</v>
      </c>
      <c r="P34" s="5" t="e">
        <f t="shared" si="31"/>
        <v>#N/A</v>
      </c>
      <c r="Q34" s="97" t="e">
        <f t="shared" si="31"/>
        <v>#N/A</v>
      </c>
      <c r="R34" s="5" t="e">
        <f t="shared" si="31"/>
        <v>#N/A</v>
      </c>
      <c r="S34" s="97" t="e">
        <f t="shared" si="31"/>
        <v>#N/A</v>
      </c>
      <c r="T34" s="5" t="e">
        <f t="shared" si="31"/>
        <v>#N/A</v>
      </c>
      <c r="U34" s="97" t="e">
        <f t="shared" si="31"/>
        <v>#N/A</v>
      </c>
    </row>
    <row r="35" spans="2:21" ht="48" hidden="1" customHeight="1">
      <c r="B35" s="5" t="e">
        <f t="shared" si="31"/>
        <v>#N/A</v>
      </c>
      <c r="C35" s="97" t="e">
        <f t="shared" si="31"/>
        <v>#N/A</v>
      </c>
      <c r="D35" s="5" t="e">
        <f t="shared" si="31"/>
        <v>#N/A</v>
      </c>
      <c r="E35" s="97" t="e">
        <f t="shared" si="31"/>
        <v>#N/A</v>
      </c>
      <c r="F35" s="5" t="e">
        <f t="shared" si="31"/>
        <v>#N/A</v>
      </c>
      <c r="G35" s="97" t="e">
        <f t="shared" si="31"/>
        <v>#N/A</v>
      </c>
      <c r="H35" s="5" t="e">
        <f t="shared" si="31"/>
        <v>#N/A</v>
      </c>
      <c r="I35" s="97" t="e">
        <f t="shared" si="31"/>
        <v>#N/A</v>
      </c>
      <c r="J35" s="5" t="e">
        <f t="shared" si="31"/>
        <v>#N/A</v>
      </c>
      <c r="K35" s="97" t="e">
        <f t="shared" si="31"/>
        <v>#N/A</v>
      </c>
      <c r="L35" s="5" t="e">
        <f t="shared" si="31"/>
        <v>#N/A</v>
      </c>
      <c r="M35" s="97" t="e">
        <f t="shared" si="31"/>
        <v>#N/A</v>
      </c>
      <c r="N35" s="5" t="e">
        <f t="shared" si="31"/>
        <v>#N/A</v>
      </c>
      <c r="O35" s="97" t="e">
        <f t="shared" si="31"/>
        <v>#N/A</v>
      </c>
      <c r="P35" s="5" t="e">
        <f t="shared" si="31"/>
        <v>#N/A</v>
      </c>
      <c r="Q35" s="97" t="e">
        <f t="shared" si="31"/>
        <v>#N/A</v>
      </c>
      <c r="R35" s="5" t="e">
        <f t="shared" si="31"/>
        <v>#N/A</v>
      </c>
      <c r="S35" s="97" t="e">
        <f t="shared" si="31"/>
        <v>#N/A</v>
      </c>
      <c r="T35" s="5" t="e">
        <f t="shared" si="31"/>
        <v>#N/A</v>
      </c>
      <c r="U35" s="97" t="e">
        <f t="shared" si="31"/>
        <v>#N/A</v>
      </c>
    </row>
    <row r="36" spans="2:21" ht="48" hidden="1" customHeight="1">
      <c r="B36" s="5" t="str">
        <f t="shared" si="31"/>
        <v/>
      </c>
      <c r="C36" s="97" t="str">
        <f t="shared" si="31"/>
        <v/>
      </c>
      <c r="D36" s="5" t="str">
        <f t="shared" si="31"/>
        <v/>
      </c>
      <c r="E36" s="97" t="str">
        <f t="shared" si="31"/>
        <v/>
      </c>
      <c r="F36" s="5" t="str">
        <f t="shared" si="31"/>
        <v/>
      </c>
      <c r="G36" s="97" t="str">
        <f t="shared" si="31"/>
        <v/>
      </c>
      <c r="H36" s="5" t="str">
        <f t="shared" si="31"/>
        <v/>
      </c>
      <c r="I36" s="97" t="str">
        <f t="shared" si="31"/>
        <v/>
      </c>
      <c r="J36" s="5" t="str">
        <f t="shared" si="31"/>
        <v/>
      </c>
      <c r="K36" s="97" t="str">
        <f t="shared" si="31"/>
        <v/>
      </c>
      <c r="L36" s="5" t="str">
        <f t="shared" si="31"/>
        <v/>
      </c>
      <c r="M36" s="97" t="str">
        <f t="shared" si="31"/>
        <v/>
      </c>
      <c r="N36" s="5" t="str">
        <f t="shared" si="31"/>
        <v/>
      </c>
      <c r="O36" s="97" t="str">
        <f t="shared" si="31"/>
        <v/>
      </c>
      <c r="P36" s="5" t="str">
        <f t="shared" si="31"/>
        <v/>
      </c>
      <c r="Q36" s="97" t="str">
        <f t="shared" si="31"/>
        <v/>
      </c>
      <c r="R36" s="5" t="str">
        <f t="shared" si="31"/>
        <v/>
      </c>
      <c r="S36" s="97" t="str">
        <f t="shared" si="31"/>
        <v/>
      </c>
      <c r="T36" s="5" t="str">
        <f t="shared" si="31"/>
        <v/>
      </c>
      <c r="U36" s="97" t="str">
        <f t="shared" si="31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1954</v>
      </c>
      <c r="C39" s="88"/>
      <c r="D39" s="2" t="s">
        <v>1955</v>
      </c>
      <c r="E39" s="88"/>
      <c r="F39" s="2" t="s">
        <v>1956</v>
      </c>
      <c r="G39" s="88"/>
      <c r="H39" s="2" t="s">
        <v>1957</v>
      </c>
      <c r="I39" s="88"/>
      <c r="J39" s="2" t="s">
        <v>1958</v>
      </c>
      <c r="K39" s="88"/>
      <c r="L39" s="2" t="s">
        <v>1959</v>
      </c>
      <c r="M39" s="88"/>
      <c r="N39" s="2" t="s">
        <v>1960</v>
      </c>
      <c r="O39" s="88"/>
      <c r="P39" s="2" t="s">
        <v>1961</v>
      </c>
      <c r="Q39" s="88"/>
      <c r="R39" s="2" t="s">
        <v>1962</v>
      </c>
      <c r="S39" s="88"/>
      <c r="T39" s="2" t="s">
        <v>1963</v>
      </c>
    </row>
    <row r="40" spans="2:21" ht="48" hidden="1" customHeight="1">
      <c r="B40" s="3" t="e">
        <f>VLOOKUP(10,問題選択１!$C$3:$J$261,3,FALSE)</f>
        <v>#N/A</v>
      </c>
      <c r="C40" s="6" t="e">
        <f>VLOOKUP(1010,問題選択１!$C$2:$J$261,3,FALSE)</f>
        <v>#N/A</v>
      </c>
      <c r="D40" s="3" t="e">
        <f>VLOOKUP(9,問題選択１!$C$3:$J$261,3,FALSE)</f>
        <v>#N/A</v>
      </c>
      <c r="E40" s="6" t="e">
        <f>VLOOKUP(1009,問題選択１!$C$2:$J$261,3,FALSE)</f>
        <v>#N/A</v>
      </c>
      <c r="F40" s="3" t="e">
        <f>VLOOKUP(8,問題選択１!$C$3:$J$261,3,FALSE)</f>
        <v>#N/A</v>
      </c>
      <c r="G40" s="6" t="e">
        <f>VLOOKUP(1008,問題選択１!$C$2:$J$261,3,FALSE)</f>
        <v>#N/A</v>
      </c>
      <c r="H40" s="3" t="e">
        <f>VLOOKUP(7,問題選択１!$C$3:$J$261,3,FALSE)</f>
        <v>#N/A</v>
      </c>
      <c r="I40" s="6" t="e">
        <f>VLOOKUP(1007,問題選択１!$C$2:$J$261,3,FALSE)</f>
        <v>#N/A</v>
      </c>
      <c r="J40" s="3" t="e">
        <f>VLOOKUP(6,問題選択１!$C$3:$J$261,3,FALSE)</f>
        <v>#N/A</v>
      </c>
      <c r="K40" s="6" t="e">
        <f>VLOOKUP(1006,問題選択１!$C$2:$J$261,3,FALSE)</f>
        <v>#N/A</v>
      </c>
      <c r="L40" s="3" t="e">
        <f>VLOOKUP(5,問題選択１!$C$3:$J$261,3,FALSE)</f>
        <v>#N/A</v>
      </c>
      <c r="M40" s="6" t="e">
        <f>VLOOKUP(1005,問題選択１!$C$2:$J$261,3,FALSE)</f>
        <v>#N/A</v>
      </c>
      <c r="N40" s="3" t="e">
        <f>VLOOKUP(4,問題選択１!$C$3:$J$261,3,FALSE)</f>
        <v>#N/A</v>
      </c>
      <c r="O40" s="6" t="e">
        <f>VLOOKUP(1004,問題選択１!$C$2:$J$261,3,FALSE)</f>
        <v>#N/A</v>
      </c>
      <c r="P40" s="3" t="e">
        <f>VLOOKUP(3,問題選択１!$C$3:$J$261,3,FALSE)</f>
        <v>#N/A</v>
      </c>
      <c r="Q40" s="6" t="e">
        <f>VLOOKUP(1003,問題選択１!$C$2:$J$261,3,FALSE)</f>
        <v>#N/A</v>
      </c>
      <c r="R40" s="3" t="e">
        <f>VLOOKUP(2,問題選択１!$C$3:$J$261,3,FALSE)</f>
        <v>#N/A</v>
      </c>
      <c r="S40" s="6" t="e">
        <f>VLOOKUP(1002,問題選択１!$C$2:$J$261,3,FALSE)</f>
        <v>#N/A</v>
      </c>
      <c r="T40" s="3" t="e">
        <f>VLOOKUP(1,問題選択１!$C$3:$J$261,3,FALSE)</f>
        <v>#N/A</v>
      </c>
      <c r="U40" s="6" t="e">
        <f>VLOOKUP(1001,問題選択１!$C$2:$J$261,3,FALSE)</f>
        <v>#N/A</v>
      </c>
    </row>
    <row r="41" spans="2:21" ht="48" hidden="1" customHeight="1">
      <c r="B41" s="4" t="e">
        <f>VLOOKUP(10,問題選択１!$C$3:$J$261,4,FALSE)</f>
        <v>#N/A</v>
      </c>
      <c r="C41" s="7" t="e">
        <f>VLOOKUP(1010,問題選択１!$C$2:$J$261,4,FALSE)</f>
        <v>#N/A</v>
      </c>
      <c r="D41" s="4" t="e">
        <f>VLOOKUP(9,問題選択１!$C$3:$J$261,4,FALSE)</f>
        <v>#N/A</v>
      </c>
      <c r="E41" s="7" t="e">
        <f>VLOOKUP(1009,問題選択１!$C$2:$J$261,4,FALSE)</f>
        <v>#N/A</v>
      </c>
      <c r="F41" s="4" t="e">
        <f>VLOOKUP(8,問題選択１!$C$3:$J$261,4,FALSE)</f>
        <v>#N/A</v>
      </c>
      <c r="G41" s="7" t="e">
        <f>VLOOKUP(1008,問題選択１!$C$2:$J$261,4,FALSE)</f>
        <v>#N/A</v>
      </c>
      <c r="H41" s="4" t="e">
        <f>VLOOKUP(7,問題選択１!$C$3:$J$261,4,FALSE)</f>
        <v>#N/A</v>
      </c>
      <c r="I41" s="7" t="e">
        <f>VLOOKUP(1007,問題選択１!$C$2:$J$261,4,FALSE)</f>
        <v>#N/A</v>
      </c>
      <c r="J41" s="4" t="e">
        <f>VLOOKUP(6,問題選択１!$C$3:$J$261,4,FALSE)</f>
        <v>#N/A</v>
      </c>
      <c r="K41" s="7" t="e">
        <f>VLOOKUP(1006,問題選択１!$C$2:$J$261,4,FALSE)</f>
        <v>#N/A</v>
      </c>
      <c r="L41" s="4" t="e">
        <f>VLOOKUP(5,問題選択１!$C$3:$J$261,4,FALSE)</f>
        <v>#N/A</v>
      </c>
      <c r="M41" s="7" t="e">
        <f>VLOOKUP(1005,問題選択１!$C$2:$J$261,4,FALSE)</f>
        <v>#N/A</v>
      </c>
      <c r="N41" s="4" t="e">
        <f>VLOOKUP(4,問題選択１!$C$3:$J$261,4,FALSE)</f>
        <v>#N/A</v>
      </c>
      <c r="O41" s="7" t="e">
        <f>VLOOKUP(1004,問題選択１!$C$2:$J$261,4,FALSE)</f>
        <v>#N/A</v>
      </c>
      <c r="P41" s="4" t="e">
        <f>VLOOKUP(3,問題選択１!$C$3:$J$261,4,FALSE)</f>
        <v>#N/A</v>
      </c>
      <c r="Q41" s="7" t="e">
        <f>VLOOKUP(1003,問題選択１!$C$2:$J$261,4,FALSE)</f>
        <v>#N/A</v>
      </c>
      <c r="R41" s="4" t="e">
        <f>VLOOKUP(2,問題選択１!$C$3:$J$261,4,FALSE)</f>
        <v>#N/A</v>
      </c>
      <c r="S41" s="7" t="e">
        <f>VLOOKUP(1002,問題選択１!$C$2:$J$261,4,FALSE)</f>
        <v>#N/A</v>
      </c>
      <c r="T41" s="4" t="e">
        <f>VLOOKUP(1,問題選択１!$C$3:$J$261,4,FALSE)</f>
        <v>#N/A</v>
      </c>
      <c r="U41" s="7" t="e">
        <f>VLOOKUP(1001,問題選択１!$C$2:$J$261,4,FALSE)</f>
        <v>#N/A</v>
      </c>
    </row>
    <row r="42" spans="2:21" ht="48" hidden="1" customHeight="1">
      <c r="B42" s="4" t="e">
        <f>VLOOKUP(10,問題選択１!$C$3:$J$261,5,FALSE)</f>
        <v>#N/A</v>
      </c>
      <c r="C42" s="7" t="e">
        <f>VLOOKUP(1010,問題選択１!$C$2:$J$261,5,FALSE)</f>
        <v>#N/A</v>
      </c>
      <c r="D42" s="4" t="e">
        <f>VLOOKUP(9,問題選択１!$C$3:$J$261,5,FALSE)</f>
        <v>#N/A</v>
      </c>
      <c r="E42" s="7" t="e">
        <f>VLOOKUP(1009,問題選択１!$C$2:$J$261,5,FALSE)</f>
        <v>#N/A</v>
      </c>
      <c r="F42" s="4" t="e">
        <f>VLOOKUP(8,問題選択１!$C$3:$J$261,5,FALSE)</f>
        <v>#N/A</v>
      </c>
      <c r="G42" s="7" t="e">
        <f>VLOOKUP(1008,問題選択１!$C$2:$J$261,5,FALSE)</f>
        <v>#N/A</v>
      </c>
      <c r="H42" s="4" t="e">
        <f>VLOOKUP(7,問題選択１!$C$3:$J$261,5,FALSE)</f>
        <v>#N/A</v>
      </c>
      <c r="I42" s="7" t="e">
        <f>VLOOKUP(1007,問題選択１!$C$2:$J$261,5,FALSE)</f>
        <v>#N/A</v>
      </c>
      <c r="J42" s="4" t="e">
        <f>VLOOKUP(6,問題選択１!$C$3:$J$261,5,FALSE)</f>
        <v>#N/A</v>
      </c>
      <c r="K42" s="7" t="e">
        <f>VLOOKUP(1006,問題選択１!$C$2:$J$261,5,FALSE)</f>
        <v>#N/A</v>
      </c>
      <c r="L42" s="4" t="e">
        <f>VLOOKUP(5,問題選択１!$C$3:$J$261,5,FALSE)</f>
        <v>#N/A</v>
      </c>
      <c r="M42" s="7" t="e">
        <f>VLOOKUP(1005,問題選択１!$C$2:$J$261,5,FALSE)</f>
        <v>#N/A</v>
      </c>
      <c r="N42" s="4" t="e">
        <f>VLOOKUP(4,問題選択１!$C$3:$J$261,5,FALSE)</f>
        <v>#N/A</v>
      </c>
      <c r="O42" s="7" t="e">
        <f>VLOOKUP(1004,問題選択１!$C$2:$J$261,5,FALSE)</f>
        <v>#N/A</v>
      </c>
      <c r="P42" s="4" t="e">
        <f>VLOOKUP(3,問題選択１!$C$3:$J$261,5,FALSE)</f>
        <v>#N/A</v>
      </c>
      <c r="Q42" s="7" t="e">
        <f>VLOOKUP(1003,問題選択１!$C$2:$J$261,5,FALSE)</f>
        <v>#N/A</v>
      </c>
      <c r="R42" s="4" t="e">
        <f>VLOOKUP(2,問題選択１!$C$3:$J$261,5,FALSE)</f>
        <v>#N/A</v>
      </c>
      <c r="S42" s="7" t="e">
        <f>VLOOKUP(1002,問題選択１!$C$2:$J$261,5,FALSE)</f>
        <v>#N/A</v>
      </c>
      <c r="T42" s="4" t="e">
        <f>VLOOKUP(1,問題選択１!$C$3:$J$261,5,FALSE)</f>
        <v>#N/A</v>
      </c>
      <c r="U42" s="7" t="e">
        <f>VLOOKUP(1001,問題選択１!$C$2:$J$261,5,FALSE)</f>
        <v>#N/A</v>
      </c>
    </row>
    <row r="43" spans="2:21" ht="48" hidden="1" customHeight="1">
      <c r="B43" s="4" t="e">
        <f>VLOOKUP(10,問題選択１!$C$3:$J$261,6,FALSE)</f>
        <v>#N/A</v>
      </c>
      <c r="C43" s="7" t="e">
        <f>VLOOKUP(1010,問題選択１!$C$2:$J$261,6,FALSE)</f>
        <v>#N/A</v>
      </c>
      <c r="D43" s="4" t="e">
        <f>VLOOKUP(9,問題選択１!$C$3:$J$261,6,FALSE)</f>
        <v>#N/A</v>
      </c>
      <c r="E43" s="7" t="e">
        <f>VLOOKUP(1009,問題選択１!$C$2:$J$261,6,FALSE)</f>
        <v>#N/A</v>
      </c>
      <c r="F43" s="4" t="e">
        <f>VLOOKUP(8,問題選択１!$C$3:$J$261,6,FALSE)</f>
        <v>#N/A</v>
      </c>
      <c r="G43" s="7" t="e">
        <f>VLOOKUP(1008,問題選択１!$C$2:$J$261,6,FALSE)</f>
        <v>#N/A</v>
      </c>
      <c r="H43" s="4" t="e">
        <f>VLOOKUP(7,問題選択１!$C$3:$J$261,6,FALSE)</f>
        <v>#N/A</v>
      </c>
      <c r="I43" s="7" t="e">
        <f>VLOOKUP(1007,問題選択１!$C$2:$J$261,6,FALSE)</f>
        <v>#N/A</v>
      </c>
      <c r="J43" s="4" t="e">
        <f>VLOOKUP(6,問題選択１!$C$3:$J$261,6,FALSE)</f>
        <v>#N/A</v>
      </c>
      <c r="K43" s="7" t="e">
        <f>VLOOKUP(1006,問題選択１!$C$2:$J$261,6,FALSE)</f>
        <v>#N/A</v>
      </c>
      <c r="L43" s="4" t="e">
        <f>VLOOKUP(5,問題選択１!$C$3:$J$261,6,FALSE)</f>
        <v>#N/A</v>
      </c>
      <c r="M43" s="7" t="e">
        <f>VLOOKUP(1005,問題選択１!$C$2:$J$261,6,FALSE)</f>
        <v>#N/A</v>
      </c>
      <c r="N43" s="4" t="e">
        <f>VLOOKUP(4,問題選択１!$C$3:$J$261,6,FALSE)</f>
        <v>#N/A</v>
      </c>
      <c r="O43" s="7" t="e">
        <f>VLOOKUP(1004,問題選択１!$C$2:$J$261,6,FALSE)</f>
        <v>#N/A</v>
      </c>
      <c r="P43" s="4" t="e">
        <f>VLOOKUP(3,問題選択１!$C$3:$J$261,6,FALSE)</f>
        <v>#N/A</v>
      </c>
      <c r="Q43" s="7" t="e">
        <f>VLOOKUP(1003,問題選択１!$C$2:$J$261,6,FALSE)</f>
        <v>#N/A</v>
      </c>
      <c r="R43" s="4" t="e">
        <f>VLOOKUP(2,問題選択１!$C$3:$J$261,6,FALSE)</f>
        <v>#N/A</v>
      </c>
      <c r="S43" s="7" t="e">
        <f>VLOOKUP(1002,問題選択１!$C$2:$J$261,6,FALSE)</f>
        <v>#N/A</v>
      </c>
      <c r="T43" s="4" t="e">
        <f>VLOOKUP(1,問題選択１!$C$3:$J$261,6,FALSE)</f>
        <v>#N/A</v>
      </c>
      <c r="U43" s="7" t="e">
        <f>VLOOKUP(1001,問題選択１!$C$2:$J$261,6,FALSE)</f>
        <v>#N/A</v>
      </c>
    </row>
    <row r="44" spans="2:21" ht="48" hidden="1" customHeight="1">
      <c r="B44" s="4" t="e">
        <f>VLOOKUP(10,問題選択１!$C$3:$J$261,7,FALSE)</f>
        <v>#N/A</v>
      </c>
      <c r="C44" s="7" t="e">
        <f>VLOOKUP(1010,問題選択１!$C$2:$J$261,7,FALSE)</f>
        <v>#N/A</v>
      </c>
      <c r="D44" s="4" t="e">
        <f>VLOOKUP(9,問題選択１!$C$3:$J$261,7,FALSE)</f>
        <v>#N/A</v>
      </c>
      <c r="E44" s="7" t="e">
        <f>VLOOKUP(1009,問題選択１!$C$2:$J$261,7,FALSE)</f>
        <v>#N/A</v>
      </c>
      <c r="F44" s="4" t="e">
        <f>VLOOKUP(8,問題選択１!$C$3:$J$261,7,FALSE)</f>
        <v>#N/A</v>
      </c>
      <c r="G44" s="7" t="e">
        <f>VLOOKUP(1008,問題選択１!$C$2:$J$261,7,FALSE)</f>
        <v>#N/A</v>
      </c>
      <c r="H44" s="4" t="e">
        <f>VLOOKUP(7,問題選択１!$C$3:$J$261,7,FALSE)</f>
        <v>#N/A</v>
      </c>
      <c r="I44" s="7" t="e">
        <f>VLOOKUP(1007,問題選択１!$C$2:$J$261,7,FALSE)</f>
        <v>#N/A</v>
      </c>
      <c r="J44" s="4" t="e">
        <f>VLOOKUP(6,問題選択１!$C$3:$J$261,7,FALSE)</f>
        <v>#N/A</v>
      </c>
      <c r="K44" s="7" t="e">
        <f>VLOOKUP(1006,問題選択１!$C$2:$J$261,7,FALSE)</f>
        <v>#N/A</v>
      </c>
      <c r="L44" s="4" t="e">
        <f>VLOOKUP(5,問題選択１!$C$3:$J$261,7,FALSE)</f>
        <v>#N/A</v>
      </c>
      <c r="M44" s="7" t="e">
        <f>VLOOKUP(1005,問題選択１!$C$2:$J$261,7,FALSE)</f>
        <v>#N/A</v>
      </c>
      <c r="N44" s="4" t="e">
        <f>VLOOKUP(4,問題選択１!$C$3:$J$261,7,FALSE)</f>
        <v>#N/A</v>
      </c>
      <c r="O44" s="7" t="e">
        <f>VLOOKUP(1004,問題選択１!$C$2:$J$261,7,FALSE)</f>
        <v>#N/A</v>
      </c>
      <c r="P44" s="4" t="e">
        <f>VLOOKUP(3,問題選択１!$C$3:$J$261,7,FALSE)</f>
        <v>#N/A</v>
      </c>
      <c r="Q44" s="7" t="e">
        <f>VLOOKUP(1003,問題選択１!$C$2:$J$261,7,FALSE)</f>
        <v>#N/A</v>
      </c>
      <c r="R44" s="4" t="e">
        <f>VLOOKUP(2,問題選択１!$C$3:$J$261,7,FALSE)</f>
        <v>#N/A</v>
      </c>
      <c r="S44" s="7" t="e">
        <f>VLOOKUP(1002,問題選択１!$C$2:$J$261,7,FALSE)</f>
        <v>#N/A</v>
      </c>
      <c r="T44" s="4" t="e">
        <f>VLOOKUP(1,問題選択１!$C$3:$J$261,7,FALSE)</f>
        <v>#N/A</v>
      </c>
      <c r="U44" s="7" t="e">
        <f>VLOOKUP(1001,問題選択１!$C$2:$J$261,7,FALSE)</f>
        <v>#N/A</v>
      </c>
    </row>
    <row r="45" spans="2:21" ht="48" hidden="1" customHeight="1">
      <c r="B45" s="4" t="e">
        <f>VLOOKUP(10,問題選択１!$C$3:$J$261,8,FALSE)</f>
        <v>#N/A</v>
      </c>
      <c r="C45" s="7" t="e">
        <f>VLOOKUP(1010,問題選択１!$C$2:$J$261,8,FALSE)</f>
        <v>#N/A</v>
      </c>
      <c r="D45" s="4" t="e">
        <f>VLOOKUP(9,問題選択１!$C$3:$J$261,8,FALSE)</f>
        <v>#N/A</v>
      </c>
      <c r="E45" s="7" t="e">
        <f>VLOOKUP(1009,問題選択１!$C$2:$J$261,8,FALSE)</f>
        <v>#N/A</v>
      </c>
      <c r="F45" s="4" t="e">
        <f>VLOOKUP(8,問題選択１!$C$3:$J$261,8,FALSE)</f>
        <v>#N/A</v>
      </c>
      <c r="G45" s="7" t="e">
        <f>VLOOKUP(1008,問題選択１!$C$2:$J$261,8,FALSE)</f>
        <v>#N/A</v>
      </c>
      <c r="H45" s="4" t="e">
        <f>VLOOKUP(7,問題選択１!$C$3:$J$261,8,FALSE)</f>
        <v>#N/A</v>
      </c>
      <c r="I45" s="7" t="e">
        <f>VLOOKUP(1007,問題選択１!$C$2:$J$261,8,FALSE)</f>
        <v>#N/A</v>
      </c>
      <c r="J45" s="4" t="e">
        <f>VLOOKUP(6,問題選択１!$C$3:$J$261,8,FALSE)</f>
        <v>#N/A</v>
      </c>
      <c r="K45" s="7" t="e">
        <f>VLOOKUP(1006,問題選択１!$C$2:$J$261,8,FALSE)</f>
        <v>#N/A</v>
      </c>
      <c r="L45" s="4" t="e">
        <f>VLOOKUP(5,問題選択１!$C$3:$J$261,8,FALSE)</f>
        <v>#N/A</v>
      </c>
      <c r="M45" s="7" t="e">
        <f>VLOOKUP(1005,問題選択１!$C$2:$J$261,8,FALSE)</f>
        <v>#N/A</v>
      </c>
      <c r="N45" s="4" t="e">
        <f>VLOOKUP(4,問題選択１!$C$3:$J$261,8,FALSE)</f>
        <v>#N/A</v>
      </c>
      <c r="O45" s="7" t="e">
        <f>VLOOKUP(1004,問題選択１!$C$2:$J$261,8,FALSE)</f>
        <v>#N/A</v>
      </c>
      <c r="P45" s="4" t="e">
        <f>VLOOKUP(3,問題選択１!$C$3:$J$261,8,FALSE)</f>
        <v>#N/A</v>
      </c>
      <c r="Q45" s="7" t="e">
        <f>VLOOKUP(1003,問題選択１!$C$2:$J$261,8,FALSE)</f>
        <v>#N/A</v>
      </c>
      <c r="R45" s="4" t="e">
        <f>VLOOKUP(2,問題選択１!$C$3:$J$261,8,FALSE)</f>
        <v>#N/A</v>
      </c>
      <c r="S45" s="7" t="e">
        <f>VLOOKUP(1002,問題選択１!$C$2:$J$261,8,FALSE)</f>
        <v>#N/A</v>
      </c>
      <c r="T45" s="4" t="e">
        <f>VLOOKUP(1,問題選択１!$C$3:$J$261,8,FALSE)</f>
        <v>#N/A</v>
      </c>
      <c r="U45" s="7" t="e">
        <f>VLOOKUP(1001,問題選択１!$C$2:$J$261,8,FALSE)</f>
        <v>#N/A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:T26">
    <cfRule type="expression" dxfId="322" priority="29">
      <formula>ISERROR(T21)</formula>
    </cfRule>
    <cfRule type="expression" dxfId="321" priority="81">
      <formula>LEN(U21)&gt;0</formula>
    </cfRule>
  </conditionalFormatting>
  <conditionalFormatting sqref="U3">
    <cfRule type="expression" dxfId="320" priority="80">
      <formula>ISERROR(U3)</formula>
    </cfRule>
  </conditionalFormatting>
  <conditionalFormatting sqref="U4:U8">
    <cfRule type="expression" dxfId="319" priority="79">
      <formula>ISERROR(U4)</formula>
    </cfRule>
  </conditionalFormatting>
  <conditionalFormatting sqref="T3:T8">
    <cfRule type="expression" dxfId="318" priority="78">
      <formula>ISERROR(T3)</formula>
    </cfRule>
  </conditionalFormatting>
  <conditionalFormatting sqref="S3">
    <cfRule type="expression" dxfId="317" priority="77">
      <formula>ISERROR(S3)</formula>
    </cfRule>
  </conditionalFormatting>
  <conditionalFormatting sqref="S4:S8">
    <cfRule type="expression" dxfId="316" priority="76">
      <formula>ISERROR(S4)</formula>
    </cfRule>
  </conditionalFormatting>
  <conditionalFormatting sqref="Q3">
    <cfRule type="expression" dxfId="315" priority="75">
      <formula>ISERROR(Q3)</formula>
    </cfRule>
  </conditionalFormatting>
  <conditionalFormatting sqref="Q4:Q8">
    <cfRule type="expression" dxfId="314" priority="74">
      <formula>ISERROR(Q4)</formula>
    </cfRule>
  </conditionalFormatting>
  <conditionalFormatting sqref="O3">
    <cfRule type="expression" dxfId="313" priority="73">
      <formula>ISERROR(O3)</formula>
    </cfRule>
  </conditionalFormatting>
  <conditionalFormatting sqref="O4:O8">
    <cfRule type="expression" dxfId="312" priority="72">
      <formula>ISERROR(O4)</formula>
    </cfRule>
  </conditionalFormatting>
  <conditionalFormatting sqref="M3">
    <cfRule type="expression" dxfId="311" priority="71">
      <formula>ISERROR(M3)</formula>
    </cfRule>
  </conditionalFormatting>
  <conditionalFormatting sqref="M4:M8">
    <cfRule type="expression" dxfId="310" priority="70">
      <formula>ISERROR(M4)</formula>
    </cfRule>
  </conditionalFormatting>
  <conditionalFormatting sqref="K3">
    <cfRule type="expression" dxfId="309" priority="69">
      <formula>ISERROR(K3)</formula>
    </cfRule>
  </conditionalFormatting>
  <conditionalFormatting sqref="K4:K8">
    <cfRule type="expression" dxfId="308" priority="68">
      <formula>ISERROR(K4)</formula>
    </cfRule>
  </conditionalFormatting>
  <conditionalFormatting sqref="I3">
    <cfRule type="expression" dxfId="307" priority="67">
      <formula>ISERROR(I3)</formula>
    </cfRule>
  </conditionalFormatting>
  <conditionalFormatting sqref="I4:I8">
    <cfRule type="expression" dxfId="306" priority="66">
      <formula>ISERROR(I4)</formula>
    </cfRule>
  </conditionalFormatting>
  <conditionalFormatting sqref="G3">
    <cfRule type="expression" dxfId="305" priority="65">
      <formula>ISERROR(G3)</formula>
    </cfRule>
  </conditionalFormatting>
  <conditionalFormatting sqref="G4:G8">
    <cfRule type="expression" dxfId="304" priority="64">
      <formula>ISERROR(G4)</formula>
    </cfRule>
  </conditionalFormatting>
  <conditionalFormatting sqref="E3">
    <cfRule type="expression" dxfId="303" priority="63">
      <formula>ISERROR(E3)</formula>
    </cfRule>
  </conditionalFormatting>
  <conditionalFormatting sqref="E4:E8">
    <cfRule type="expression" dxfId="302" priority="62">
      <formula>ISERROR(E4)</formula>
    </cfRule>
  </conditionalFormatting>
  <conditionalFormatting sqref="C3">
    <cfRule type="expression" dxfId="301" priority="61">
      <formula>ISERROR(C3)</formula>
    </cfRule>
  </conditionalFormatting>
  <conditionalFormatting sqref="C4:C8">
    <cfRule type="expression" dxfId="300" priority="60">
      <formula>ISERROR(C4)</formula>
    </cfRule>
  </conditionalFormatting>
  <conditionalFormatting sqref="R3:R8">
    <cfRule type="expression" dxfId="299" priority="59">
      <formula>ISERROR(R3)</formula>
    </cfRule>
  </conditionalFormatting>
  <conditionalFormatting sqref="P3:P8">
    <cfRule type="expression" dxfId="298" priority="58">
      <formula>ISERROR(P3)</formula>
    </cfRule>
  </conditionalFormatting>
  <conditionalFormatting sqref="N3:N8">
    <cfRule type="expression" dxfId="297" priority="57">
      <formula>ISERROR(N3)</formula>
    </cfRule>
  </conditionalFormatting>
  <conditionalFormatting sqref="L3:L8">
    <cfRule type="expression" dxfId="296" priority="56">
      <formula>ISERROR(L3)</formula>
    </cfRule>
  </conditionalFormatting>
  <conditionalFormatting sqref="J3:J8">
    <cfRule type="expression" dxfId="295" priority="55">
      <formula>ISERROR(J3)</formula>
    </cfRule>
  </conditionalFormatting>
  <conditionalFormatting sqref="H3:H8">
    <cfRule type="expression" dxfId="294" priority="54">
      <formula>ISERROR(H3)</formula>
    </cfRule>
  </conditionalFormatting>
  <conditionalFormatting sqref="F3:F8">
    <cfRule type="expression" dxfId="293" priority="53">
      <formula>ISERROR(F3)</formula>
    </cfRule>
  </conditionalFormatting>
  <conditionalFormatting sqref="D3:D8">
    <cfRule type="expression" dxfId="292" priority="52">
      <formula>ISERROR(D3)</formula>
    </cfRule>
  </conditionalFormatting>
  <conditionalFormatting sqref="B3:B8">
    <cfRule type="expression" dxfId="291" priority="51">
      <formula>ISERROR(B3)</formula>
    </cfRule>
  </conditionalFormatting>
  <conditionalFormatting sqref="U12">
    <cfRule type="expression" dxfId="290" priority="50">
      <formula>ISERROR(U12)</formula>
    </cfRule>
  </conditionalFormatting>
  <conditionalFormatting sqref="T12:T17">
    <cfRule type="expression" dxfId="289" priority="49">
      <formula>ISERROR(T12)</formula>
    </cfRule>
  </conditionalFormatting>
  <conditionalFormatting sqref="S12:S17">
    <cfRule type="expression" dxfId="288" priority="48">
      <formula>ISERROR(S12)</formula>
    </cfRule>
  </conditionalFormatting>
  <conditionalFormatting sqref="Q12:Q17">
    <cfRule type="expression" dxfId="287" priority="47">
      <formula>ISERROR(Q12)</formula>
    </cfRule>
  </conditionalFormatting>
  <conditionalFormatting sqref="O12:O17">
    <cfRule type="expression" dxfId="286" priority="46">
      <formula>ISERROR(O12)</formula>
    </cfRule>
  </conditionalFormatting>
  <conditionalFormatting sqref="M12:M17">
    <cfRule type="expression" dxfId="285" priority="45">
      <formula>ISERROR(M12)</formula>
    </cfRule>
  </conditionalFormatting>
  <conditionalFormatting sqref="K12:K17">
    <cfRule type="expression" dxfId="284" priority="44">
      <formula>ISERROR(K12)</formula>
    </cfRule>
  </conditionalFormatting>
  <conditionalFormatting sqref="I12:I17">
    <cfRule type="expression" dxfId="283" priority="43">
      <formula>ISERROR(I12)</formula>
    </cfRule>
  </conditionalFormatting>
  <conditionalFormatting sqref="G12:G17">
    <cfRule type="expression" dxfId="282" priority="42">
      <formula>ISERROR(G12)</formula>
    </cfRule>
  </conditionalFormatting>
  <conditionalFormatting sqref="E12:E17">
    <cfRule type="expression" dxfId="281" priority="41">
      <formula>ISERROR(E12)</formula>
    </cfRule>
  </conditionalFormatting>
  <conditionalFormatting sqref="C12:C17">
    <cfRule type="expression" dxfId="280" priority="40">
      <formula>ISERROR(C12)</formula>
    </cfRule>
  </conditionalFormatting>
  <conditionalFormatting sqref="R12:R17">
    <cfRule type="expression" dxfId="279" priority="39">
      <formula>ISERROR(R12)</formula>
    </cfRule>
  </conditionalFormatting>
  <conditionalFormatting sqref="P12:P17">
    <cfRule type="expression" dxfId="278" priority="38">
      <formula>ISERROR(P12)</formula>
    </cfRule>
  </conditionalFormatting>
  <conditionalFormatting sqref="N12:N17">
    <cfRule type="expression" dxfId="277" priority="37">
      <formula>ISERROR(N12)</formula>
    </cfRule>
  </conditionalFormatting>
  <conditionalFormatting sqref="L12:L17">
    <cfRule type="expression" dxfId="276" priority="36">
      <formula>ISERROR(L12)</formula>
    </cfRule>
  </conditionalFormatting>
  <conditionalFormatting sqref="J12:J17">
    <cfRule type="expression" dxfId="275" priority="35">
      <formula>ISERROR(J12)</formula>
    </cfRule>
  </conditionalFormatting>
  <conditionalFormatting sqref="H12:H17">
    <cfRule type="expression" dxfId="274" priority="34">
      <formula>ISERROR(H12)</formula>
    </cfRule>
  </conditionalFormatting>
  <conditionalFormatting sqref="F12:F17">
    <cfRule type="expression" dxfId="273" priority="33">
      <formula>ISERROR(F12)</formula>
    </cfRule>
  </conditionalFormatting>
  <conditionalFormatting sqref="D12:D17">
    <cfRule type="expression" dxfId="272" priority="32">
      <formula>ISERROR(D12)</formula>
    </cfRule>
  </conditionalFormatting>
  <conditionalFormatting sqref="B12:B17">
    <cfRule type="expression" dxfId="271" priority="31">
      <formula>ISERROR(B12)</formula>
    </cfRule>
  </conditionalFormatting>
  <conditionalFormatting sqref="U21:U26">
    <cfRule type="expression" dxfId="270" priority="30">
      <formula>ISERROR(U21)</formula>
    </cfRule>
  </conditionalFormatting>
  <conditionalFormatting sqref="S21:S26">
    <cfRule type="expression" dxfId="269" priority="28">
      <formula>ISERROR(S21)</formula>
    </cfRule>
  </conditionalFormatting>
  <conditionalFormatting sqref="Q21:Q26">
    <cfRule type="expression" dxfId="268" priority="27">
      <formula>ISERROR(Q21)</formula>
    </cfRule>
  </conditionalFormatting>
  <conditionalFormatting sqref="O21:O26">
    <cfRule type="expression" dxfId="267" priority="26">
      <formula>ISERROR(O21)</formula>
    </cfRule>
  </conditionalFormatting>
  <conditionalFormatting sqref="M21:M26">
    <cfRule type="expression" dxfId="266" priority="25">
      <formula>ISERROR(M21)</formula>
    </cfRule>
  </conditionalFormatting>
  <conditionalFormatting sqref="K21:K26">
    <cfRule type="expression" dxfId="265" priority="24">
      <formula>ISERROR(K21)</formula>
    </cfRule>
  </conditionalFormatting>
  <conditionalFormatting sqref="I21:I26">
    <cfRule type="expression" dxfId="264" priority="23">
      <formula>ISERROR(I21)</formula>
    </cfRule>
  </conditionalFormatting>
  <conditionalFormatting sqref="G21:G26">
    <cfRule type="expression" dxfId="263" priority="22">
      <formula>ISERROR(G21)</formula>
    </cfRule>
  </conditionalFormatting>
  <conditionalFormatting sqref="E21:E26">
    <cfRule type="expression" dxfId="262" priority="21">
      <formula>ISERROR(E21)</formula>
    </cfRule>
  </conditionalFormatting>
  <conditionalFormatting sqref="C21:C26">
    <cfRule type="expression" dxfId="261" priority="20">
      <formula>ISERROR(C21)</formula>
    </cfRule>
  </conditionalFormatting>
  <conditionalFormatting sqref="R21:R26">
    <cfRule type="expression" dxfId="260" priority="18">
      <formula>ISERROR(R21)</formula>
    </cfRule>
    <cfRule type="expression" dxfId="259" priority="19">
      <formula>LEN(S21)&gt;0</formula>
    </cfRule>
  </conditionalFormatting>
  <conditionalFormatting sqref="P21:P26">
    <cfRule type="expression" dxfId="258" priority="16">
      <formula>ISERROR(P21)</formula>
    </cfRule>
    <cfRule type="expression" dxfId="257" priority="17">
      <formula>LEN(Q21)&gt;0</formula>
    </cfRule>
  </conditionalFormatting>
  <conditionalFormatting sqref="N21:N26">
    <cfRule type="expression" dxfId="256" priority="14">
      <formula>ISERROR(N21)</formula>
    </cfRule>
    <cfRule type="expression" dxfId="255" priority="15">
      <formula>LEN(O21)&gt;0</formula>
    </cfRule>
  </conditionalFormatting>
  <conditionalFormatting sqref="L21:L26">
    <cfRule type="expression" dxfId="254" priority="12">
      <formula>ISERROR(L21)</formula>
    </cfRule>
    <cfRule type="expression" dxfId="253" priority="13">
      <formula>LEN(M21)&gt;0</formula>
    </cfRule>
  </conditionalFormatting>
  <conditionalFormatting sqref="J21:J26">
    <cfRule type="expression" dxfId="252" priority="10">
      <formula>ISERROR(J21)</formula>
    </cfRule>
    <cfRule type="expression" dxfId="251" priority="11">
      <formula>LEN(K21)&gt;0</formula>
    </cfRule>
  </conditionalFormatting>
  <conditionalFormatting sqref="H21:H26">
    <cfRule type="expression" dxfId="250" priority="8">
      <formula>ISERROR(H21)</formula>
    </cfRule>
    <cfRule type="expression" dxfId="249" priority="9">
      <formula>LEN(I21)&gt;0</formula>
    </cfRule>
  </conditionalFormatting>
  <conditionalFormatting sqref="F21:F26">
    <cfRule type="expression" dxfId="248" priority="6">
      <formula>ISERROR(F21)</formula>
    </cfRule>
    <cfRule type="expression" dxfId="247" priority="7">
      <formula>LEN(G21)&gt;0</formula>
    </cfRule>
  </conditionalFormatting>
  <conditionalFormatting sqref="D21:D26">
    <cfRule type="expression" dxfId="246" priority="4">
      <formula>ISERROR(D21)</formula>
    </cfRule>
    <cfRule type="expression" dxfId="245" priority="5">
      <formula>LEN(E21)&gt;0</formula>
    </cfRule>
  </conditionalFormatting>
  <conditionalFormatting sqref="B21:B26">
    <cfRule type="expression" dxfId="244" priority="2">
      <formula>ISERROR(B21)</formula>
    </cfRule>
    <cfRule type="expression" dxfId="243" priority="3">
      <formula>LEN(C21)&gt;0</formula>
    </cfRule>
  </conditionalFormatting>
  <conditionalFormatting sqref="U13:U17">
    <cfRule type="expression" dxfId="242" priority="1">
      <formula>ISERROR(U13)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" customWidth="1"/>
    <col min="4" max="4" width="5.2187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1091</v>
      </c>
      <c r="D2" s="43"/>
      <c r="E2" s="18" t="s">
        <v>962</v>
      </c>
      <c r="F2" s="23" t="s">
        <v>919</v>
      </c>
      <c r="G2" s="23" t="s">
        <v>964</v>
      </c>
      <c r="H2" s="23" t="s">
        <v>916</v>
      </c>
      <c r="I2" s="23"/>
      <c r="J2" s="24"/>
    </row>
    <row r="3" spans="2:11" ht="18.600000000000001" customHeight="1">
      <c r="B3">
        <f ca="1">RAND()</f>
        <v>0.13671830012166986</v>
      </c>
      <c r="C3" s="1">
        <f ca="1">RANK(B3,$B$3:$B$261)</f>
        <v>91</v>
      </c>
      <c r="D3" s="44">
        <v>1</v>
      </c>
      <c r="E3" s="20" t="s">
        <v>963</v>
      </c>
      <c r="F3" s="25" t="s">
        <v>918</v>
      </c>
      <c r="G3" s="25" t="s">
        <v>965</v>
      </c>
      <c r="H3" s="25" t="s">
        <v>966</v>
      </c>
      <c r="I3" s="25"/>
      <c r="J3" s="26"/>
    </row>
    <row r="4" spans="2:11">
      <c r="C4" s="1">
        <f t="shared" ref="C4" ca="1" si="0">C5+1000</f>
        <v>1106</v>
      </c>
      <c r="D4" s="45"/>
      <c r="E4" s="19" t="s">
        <v>967</v>
      </c>
      <c r="F4" s="27" t="s">
        <v>970</v>
      </c>
      <c r="G4" s="27"/>
      <c r="H4" s="35" t="s">
        <v>972</v>
      </c>
      <c r="I4" s="35" t="s">
        <v>973</v>
      </c>
      <c r="J4" s="33"/>
    </row>
    <row r="5" spans="2:11" ht="18.600000000000001" customHeight="1">
      <c r="B5">
        <f t="shared" ref="B5:B67" ca="1" si="1">RAND()</f>
        <v>3.6464772824671754E-2</v>
      </c>
      <c r="C5" s="1">
        <f ca="1">RANK(B5,$B$3:$B$261)</f>
        <v>106</v>
      </c>
      <c r="D5" s="44">
        <v>2</v>
      </c>
      <c r="E5" s="20" t="s">
        <v>968</v>
      </c>
      <c r="F5" s="25" t="s">
        <v>969</v>
      </c>
      <c r="G5" s="25" t="s">
        <v>903</v>
      </c>
      <c r="H5" s="25" t="s">
        <v>971</v>
      </c>
      <c r="I5" s="25" t="s">
        <v>974</v>
      </c>
      <c r="J5" s="26"/>
    </row>
    <row r="6" spans="2:11" ht="16.2">
      <c r="C6" s="1">
        <f t="shared" ref="C6" ca="1" si="2">C7+1000</f>
        <v>1032</v>
      </c>
      <c r="D6" s="45"/>
      <c r="E6" s="19" t="s">
        <v>975</v>
      </c>
      <c r="F6" s="27"/>
      <c r="G6" s="27" t="s">
        <v>978</v>
      </c>
      <c r="H6" s="35"/>
      <c r="I6" s="35" t="s">
        <v>980</v>
      </c>
      <c r="J6" s="33"/>
      <c r="K6" s="11"/>
    </row>
    <row r="7" spans="2:11" ht="18.600000000000001" customHeight="1">
      <c r="B7">
        <f t="shared" ca="1" si="1"/>
        <v>0.75906068219731959</v>
      </c>
      <c r="C7" s="1">
        <f ca="1">RANK(B7,$B$3:$B$261)</f>
        <v>32</v>
      </c>
      <c r="D7" s="44">
        <v>3</v>
      </c>
      <c r="E7" s="20" t="s">
        <v>976</v>
      </c>
      <c r="F7" s="25" t="s">
        <v>977</v>
      </c>
      <c r="G7" s="25" t="s">
        <v>935</v>
      </c>
      <c r="H7" s="25" t="s">
        <v>879</v>
      </c>
      <c r="I7" s="25" t="s">
        <v>979</v>
      </c>
      <c r="J7" s="26" t="s">
        <v>981</v>
      </c>
    </row>
    <row r="8" spans="2:11">
      <c r="C8" s="1">
        <f t="shared" ref="C8" ca="1" si="3">C9+1000</f>
        <v>1029</v>
      </c>
      <c r="D8" s="45"/>
      <c r="E8" s="19" t="s">
        <v>982</v>
      </c>
      <c r="F8" s="27" t="s">
        <v>985</v>
      </c>
      <c r="G8" s="27"/>
      <c r="H8" s="35" t="s">
        <v>987</v>
      </c>
      <c r="I8" s="35" t="s">
        <v>988</v>
      </c>
      <c r="J8" s="33"/>
    </row>
    <row r="9" spans="2:11" ht="18.600000000000001" customHeight="1">
      <c r="B9">
        <f t="shared" ca="1" si="1"/>
        <v>0.76641966928181815</v>
      </c>
      <c r="C9" s="1">
        <f ca="1">RANK(B9,$B$3:$B$261)</f>
        <v>29</v>
      </c>
      <c r="D9" s="44">
        <v>4</v>
      </c>
      <c r="E9" s="20" t="s">
        <v>983</v>
      </c>
      <c r="F9" s="25" t="s">
        <v>984</v>
      </c>
      <c r="G9" s="25" t="s">
        <v>879</v>
      </c>
      <c r="H9" s="25" t="s">
        <v>986</v>
      </c>
      <c r="I9" s="25" t="s">
        <v>989</v>
      </c>
      <c r="J9" s="26" t="s">
        <v>895</v>
      </c>
    </row>
    <row r="10" spans="2:11">
      <c r="C10" s="1">
        <f t="shared" ref="C10" ca="1" si="4">C11+1000</f>
        <v>1022</v>
      </c>
      <c r="D10" s="45"/>
      <c r="E10" s="19" t="s">
        <v>990</v>
      </c>
      <c r="F10" s="27"/>
      <c r="G10" s="27" t="s">
        <v>993</v>
      </c>
      <c r="H10" s="35"/>
      <c r="I10" s="35" t="s">
        <v>996</v>
      </c>
      <c r="J10" s="33"/>
    </row>
    <row r="11" spans="2:11" ht="18.600000000000001" customHeight="1">
      <c r="B11">
        <f t="shared" ca="1" si="1"/>
        <v>0.83566086033590603</v>
      </c>
      <c r="C11" s="1">
        <f ca="1">RANK(B11,$B$3:$B$261)</f>
        <v>22</v>
      </c>
      <c r="D11" s="44">
        <v>5</v>
      </c>
      <c r="E11" s="20" t="s">
        <v>986</v>
      </c>
      <c r="F11" s="25" t="s">
        <v>991</v>
      </c>
      <c r="G11" s="25" t="s">
        <v>992</v>
      </c>
      <c r="H11" s="25" t="s">
        <v>994</v>
      </c>
      <c r="I11" s="25" t="s">
        <v>995</v>
      </c>
      <c r="J11" s="26"/>
    </row>
    <row r="12" spans="2:11">
      <c r="C12" s="1">
        <f t="shared" ref="C12" ca="1" si="5">C13+1000</f>
        <v>1057</v>
      </c>
      <c r="D12" s="45"/>
      <c r="E12" s="19" t="s">
        <v>997</v>
      </c>
      <c r="F12" s="27" t="s">
        <v>1000</v>
      </c>
      <c r="G12" s="27"/>
      <c r="H12" s="35" t="s">
        <v>1002</v>
      </c>
      <c r="I12" s="35" t="s">
        <v>1003</v>
      </c>
      <c r="J12" s="33"/>
    </row>
    <row r="13" spans="2:11" ht="18.600000000000001" customHeight="1">
      <c r="B13">
        <f t="shared" ca="1" si="1"/>
        <v>0.49212072778147797</v>
      </c>
      <c r="C13" s="1">
        <f ca="1">RANK(B13,$B$3:$B$261)</f>
        <v>57</v>
      </c>
      <c r="D13" s="44">
        <v>6</v>
      </c>
      <c r="E13" s="20" t="s">
        <v>998</v>
      </c>
      <c r="F13" s="25" t="s">
        <v>999</v>
      </c>
      <c r="G13" s="25" t="s">
        <v>879</v>
      </c>
      <c r="H13" s="25" t="s">
        <v>1001</v>
      </c>
      <c r="I13" s="25" t="s">
        <v>1004</v>
      </c>
      <c r="J13" s="26" t="s">
        <v>1005</v>
      </c>
    </row>
    <row r="14" spans="2:11">
      <c r="C14" s="1">
        <f t="shared" ref="C14" ca="1" si="6">C15+1000</f>
        <v>1025</v>
      </c>
      <c r="D14" s="45"/>
      <c r="E14" s="19" t="s">
        <v>1006</v>
      </c>
      <c r="F14" s="27"/>
      <c r="G14" s="27" t="s">
        <v>1008</v>
      </c>
      <c r="H14" s="35"/>
      <c r="I14" s="35"/>
      <c r="J14" s="33"/>
    </row>
    <row r="15" spans="2:11" ht="18.600000000000001" customHeight="1">
      <c r="B15">
        <f t="shared" ca="1" si="1"/>
        <v>0.80611603568470547</v>
      </c>
      <c r="C15" s="1">
        <f ca="1">RANK(B15,$B$3:$B$261)</f>
        <v>25</v>
      </c>
      <c r="D15" s="44">
        <v>7</v>
      </c>
      <c r="E15" s="20" t="s">
        <v>1007</v>
      </c>
      <c r="F15" s="25" t="s">
        <v>946</v>
      </c>
      <c r="G15" s="25" t="s">
        <v>998</v>
      </c>
      <c r="H15" s="25" t="s">
        <v>912</v>
      </c>
      <c r="I15" s="25" t="s">
        <v>1009</v>
      </c>
      <c r="J15" s="26" t="s">
        <v>1010</v>
      </c>
    </row>
    <row r="16" spans="2:11">
      <c r="C16" s="1">
        <f t="shared" ref="C16" ca="1" si="7">C17+1000</f>
        <v>1075</v>
      </c>
      <c r="D16" s="45"/>
      <c r="E16" s="19" t="s">
        <v>1011</v>
      </c>
      <c r="F16" s="27" t="s">
        <v>1014</v>
      </c>
      <c r="G16" s="27"/>
      <c r="H16" s="35" t="s">
        <v>1017</v>
      </c>
      <c r="I16" s="35" t="s">
        <v>970</v>
      </c>
      <c r="J16" s="33"/>
    </row>
    <row r="17" spans="2:10" ht="18.600000000000001" customHeight="1">
      <c r="B17">
        <f t="shared" ca="1" si="1"/>
        <v>0.35276918829122883</v>
      </c>
      <c r="C17" s="1">
        <f ca="1">RANK(B17,$B$3:$B$261)</f>
        <v>75</v>
      </c>
      <c r="D17" s="44">
        <v>8</v>
      </c>
      <c r="E17" s="20" t="s">
        <v>1012</v>
      </c>
      <c r="F17" s="25" t="s">
        <v>1013</v>
      </c>
      <c r="G17" s="25" t="s">
        <v>1015</v>
      </c>
      <c r="H17" s="25" t="s">
        <v>1016</v>
      </c>
      <c r="I17" s="25" t="s">
        <v>1018</v>
      </c>
      <c r="J17" s="26"/>
    </row>
    <row r="18" spans="2:10">
      <c r="C18" s="1">
        <f t="shared" ref="C18" ca="1" si="8">C19+1000</f>
        <v>1004</v>
      </c>
      <c r="D18" s="45"/>
      <c r="E18" s="19" t="s">
        <v>1019</v>
      </c>
      <c r="F18" s="27" t="s">
        <v>1022</v>
      </c>
      <c r="G18" s="27"/>
      <c r="H18" s="35" t="s">
        <v>1025</v>
      </c>
      <c r="I18" s="35" t="s">
        <v>1026</v>
      </c>
      <c r="J18" s="33"/>
    </row>
    <row r="19" spans="2:10" ht="18.600000000000001" customHeight="1">
      <c r="B19">
        <f t="shared" ca="1" si="1"/>
        <v>0.96953165618904813</v>
      </c>
      <c r="C19" s="1">
        <f ca="1">RANK(B19,$B$3:$B$261)</f>
        <v>4</v>
      </c>
      <c r="D19" s="44">
        <v>9</v>
      </c>
      <c r="E19" s="20" t="s">
        <v>1020</v>
      </c>
      <c r="F19" s="25" t="s">
        <v>1021</v>
      </c>
      <c r="G19" s="25" t="s">
        <v>1023</v>
      </c>
      <c r="H19" s="25" t="s">
        <v>1024</v>
      </c>
      <c r="I19" s="25" t="s">
        <v>1027</v>
      </c>
      <c r="J19" s="26"/>
    </row>
    <row r="20" spans="2:10">
      <c r="C20" s="1">
        <f t="shared" ref="C20" ca="1" si="9">C21+1000</f>
        <v>1108</v>
      </c>
      <c r="D20" s="45"/>
      <c r="E20" s="19" t="s">
        <v>1028</v>
      </c>
      <c r="F20" s="27"/>
      <c r="G20" s="27" t="s">
        <v>1032</v>
      </c>
      <c r="H20" s="35"/>
      <c r="I20" s="35"/>
      <c r="J20" s="33"/>
    </row>
    <row r="21" spans="2:10" ht="18.600000000000001" customHeight="1">
      <c r="B21">
        <f t="shared" ca="1" si="1"/>
        <v>4.9137766852078713E-3</v>
      </c>
      <c r="C21" s="1">
        <f ca="1">RANK(B21,$B$3:$B$261)</f>
        <v>108</v>
      </c>
      <c r="D21" s="44">
        <v>10</v>
      </c>
      <c r="E21" s="20" t="s">
        <v>1029</v>
      </c>
      <c r="F21" s="25" t="s">
        <v>1030</v>
      </c>
      <c r="G21" s="25" t="s">
        <v>1031</v>
      </c>
      <c r="H21" s="25" t="s">
        <v>1033</v>
      </c>
      <c r="I21" s="25"/>
      <c r="J21" s="26"/>
    </row>
    <row r="22" spans="2:10">
      <c r="C22" s="1">
        <f t="shared" ref="C22" ca="1" si="10">C23+1000</f>
        <v>1019</v>
      </c>
      <c r="D22" s="45"/>
      <c r="E22" s="19" t="s">
        <v>1034</v>
      </c>
      <c r="F22" s="27" t="s">
        <v>1036</v>
      </c>
      <c r="G22" s="27" t="s">
        <v>1037</v>
      </c>
      <c r="H22" s="35"/>
      <c r="I22" s="35" t="s">
        <v>1040</v>
      </c>
      <c r="J22" s="33"/>
    </row>
    <row r="23" spans="2:10" ht="18.600000000000001" customHeight="1">
      <c r="B23">
        <f t="shared" ca="1" si="1"/>
        <v>0.85334205674015207</v>
      </c>
      <c r="C23" s="1">
        <f ca="1">RANK(B23,$B$3:$B$261)</f>
        <v>19</v>
      </c>
      <c r="D23" s="44">
        <v>11</v>
      </c>
      <c r="E23" s="20" t="s">
        <v>1035</v>
      </c>
      <c r="F23" s="25" t="s">
        <v>1029</v>
      </c>
      <c r="G23" s="25" t="s">
        <v>1038</v>
      </c>
      <c r="H23" s="25" t="s">
        <v>1030</v>
      </c>
      <c r="I23" s="25" t="s">
        <v>1039</v>
      </c>
      <c r="J23" s="26" t="s">
        <v>1041</v>
      </c>
    </row>
    <row r="24" spans="2:10">
      <c r="C24" s="1">
        <f t="shared" ref="C24" ca="1" si="11">C25+1000</f>
        <v>1010</v>
      </c>
      <c r="D24" s="45"/>
      <c r="E24" s="19" t="s">
        <v>1042</v>
      </c>
      <c r="F24" s="27" t="s">
        <v>1045</v>
      </c>
      <c r="G24" s="27"/>
      <c r="H24" s="35" t="s">
        <v>1048</v>
      </c>
      <c r="I24" s="35"/>
      <c r="J24" s="33"/>
    </row>
    <row r="25" spans="2:10" ht="18.600000000000001" customHeight="1">
      <c r="B25">
        <f t="shared" ca="1" si="1"/>
        <v>0.93942820420586604</v>
      </c>
      <c r="C25" s="1">
        <f ca="1">RANK(B25,$B$3:$B$261)</f>
        <v>10</v>
      </c>
      <c r="D25" s="44">
        <v>12</v>
      </c>
      <c r="E25" s="20" t="s">
        <v>1043</v>
      </c>
      <c r="F25" s="25" t="s">
        <v>1044</v>
      </c>
      <c r="G25" s="25" t="s">
        <v>1046</v>
      </c>
      <c r="H25" s="25" t="s">
        <v>1047</v>
      </c>
      <c r="I25" s="25"/>
      <c r="J25" s="26"/>
    </row>
    <row r="26" spans="2:10">
      <c r="C26" s="1">
        <f t="shared" ref="C26" ca="1" si="12">C27+1000</f>
        <v>1093</v>
      </c>
      <c r="D26" s="45"/>
      <c r="E26" s="19" t="s">
        <v>1049</v>
      </c>
      <c r="F26" s="27" t="s">
        <v>1052</v>
      </c>
      <c r="G26" s="27" t="s">
        <v>1053</v>
      </c>
      <c r="H26" s="35" t="s">
        <v>1056</v>
      </c>
      <c r="I26" s="35"/>
      <c r="J26" s="33"/>
    </row>
    <row r="27" spans="2:10" ht="18" customHeight="1">
      <c r="B27">
        <f t="shared" ca="1" si="1"/>
        <v>0.12963990143488824</v>
      </c>
      <c r="C27" s="1">
        <f ca="1">RANK(B27,$B$3:$B$261)</f>
        <v>93</v>
      </c>
      <c r="D27" s="44">
        <v>13</v>
      </c>
      <c r="E27" s="20" t="s">
        <v>1050</v>
      </c>
      <c r="F27" s="25" t="s">
        <v>1051</v>
      </c>
      <c r="G27" s="25" t="s">
        <v>1054</v>
      </c>
      <c r="H27" s="25" t="s">
        <v>1055</v>
      </c>
      <c r="I27" s="25"/>
      <c r="J27" s="26"/>
    </row>
    <row r="28" spans="2:10">
      <c r="C28" s="1">
        <f t="shared" ref="C28" ca="1" si="13">C29+1000</f>
        <v>1017</v>
      </c>
      <c r="D28" s="45"/>
      <c r="E28" s="19" t="s">
        <v>1057</v>
      </c>
      <c r="F28" s="27"/>
      <c r="G28" s="27" t="s">
        <v>1060</v>
      </c>
      <c r="H28" s="35"/>
      <c r="I28" s="35"/>
      <c r="J28" s="33"/>
    </row>
    <row r="29" spans="2:10" ht="18" customHeight="1">
      <c r="B29">
        <f t="shared" ca="1" si="1"/>
        <v>0.87435798081813487</v>
      </c>
      <c r="C29" s="1">
        <f ca="1">RANK(B29,$B$3:$B$261)</f>
        <v>17</v>
      </c>
      <c r="D29" s="44">
        <v>14</v>
      </c>
      <c r="E29" s="20" t="s">
        <v>1051</v>
      </c>
      <c r="F29" s="25" t="s">
        <v>1058</v>
      </c>
      <c r="G29" s="25" t="s">
        <v>1059</v>
      </c>
      <c r="H29" s="25" t="s">
        <v>1061</v>
      </c>
      <c r="I29" s="25" t="s">
        <v>1062</v>
      </c>
      <c r="J29" s="26"/>
    </row>
    <row r="30" spans="2:10">
      <c r="C30" s="1">
        <f t="shared" ref="C30" ca="1" si="14">C31+1000</f>
        <v>1002</v>
      </c>
      <c r="D30" s="45"/>
      <c r="E30" s="19" t="s">
        <v>1063</v>
      </c>
      <c r="F30" s="27" t="s">
        <v>1066</v>
      </c>
      <c r="G30" s="27" t="s">
        <v>1067</v>
      </c>
      <c r="H30" s="35"/>
      <c r="I30" s="35" t="s">
        <v>1071</v>
      </c>
      <c r="J30" s="33" t="s">
        <v>1072</v>
      </c>
    </row>
    <row r="31" spans="2:10" ht="18" customHeight="1">
      <c r="B31">
        <f t="shared" ca="1" si="1"/>
        <v>0.98225488910293668</v>
      </c>
      <c r="C31" s="1">
        <f ca="1">RANK(B31,$B$3:$B$261)</f>
        <v>2</v>
      </c>
      <c r="D31" s="44">
        <v>15</v>
      </c>
      <c r="E31" s="20" t="s">
        <v>1064</v>
      </c>
      <c r="F31" s="25" t="s">
        <v>1065</v>
      </c>
      <c r="G31" s="25" t="s">
        <v>1068</v>
      </c>
      <c r="H31" s="25" t="s">
        <v>1069</v>
      </c>
      <c r="I31" s="25" t="s">
        <v>1070</v>
      </c>
      <c r="J31" s="26" t="s">
        <v>1073</v>
      </c>
    </row>
    <row r="32" spans="2:10">
      <c r="C32" s="1">
        <f t="shared" ref="C32" ca="1" si="15">C33+1000</f>
        <v>1055</v>
      </c>
      <c r="D32" s="45"/>
      <c r="E32" s="19" t="s">
        <v>1074</v>
      </c>
      <c r="F32" s="27" t="s">
        <v>1077</v>
      </c>
      <c r="G32" s="27" t="s">
        <v>1078</v>
      </c>
      <c r="H32" s="35"/>
      <c r="I32" s="35" t="s">
        <v>1082</v>
      </c>
      <c r="J32" s="33"/>
    </row>
    <row r="33" spans="2:10" ht="18" customHeight="1">
      <c r="B33">
        <f t="shared" ca="1" si="1"/>
        <v>0.49290864516857946</v>
      </c>
      <c r="C33" s="1">
        <f ca="1">RANK(B33,$B$3:$B$261)</f>
        <v>55</v>
      </c>
      <c r="D33" s="44">
        <v>16</v>
      </c>
      <c r="E33" s="20" t="s">
        <v>1075</v>
      </c>
      <c r="F33" s="25" t="s">
        <v>1076</v>
      </c>
      <c r="G33" s="25" t="s">
        <v>1079</v>
      </c>
      <c r="H33" s="25" t="s">
        <v>1080</v>
      </c>
      <c r="I33" s="25" t="s">
        <v>1081</v>
      </c>
      <c r="J33" s="26" t="s">
        <v>1083</v>
      </c>
    </row>
    <row r="34" spans="2:10">
      <c r="C34" s="1">
        <f t="shared" ref="C34" ca="1" si="16">C35+1000</f>
        <v>1095</v>
      </c>
      <c r="D34" s="45"/>
      <c r="E34" s="19" t="s">
        <v>1084</v>
      </c>
      <c r="F34" s="27" t="s">
        <v>1087</v>
      </c>
      <c r="G34" s="27" t="s">
        <v>1088</v>
      </c>
      <c r="H34" s="35" t="s">
        <v>1091</v>
      </c>
      <c r="I34" s="35" t="s">
        <v>1092</v>
      </c>
      <c r="J34" s="33" t="s">
        <v>1095</v>
      </c>
    </row>
    <row r="35" spans="2:10" ht="18" customHeight="1">
      <c r="B35">
        <f t="shared" ca="1" si="1"/>
        <v>0.11701342719200658</v>
      </c>
      <c r="C35" s="1">
        <f ca="1">RANK(B35,$B$3:$B$261)</f>
        <v>95</v>
      </c>
      <c r="D35" s="44">
        <v>17</v>
      </c>
      <c r="E35" s="20" t="s">
        <v>1085</v>
      </c>
      <c r="F35" s="25" t="s">
        <v>1086</v>
      </c>
      <c r="G35" s="25" t="s">
        <v>1089</v>
      </c>
      <c r="H35" s="25" t="s">
        <v>1090</v>
      </c>
      <c r="I35" s="25" t="s">
        <v>1093</v>
      </c>
      <c r="J35" s="26" t="s">
        <v>1094</v>
      </c>
    </row>
    <row r="36" spans="2:10">
      <c r="C36" s="1">
        <f t="shared" ref="C36" ca="1" si="17">C37+1000</f>
        <v>1076</v>
      </c>
      <c r="D36" s="45"/>
      <c r="E36" s="19" t="s">
        <v>1096</v>
      </c>
      <c r="F36" s="27" t="s">
        <v>1099</v>
      </c>
      <c r="G36" s="27" t="s">
        <v>1100</v>
      </c>
      <c r="H36" s="35" t="s">
        <v>1103</v>
      </c>
      <c r="I36" s="35"/>
      <c r="J36" s="33"/>
    </row>
    <row r="37" spans="2:10" ht="18" customHeight="1">
      <c r="B37">
        <f t="shared" ca="1" si="1"/>
        <v>0.34777023776769078</v>
      </c>
      <c r="C37" s="1">
        <f ca="1">RANK(B37,$B$3:$B$261)</f>
        <v>76</v>
      </c>
      <c r="D37" s="44">
        <v>18</v>
      </c>
      <c r="E37" s="20" t="s">
        <v>1097</v>
      </c>
      <c r="F37" s="25" t="s">
        <v>1098</v>
      </c>
      <c r="G37" s="25" t="s">
        <v>1101</v>
      </c>
      <c r="H37" s="25" t="s">
        <v>1102</v>
      </c>
      <c r="I37" s="25"/>
      <c r="J37" s="26"/>
    </row>
    <row r="38" spans="2:10">
      <c r="C38" s="1">
        <f t="shared" ref="C38" ca="1" si="18">C39+1000</f>
        <v>1087</v>
      </c>
      <c r="D38" s="45"/>
      <c r="E38" s="19" t="s">
        <v>1104</v>
      </c>
      <c r="F38" s="27" t="s">
        <v>1107</v>
      </c>
      <c r="G38" s="27"/>
      <c r="H38" s="35" t="s">
        <v>1110</v>
      </c>
      <c r="I38" s="35"/>
      <c r="J38" s="33"/>
    </row>
    <row r="39" spans="2:10" ht="18" customHeight="1">
      <c r="B39">
        <f t="shared" ca="1" si="1"/>
        <v>0.1852142015984436</v>
      </c>
      <c r="C39" s="1">
        <f ca="1">RANK(B39,$B$3:$B$261)</f>
        <v>87</v>
      </c>
      <c r="D39" s="44">
        <v>19</v>
      </c>
      <c r="E39" s="20" t="s">
        <v>1105</v>
      </c>
      <c r="F39" s="25" t="s">
        <v>1106</v>
      </c>
      <c r="G39" s="25" t="s">
        <v>1108</v>
      </c>
      <c r="H39" s="25" t="s">
        <v>1109</v>
      </c>
      <c r="I39" s="25" t="s">
        <v>1111</v>
      </c>
      <c r="J39" s="26"/>
    </row>
    <row r="40" spans="2:10">
      <c r="C40" s="1">
        <f t="shared" ref="C40" ca="1" si="19">C41+1000</f>
        <v>1027</v>
      </c>
      <c r="D40" s="45"/>
      <c r="E40" s="19" t="s">
        <v>1112</v>
      </c>
      <c r="F40" s="27"/>
      <c r="G40" s="27" t="s">
        <v>1116</v>
      </c>
      <c r="H40" s="35" t="s">
        <v>1117</v>
      </c>
      <c r="I40" s="35"/>
      <c r="J40" s="33"/>
    </row>
    <row r="41" spans="2:10" ht="18" customHeight="1">
      <c r="B41">
        <f t="shared" ca="1" si="1"/>
        <v>0.78620395718323355</v>
      </c>
      <c r="C41" s="1">
        <f ca="1">RANK(B41,$B$3:$B$261)</f>
        <v>27</v>
      </c>
      <c r="D41" s="44">
        <v>20</v>
      </c>
      <c r="E41" s="20" t="s">
        <v>1113</v>
      </c>
      <c r="F41" s="25" t="s">
        <v>1114</v>
      </c>
      <c r="G41" s="25" t="s">
        <v>1115</v>
      </c>
      <c r="H41" s="25" t="s">
        <v>1118</v>
      </c>
      <c r="I41" s="25"/>
      <c r="J41" s="26"/>
    </row>
    <row r="42" spans="2:10">
      <c r="C42" s="1">
        <f t="shared" ref="C42" ca="1" si="20">C43+1000</f>
        <v>1033</v>
      </c>
      <c r="D42" s="45"/>
      <c r="E42" s="19" t="s">
        <v>1119</v>
      </c>
      <c r="F42" s="27" t="s">
        <v>1122</v>
      </c>
      <c r="G42" s="27" t="s">
        <v>1123</v>
      </c>
      <c r="H42" s="35" t="s">
        <v>1126</v>
      </c>
      <c r="I42" s="35"/>
      <c r="J42" s="33"/>
    </row>
    <row r="43" spans="2:10" ht="18" customHeight="1">
      <c r="B43">
        <f t="shared" ca="1" si="1"/>
        <v>0.7559309019382876</v>
      </c>
      <c r="C43" s="1">
        <f ca="1">RANK(B43,$B$3:$B$261)</f>
        <v>33</v>
      </c>
      <c r="D43" s="44">
        <v>21</v>
      </c>
      <c r="E43" s="20" t="s">
        <v>1120</v>
      </c>
      <c r="F43" s="25" t="s">
        <v>1121</v>
      </c>
      <c r="G43" s="25" t="s">
        <v>1124</v>
      </c>
      <c r="H43" s="25" t="s">
        <v>1125</v>
      </c>
      <c r="I43" s="25"/>
      <c r="J43" s="26"/>
    </row>
    <row r="44" spans="2:10">
      <c r="C44" s="1">
        <f t="shared" ref="C44" ca="1" si="21">C45+1000</f>
        <v>1069</v>
      </c>
      <c r="D44" s="45"/>
      <c r="E44" s="19" t="s">
        <v>1127</v>
      </c>
      <c r="F44" s="27" t="s">
        <v>1130</v>
      </c>
      <c r="G44" s="27" t="s">
        <v>1131</v>
      </c>
      <c r="H44" s="35"/>
      <c r="I44" s="35" t="s">
        <v>1135</v>
      </c>
      <c r="J44" s="33" t="s">
        <v>1136</v>
      </c>
    </row>
    <row r="45" spans="2:10" ht="18" customHeight="1" thickBot="1">
      <c r="B45">
        <f t="shared" ca="1" si="1"/>
        <v>0.40204349931331063</v>
      </c>
      <c r="C45" s="1">
        <f ca="1">RANK(B45,$B$3:$B$261)</f>
        <v>69</v>
      </c>
      <c r="D45" s="74">
        <v>22</v>
      </c>
      <c r="E45" s="71" t="s">
        <v>1128</v>
      </c>
      <c r="F45" s="72" t="s">
        <v>1129</v>
      </c>
      <c r="G45" s="72" t="s">
        <v>1132</v>
      </c>
      <c r="H45" s="72" t="s">
        <v>1133</v>
      </c>
      <c r="I45" s="72" t="s">
        <v>1134</v>
      </c>
      <c r="J45" s="73" t="s">
        <v>1137</v>
      </c>
    </row>
    <row r="46" spans="2:10">
      <c r="C46" s="1">
        <f t="shared" ref="C46" ca="1" si="22">C47+1000</f>
        <v>1081</v>
      </c>
      <c r="D46" s="46"/>
      <c r="E46" s="34" t="s">
        <v>1139</v>
      </c>
      <c r="F46" s="35" t="s">
        <v>1142</v>
      </c>
      <c r="G46" s="35"/>
      <c r="H46" s="35" t="s">
        <v>1145</v>
      </c>
      <c r="I46" s="35" t="s">
        <v>1146</v>
      </c>
      <c r="J46" s="33"/>
    </row>
    <row r="47" spans="2:10" ht="18" customHeight="1">
      <c r="B47">
        <f t="shared" ca="1" si="1"/>
        <v>0.26567396248050312</v>
      </c>
      <c r="C47" s="1">
        <f ca="1">RANK(B47,$B$3:$B$261)</f>
        <v>81</v>
      </c>
      <c r="D47" s="44">
        <v>23</v>
      </c>
      <c r="E47" s="20" t="s">
        <v>1140</v>
      </c>
      <c r="F47" s="25" t="s">
        <v>1141</v>
      </c>
      <c r="G47" s="25" t="s">
        <v>1143</v>
      </c>
      <c r="H47" s="25" t="s">
        <v>1144</v>
      </c>
      <c r="I47" s="25" t="s">
        <v>1147</v>
      </c>
      <c r="J47" s="26" t="s">
        <v>1148</v>
      </c>
    </row>
    <row r="48" spans="2:10">
      <c r="C48" s="1">
        <f t="shared" ref="C48" ca="1" si="23">C49+1000</f>
        <v>1040</v>
      </c>
      <c r="D48" s="45"/>
      <c r="E48" s="19" t="s">
        <v>1149</v>
      </c>
      <c r="F48" s="27"/>
      <c r="G48" s="27" t="s">
        <v>1152</v>
      </c>
      <c r="H48" s="35"/>
      <c r="I48" s="35"/>
      <c r="J48" s="33"/>
    </row>
    <row r="49" spans="2:10" ht="18" customHeight="1">
      <c r="B49">
        <f t="shared" ca="1" si="1"/>
        <v>0.63086853604173099</v>
      </c>
      <c r="C49" s="1">
        <f ca="1">RANK(B49,$B$3:$B$261)</f>
        <v>40</v>
      </c>
      <c r="D49" s="44">
        <v>24</v>
      </c>
      <c r="E49" s="20" t="s">
        <v>1140</v>
      </c>
      <c r="F49" s="25" t="s">
        <v>1150</v>
      </c>
      <c r="G49" s="25" t="s">
        <v>1151</v>
      </c>
      <c r="H49" s="25" t="s">
        <v>1150</v>
      </c>
      <c r="I49" s="25" t="s">
        <v>1143</v>
      </c>
      <c r="J49" s="26" t="s">
        <v>1153</v>
      </c>
    </row>
    <row r="50" spans="2:10">
      <c r="C50" s="1">
        <f t="shared" ref="C50" ca="1" si="24">C51+1000</f>
        <v>1012</v>
      </c>
      <c r="D50" s="45"/>
      <c r="E50" s="19" t="s">
        <v>1154</v>
      </c>
      <c r="F50" s="27" t="s">
        <v>1157</v>
      </c>
      <c r="G50" s="27"/>
      <c r="H50" s="35"/>
      <c r="I50" s="35"/>
      <c r="J50" s="33"/>
    </row>
    <row r="51" spans="2:10" ht="18" customHeight="1">
      <c r="B51">
        <f t="shared" ca="1" si="1"/>
        <v>0.92335111467787445</v>
      </c>
      <c r="C51" s="1">
        <f ca="1">RANK(B51,$B$3:$B$261)</f>
        <v>12</v>
      </c>
      <c r="D51" s="44">
        <v>25</v>
      </c>
      <c r="E51" s="20" t="s">
        <v>1155</v>
      </c>
      <c r="F51" s="25" t="s">
        <v>1156</v>
      </c>
      <c r="G51" s="25" t="s">
        <v>1158</v>
      </c>
      <c r="H51" s="25" t="s">
        <v>1159</v>
      </c>
      <c r="I51" s="25"/>
      <c r="J51" s="26"/>
    </row>
    <row r="52" spans="2:10">
      <c r="C52" s="1">
        <f t="shared" ref="C52" ca="1" si="25">C53+1000</f>
        <v>1046</v>
      </c>
      <c r="D52" s="45"/>
      <c r="E52" s="19" t="s">
        <v>1160</v>
      </c>
      <c r="F52" s="27" t="s">
        <v>1163</v>
      </c>
      <c r="G52" s="27" t="s">
        <v>1164</v>
      </c>
      <c r="H52" s="35" t="s">
        <v>1167</v>
      </c>
      <c r="I52" s="35"/>
      <c r="J52" s="33"/>
    </row>
    <row r="53" spans="2:10" ht="18" customHeight="1">
      <c r="B53">
        <f t="shared" ca="1" si="1"/>
        <v>0.54880669286031192</v>
      </c>
      <c r="C53" s="1">
        <f ca="1">RANK(B53,$B$3:$B$261)</f>
        <v>46</v>
      </c>
      <c r="D53" s="44">
        <v>26</v>
      </c>
      <c r="E53" s="20" t="s">
        <v>1161</v>
      </c>
      <c r="F53" s="25" t="s">
        <v>1162</v>
      </c>
      <c r="G53" s="25" t="s">
        <v>1165</v>
      </c>
      <c r="H53" s="25" t="s">
        <v>1166</v>
      </c>
      <c r="I53" s="25"/>
      <c r="J53" s="26"/>
    </row>
    <row r="54" spans="2:10">
      <c r="C54" s="1">
        <f t="shared" ref="C54" ca="1" si="26">C55+1000</f>
        <v>1065</v>
      </c>
      <c r="D54" s="45"/>
      <c r="E54" s="19" t="s">
        <v>1168</v>
      </c>
      <c r="F54" s="27" t="s">
        <v>1171</v>
      </c>
      <c r="G54" s="27"/>
      <c r="H54" s="35" t="s">
        <v>1174</v>
      </c>
      <c r="I54" s="35" t="s">
        <v>1175</v>
      </c>
      <c r="J54" s="33"/>
    </row>
    <row r="55" spans="2:10" ht="18" customHeight="1">
      <c r="B55">
        <f t="shared" ca="1" si="1"/>
        <v>0.44186407874975997</v>
      </c>
      <c r="C55" s="1">
        <f ca="1">RANK(B55,$B$3:$B$261)</f>
        <v>65</v>
      </c>
      <c r="D55" s="44">
        <v>27</v>
      </c>
      <c r="E55" s="20" t="s">
        <v>1169</v>
      </c>
      <c r="F55" s="25" t="s">
        <v>1170</v>
      </c>
      <c r="G55" s="25" t="s">
        <v>1172</v>
      </c>
      <c r="H55" s="25" t="s">
        <v>1173</v>
      </c>
      <c r="I55" s="25" t="s">
        <v>1176</v>
      </c>
      <c r="J55" s="26" t="s">
        <v>1153</v>
      </c>
    </row>
    <row r="56" spans="2:10">
      <c r="C56" s="1">
        <f t="shared" ref="C56" ca="1" si="27">C57+1000</f>
        <v>1036</v>
      </c>
      <c r="D56" s="45"/>
      <c r="E56" s="19" t="s">
        <v>1177</v>
      </c>
      <c r="F56" s="27"/>
      <c r="G56" s="27" t="s">
        <v>1180</v>
      </c>
      <c r="H56" s="35"/>
      <c r="I56" s="35"/>
      <c r="J56" s="33"/>
    </row>
    <row r="57" spans="2:10" ht="18" customHeight="1">
      <c r="B57">
        <f t="shared" ca="1" si="1"/>
        <v>0.66361226674421692</v>
      </c>
      <c r="C57" s="1">
        <f ca="1">RANK(B57,$B$3:$B$261)</f>
        <v>36</v>
      </c>
      <c r="D57" s="44">
        <v>28</v>
      </c>
      <c r="E57" s="20" t="s">
        <v>1178</v>
      </c>
      <c r="F57" s="25" t="s">
        <v>1179</v>
      </c>
      <c r="G57" s="25" t="s">
        <v>1176</v>
      </c>
      <c r="H57" s="25" t="s">
        <v>1143</v>
      </c>
      <c r="I57" s="25" t="s">
        <v>1181</v>
      </c>
      <c r="J57" s="26"/>
    </row>
    <row r="58" spans="2:10">
      <c r="C58" s="1">
        <f t="shared" ref="C58" ca="1" si="28">C59+1000</f>
        <v>1100</v>
      </c>
      <c r="D58" s="45"/>
      <c r="E58" s="19" t="s">
        <v>1182</v>
      </c>
      <c r="F58" s="27"/>
      <c r="G58" s="27" t="s">
        <v>1185</v>
      </c>
      <c r="H58" s="35" t="s">
        <v>1186</v>
      </c>
      <c r="I58" s="35" t="s">
        <v>1189</v>
      </c>
      <c r="J58" s="33" t="s">
        <v>1190</v>
      </c>
    </row>
    <row r="59" spans="2:10" ht="18" customHeight="1">
      <c r="B59">
        <f t="shared" ca="1" si="1"/>
        <v>7.4060405418256314E-2</v>
      </c>
      <c r="C59" s="1">
        <f ca="1">RANK(B59,$B$3:$B$261)</f>
        <v>100</v>
      </c>
      <c r="D59" s="44">
        <v>29</v>
      </c>
      <c r="E59" s="20" t="s">
        <v>1183</v>
      </c>
      <c r="F59" s="25" t="s">
        <v>1150</v>
      </c>
      <c r="G59" s="25" t="s">
        <v>1184</v>
      </c>
      <c r="H59" s="25" t="s">
        <v>1187</v>
      </c>
      <c r="I59" s="25" t="s">
        <v>1188</v>
      </c>
      <c r="J59" s="26" t="s">
        <v>1191</v>
      </c>
    </row>
    <row r="60" spans="2:10">
      <c r="C60" s="1">
        <f t="shared" ref="C60" ca="1" si="29">C61+1000</f>
        <v>1102</v>
      </c>
      <c r="D60" s="45"/>
      <c r="E60" s="19" t="s">
        <v>1139</v>
      </c>
      <c r="F60" s="27" t="s">
        <v>1194</v>
      </c>
      <c r="G60" s="27"/>
      <c r="H60" s="35" t="s">
        <v>1196</v>
      </c>
      <c r="I60" s="35" t="s">
        <v>1197</v>
      </c>
      <c r="J60" s="33"/>
    </row>
    <row r="61" spans="2:10" ht="18" customHeight="1">
      <c r="B61">
        <f t="shared" ca="1" si="1"/>
        <v>5.8236183274859132E-2</v>
      </c>
      <c r="C61" s="1">
        <f ca="1">RANK(B61,$B$3:$B$261)</f>
        <v>102</v>
      </c>
      <c r="D61" s="44">
        <v>30</v>
      </c>
      <c r="E61" s="20" t="s">
        <v>1192</v>
      </c>
      <c r="F61" s="25" t="s">
        <v>1193</v>
      </c>
      <c r="G61" s="25" t="s">
        <v>1143</v>
      </c>
      <c r="H61" s="25" t="s">
        <v>1195</v>
      </c>
      <c r="I61" s="25" t="s">
        <v>1198</v>
      </c>
      <c r="J61" s="26" t="s">
        <v>1153</v>
      </c>
    </row>
    <row r="62" spans="2:10">
      <c r="C62" s="1">
        <f t="shared" ref="C62" ca="1" si="30">C63+1000</f>
        <v>1008</v>
      </c>
      <c r="D62" s="45"/>
      <c r="E62" s="19" t="s">
        <v>1199</v>
      </c>
      <c r="F62" s="27"/>
      <c r="G62" s="27" t="s">
        <v>1204</v>
      </c>
      <c r="H62" s="35"/>
      <c r="I62" s="35" t="s">
        <v>1206</v>
      </c>
      <c r="J62" s="33"/>
    </row>
    <row r="63" spans="2:10" ht="18" customHeight="1">
      <c r="B63">
        <f t="shared" ca="1" si="1"/>
        <v>0.94814641278071987</v>
      </c>
      <c r="C63" s="1">
        <f ca="1">RANK(B63,$B$3:$B$261)</f>
        <v>8</v>
      </c>
      <c r="D63" s="44">
        <v>31</v>
      </c>
      <c r="E63" s="20" t="s">
        <v>1200</v>
      </c>
      <c r="F63" s="25" t="s">
        <v>1202</v>
      </c>
      <c r="G63" s="25" t="s">
        <v>1203</v>
      </c>
      <c r="H63" s="25" t="s">
        <v>1201</v>
      </c>
      <c r="I63" s="25" t="s">
        <v>1205</v>
      </c>
      <c r="J63" s="26" t="s">
        <v>1207</v>
      </c>
    </row>
    <row r="64" spans="2:10">
      <c r="C64" s="1">
        <f t="shared" ref="C64" ca="1" si="31">C65+1000</f>
        <v>1096</v>
      </c>
      <c r="D64" s="45"/>
      <c r="E64" s="19" t="s">
        <v>1208</v>
      </c>
      <c r="F64" s="27"/>
      <c r="G64" s="27" t="s">
        <v>1211</v>
      </c>
      <c r="H64" s="35" t="s">
        <v>1212</v>
      </c>
      <c r="I64" s="35"/>
      <c r="J64" s="33"/>
    </row>
    <row r="65" spans="2:10" ht="18" customHeight="1">
      <c r="B65">
        <f t="shared" ca="1" si="1"/>
        <v>0.10881913499363527</v>
      </c>
      <c r="C65" s="1">
        <f ca="1">RANK(B65,$B$3:$B$261)</f>
        <v>96</v>
      </c>
      <c r="D65" s="44">
        <v>32</v>
      </c>
      <c r="E65" s="20" t="s">
        <v>1209</v>
      </c>
      <c r="F65" s="25" t="s">
        <v>1210</v>
      </c>
      <c r="G65" s="25" t="s">
        <v>1193</v>
      </c>
      <c r="H65" s="25" t="s">
        <v>1213</v>
      </c>
      <c r="I65" s="25"/>
      <c r="J65" s="26"/>
    </row>
    <row r="66" spans="2:10">
      <c r="C66" s="1">
        <f t="shared" ref="C66" ca="1" si="32">C67+1000</f>
        <v>1074</v>
      </c>
      <c r="D66" s="45"/>
      <c r="E66" s="19" t="s">
        <v>1214</v>
      </c>
      <c r="F66" s="27" t="s">
        <v>1217</v>
      </c>
      <c r="G66" s="27" t="s">
        <v>1189</v>
      </c>
      <c r="H66" s="35"/>
      <c r="I66" s="35" t="s">
        <v>1220</v>
      </c>
      <c r="J66" s="33"/>
    </row>
    <row r="67" spans="2:10" ht="18" customHeight="1">
      <c r="B67">
        <f t="shared" ca="1" si="1"/>
        <v>0.36153826642677866</v>
      </c>
      <c r="C67" s="1">
        <f ca="1">RANK(B67,$B$3:$B$261)</f>
        <v>74</v>
      </c>
      <c r="D67" s="44">
        <v>33</v>
      </c>
      <c r="E67" s="20" t="s">
        <v>1215</v>
      </c>
      <c r="F67" s="25" t="s">
        <v>1216</v>
      </c>
      <c r="G67" s="25" t="s">
        <v>1218</v>
      </c>
      <c r="H67" s="25" t="s">
        <v>1143</v>
      </c>
      <c r="I67" s="25" t="s">
        <v>1219</v>
      </c>
      <c r="J67" s="26" t="s">
        <v>1221</v>
      </c>
    </row>
    <row r="68" spans="2:10">
      <c r="C68" s="1">
        <f t="shared" ref="C68" ca="1" si="33">C69+1000</f>
        <v>1030</v>
      </c>
      <c r="D68" s="45"/>
      <c r="E68" s="19" t="s">
        <v>1222</v>
      </c>
      <c r="F68" s="27"/>
      <c r="G68" s="27" t="s">
        <v>1164</v>
      </c>
      <c r="H68" s="35"/>
      <c r="I68" s="35"/>
      <c r="J68" s="33"/>
    </row>
    <row r="69" spans="2:10" ht="18" customHeight="1">
      <c r="B69">
        <f t="shared" ref="B69:B131" ca="1" si="34">RAND()</f>
        <v>0.7647242340376661</v>
      </c>
      <c r="C69" s="1">
        <f ca="1">RANK(B69,$B$3:$B$261)</f>
        <v>30</v>
      </c>
      <c r="D69" s="44">
        <v>34</v>
      </c>
      <c r="E69" s="20" t="s">
        <v>1223</v>
      </c>
      <c r="F69" s="25" t="s">
        <v>1143</v>
      </c>
      <c r="G69" s="25" t="s">
        <v>1216</v>
      </c>
      <c r="H69" s="25" t="s">
        <v>1221</v>
      </c>
      <c r="I69" s="25"/>
      <c r="J69" s="26"/>
    </row>
    <row r="70" spans="2:10">
      <c r="C70" s="1">
        <f t="shared" ref="C70" ca="1" si="35">C71+1000</f>
        <v>1080</v>
      </c>
      <c r="D70" s="45"/>
      <c r="E70" s="19" t="s">
        <v>1224</v>
      </c>
      <c r="F70" s="27" t="s">
        <v>1227</v>
      </c>
      <c r="G70" s="27" t="s">
        <v>1228</v>
      </c>
      <c r="H70" s="35"/>
      <c r="I70" s="35"/>
      <c r="J70" s="33"/>
    </row>
    <row r="71" spans="2:10" ht="18" customHeight="1">
      <c r="B71">
        <f t="shared" ca="1" si="34"/>
        <v>0.27968748218619699</v>
      </c>
      <c r="C71" s="1">
        <f ca="1">RANK(B71,$B$3:$B$261)</f>
        <v>80</v>
      </c>
      <c r="D71" s="44">
        <v>35</v>
      </c>
      <c r="E71" s="20" t="s">
        <v>1225</v>
      </c>
      <c r="F71" s="25" t="s">
        <v>1226</v>
      </c>
      <c r="G71" s="25" t="s">
        <v>1229</v>
      </c>
      <c r="H71" s="25" t="s">
        <v>1153</v>
      </c>
      <c r="I71" s="25"/>
      <c r="J71" s="26"/>
    </row>
    <row r="72" spans="2:10">
      <c r="C72" s="1">
        <f t="shared" ref="C72" ca="1" si="36">C73+1000</f>
        <v>1050</v>
      </c>
      <c r="D72" s="45"/>
      <c r="E72" s="19" t="s">
        <v>1230</v>
      </c>
      <c r="F72" s="27" t="s">
        <v>1233</v>
      </c>
      <c r="G72" s="27"/>
      <c r="H72" s="35" t="s">
        <v>1235</v>
      </c>
      <c r="I72" s="35"/>
      <c r="J72" s="33"/>
    </row>
    <row r="73" spans="2:10" ht="18" customHeight="1">
      <c r="B73">
        <f t="shared" ca="1" si="34"/>
        <v>0.5190208277627435</v>
      </c>
      <c r="C73" s="1">
        <f ca="1">RANK(B73,$B$3:$B$261)</f>
        <v>50</v>
      </c>
      <c r="D73" s="44">
        <v>36</v>
      </c>
      <c r="E73" s="20" t="s">
        <v>1231</v>
      </c>
      <c r="F73" s="25" t="s">
        <v>1232</v>
      </c>
      <c r="G73" s="25" t="s">
        <v>1143</v>
      </c>
      <c r="H73" s="25" t="s">
        <v>1234</v>
      </c>
      <c r="I73" s="25" t="s">
        <v>1236</v>
      </c>
      <c r="J73" s="26"/>
    </row>
    <row r="74" spans="2:10">
      <c r="C74" s="1">
        <f t="shared" ref="C74" ca="1" si="37">C75+1000</f>
        <v>1070</v>
      </c>
      <c r="D74" s="45"/>
      <c r="E74" s="19" t="s">
        <v>1237</v>
      </c>
      <c r="F74" s="27" t="s">
        <v>1240</v>
      </c>
      <c r="G74" s="27"/>
      <c r="H74" s="35" t="s">
        <v>1242</v>
      </c>
      <c r="I74" s="35"/>
      <c r="J74" s="33"/>
    </row>
    <row r="75" spans="2:10" ht="18" customHeight="1">
      <c r="B75">
        <f t="shared" ca="1" si="34"/>
        <v>0.39565628316443469</v>
      </c>
      <c r="C75" s="1">
        <f ca="1">RANK(B75,$B$3:$B$261)</f>
        <v>70</v>
      </c>
      <c r="D75" s="44">
        <v>37</v>
      </c>
      <c r="E75" s="20" t="s">
        <v>1238</v>
      </c>
      <c r="F75" s="25" t="s">
        <v>1239</v>
      </c>
      <c r="G75" s="25" t="s">
        <v>1143</v>
      </c>
      <c r="H75" s="25" t="s">
        <v>1241</v>
      </c>
      <c r="I75" s="25" t="s">
        <v>1243</v>
      </c>
      <c r="J75" s="26"/>
    </row>
    <row r="76" spans="2:10">
      <c r="C76" s="1">
        <f t="shared" ref="C76" ca="1" si="38">C77+1000</f>
        <v>1018</v>
      </c>
      <c r="D76" s="45"/>
      <c r="E76" s="19" t="s">
        <v>1244</v>
      </c>
      <c r="F76" s="27" t="s">
        <v>1247</v>
      </c>
      <c r="G76" s="27"/>
      <c r="H76" s="35" t="s">
        <v>1168</v>
      </c>
      <c r="I76" s="35" t="s">
        <v>1249</v>
      </c>
      <c r="J76" s="33"/>
    </row>
    <row r="77" spans="2:10" ht="18" customHeight="1">
      <c r="B77">
        <f t="shared" ca="1" si="34"/>
        <v>0.86698565767529345</v>
      </c>
      <c r="C77" s="1">
        <f ca="1">RANK(B77,$B$3:$B$261)</f>
        <v>18</v>
      </c>
      <c r="D77" s="44">
        <v>38</v>
      </c>
      <c r="E77" s="20" t="s">
        <v>1245</v>
      </c>
      <c r="F77" s="25" t="s">
        <v>1246</v>
      </c>
      <c r="G77" s="25" t="s">
        <v>1158</v>
      </c>
      <c r="H77" s="25" t="s">
        <v>1248</v>
      </c>
      <c r="I77" s="25" t="s">
        <v>1250</v>
      </c>
      <c r="J77" s="26"/>
    </row>
    <row r="78" spans="2:10">
      <c r="C78" s="1">
        <f t="shared" ref="C78" ca="1" si="39">C79+1000</f>
        <v>1059</v>
      </c>
      <c r="D78" s="45"/>
      <c r="E78" s="19" t="s">
        <v>1251</v>
      </c>
      <c r="F78" s="27" t="s">
        <v>1227</v>
      </c>
      <c r="G78" s="27" t="s">
        <v>1244</v>
      </c>
      <c r="H78" s="35"/>
      <c r="I78" s="35" t="s">
        <v>1256</v>
      </c>
      <c r="J78" s="33" t="s">
        <v>1257</v>
      </c>
    </row>
    <row r="79" spans="2:10" ht="18" customHeight="1">
      <c r="B79">
        <f t="shared" ca="1" si="34"/>
        <v>0.47569146283440022</v>
      </c>
      <c r="C79" s="1">
        <f ca="1">RANK(B79,$B$3:$B$261)</f>
        <v>59</v>
      </c>
      <c r="D79" s="44">
        <v>39</v>
      </c>
      <c r="E79" s="20" t="s">
        <v>1252</v>
      </c>
      <c r="F79" s="25" t="s">
        <v>1253</v>
      </c>
      <c r="G79" s="25" t="s">
        <v>1254</v>
      </c>
      <c r="H79" s="25" t="s">
        <v>1210</v>
      </c>
      <c r="I79" s="25" t="s">
        <v>1255</v>
      </c>
      <c r="J79" s="26" t="s">
        <v>1258</v>
      </c>
    </row>
    <row r="80" spans="2:10">
      <c r="C80" s="1">
        <f t="shared" ref="C80" ca="1" si="40">C81+1000</f>
        <v>1013</v>
      </c>
      <c r="D80" s="45"/>
      <c r="E80" s="19" t="s">
        <v>1259</v>
      </c>
      <c r="F80" s="27" t="s">
        <v>1244</v>
      </c>
      <c r="G80" s="27" t="s">
        <v>1262</v>
      </c>
      <c r="H80" s="35"/>
      <c r="I80" s="35" t="s">
        <v>1227</v>
      </c>
      <c r="J80" s="33" t="s">
        <v>1263</v>
      </c>
    </row>
    <row r="81" spans="2:10" ht="18" customHeight="1">
      <c r="B81">
        <f t="shared" ca="1" si="34"/>
        <v>0.91167600160061579</v>
      </c>
      <c r="C81" s="1">
        <f ca="1">RANK(B81,$B$3:$B$261)</f>
        <v>13</v>
      </c>
      <c r="D81" s="44">
        <v>40</v>
      </c>
      <c r="E81" s="20" t="s">
        <v>1260</v>
      </c>
      <c r="F81" s="25" t="s">
        <v>1261</v>
      </c>
      <c r="G81" s="25" t="s">
        <v>1255</v>
      </c>
      <c r="H81" s="25" t="s">
        <v>1158</v>
      </c>
      <c r="I81" s="25" t="s">
        <v>1089</v>
      </c>
      <c r="J81" s="26" t="s">
        <v>1264</v>
      </c>
    </row>
    <row r="82" spans="2:10">
      <c r="C82" s="1">
        <f t="shared" ref="C82" ca="1" si="41">C83+1000</f>
        <v>1054</v>
      </c>
      <c r="D82" s="45"/>
      <c r="E82" s="19" t="s">
        <v>1206</v>
      </c>
      <c r="F82" s="27"/>
      <c r="G82" s="27"/>
      <c r="H82" s="35" t="s">
        <v>1268</v>
      </c>
      <c r="I82" s="35"/>
      <c r="J82" s="33"/>
    </row>
    <row r="83" spans="2:10" ht="18" customHeight="1" thickBot="1">
      <c r="B83">
        <f t="shared" ca="1" si="34"/>
        <v>0.49964401631267086</v>
      </c>
      <c r="C83" s="1">
        <f ca="1">RANK(B83,$B$3:$B$261)</f>
        <v>54</v>
      </c>
      <c r="D83" s="74">
        <v>41</v>
      </c>
      <c r="E83" s="71" t="s">
        <v>1265</v>
      </c>
      <c r="F83" s="72" t="s">
        <v>1266</v>
      </c>
      <c r="G83" s="72" t="s">
        <v>1143</v>
      </c>
      <c r="H83" s="72" t="s">
        <v>1267</v>
      </c>
      <c r="I83" s="72" t="s">
        <v>1269</v>
      </c>
      <c r="J83" s="73"/>
    </row>
    <row r="84" spans="2:10">
      <c r="C84" s="1">
        <f t="shared" ref="C84" ca="1" si="42">C85+1000</f>
        <v>1041</v>
      </c>
      <c r="D84" s="46"/>
      <c r="E84" s="34" t="s">
        <v>1273</v>
      </c>
      <c r="F84" s="35" t="s">
        <v>1257</v>
      </c>
      <c r="G84" s="35"/>
      <c r="H84" s="35" t="s">
        <v>1276</v>
      </c>
      <c r="I84" s="35" t="s">
        <v>1277</v>
      </c>
      <c r="J84" s="33"/>
    </row>
    <row r="85" spans="2:10" ht="18" customHeight="1">
      <c r="B85">
        <f t="shared" ca="1" si="34"/>
        <v>0.61783659546965775</v>
      </c>
      <c r="C85" s="1">
        <f ca="1">RANK(B85,$B$3:$B$261)</f>
        <v>41</v>
      </c>
      <c r="D85" s="44">
        <v>42</v>
      </c>
      <c r="E85" s="20" t="s">
        <v>1274</v>
      </c>
      <c r="F85" s="25" t="s">
        <v>1271</v>
      </c>
      <c r="G85" s="25" t="s">
        <v>1153</v>
      </c>
      <c r="H85" s="25" t="s">
        <v>1275</v>
      </c>
      <c r="I85" s="25" t="s">
        <v>1213</v>
      </c>
      <c r="J85" s="26"/>
    </row>
    <row r="86" spans="2:10">
      <c r="C86" s="1">
        <f t="shared" ref="C86" ca="1" si="43">C87+1000</f>
        <v>1021</v>
      </c>
      <c r="D86" s="45"/>
      <c r="E86" s="19" t="s">
        <v>1278</v>
      </c>
      <c r="F86" s="27" t="s">
        <v>1247</v>
      </c>
      <c r="G86" s="27" t="s">
        <v>1217</v>
      </c>
      <c r="H86" s="35"/>
      <c r="I86" s="35" t="s">
        <v>1283</v>
      </c>
      <c r="J86" s="33"/>
    </row>
    <row r="87" spans="2:10" ht="18" customHeight="1">
      <c r="B87">
        <f t="shared" ca="1" si="34"/>
        <v>0.8367128257515164</v>
      </c>
      <c r="C87" s="1">
        <f ca="1">RANK(B87,$B$3:$B$261)</f>
        <v>21</v>
      </c>
      <c r="D87" s="44">
        <v>43</v>
      </c>
      <c r="E87" s="20" t="s">
        <v>1279</v>
      </c>
      <c r="F87" s="25" t="s">
        <v>1280</v>
      </c>
      <c r="G87" s="25" t="s">
        <v>1281</v>
      </c>
      <c r="H87" s="25" t="s">
        <v>1143</v>
      </c>
      <c r="I87" s="25" t="s">
        <v>1282</v>
      </c>
      <c r="J87" s="26" t="s">
        <v>1236</v>
      </c>
    </row>
    <row r="88" spans="2:10">
      <c r="C88" s="1">
        <f t="shared" ref="C88" ca="1" si="44">C89+1000</f>
        <v>1083</v>
      </c>
      <c r="D88" s="45"/>
      <c r="E88" s="19" t="s">
        <v>1284</v>
      </c>
      <c r="F88" s="27"/>
      <c r="G88" s="27" t="s">
        <v>1287</v>
      </c>
      <c r="H88" s="35"/>
      <c r="I88" s="35" t="s">
        <v>1290</v>
      </c>
      <c r="J88" s="33"/>
    </row>
    <row r="89" spans="2:10" ht="18" customHeight="1">
      <c r="B89">
        <f t="shared" ca="1" si="34"/>
        <v>0.23412686856184983</v>
      </c>
      <c r="C89" s="1">
        <f ca="1">RANK(B89,$B$3:$B$261)</f>
        <v>83</v>
      </c>
      <c r="D89" s="44">
        <v>44</v>
      </c>
      <c r="E89" s="20" t="s">
        <v>1285</v>
      </c>
      <c r="F89" s="25" t="s">
        <v>1150</v>
      </c>
      <c r="G89" s="25" t="s">
        <v>1286</v>
      </c>
      <c r="H89" s="25" t="s">
        <v>1288</v>
      </c>
      <c r="I89" s="25" t="s">
        <v>1289</v>
      </c>
      <c r="J89" s="26" t="s">
        <v>1291</v>
      </c>
    </row>
    <row r="90" spans="2:10">
      <c r="C90" s="1">
        <f t="shared" ref="C90" ca="1" si="45">C91+1000</f>
        <v>1006</v>
      </c>
      <c r="D90" s="45"/>
      <c r="E90" s="19" t="s">
        <v>1292</v>
      </c>
      <c r="F90" s="27" t="s">
        <v>1295</v>
      </c>
      <c r="G90" s="27" t="s">
        <v>1296</v>
      </c>
      <c r="H90" s="35"/>
      <c r="I90" s="35" t="s">
        <v>1299</v>
      </c>
      <c r="J90" s="33"/>
    </row>
    <row r="91" spans="2:10" ht="18" customHeight="1">
      <c r="B91">
        <f t="shared" ca="1" si="34"/>
        <v>0.9568124487400701</v>
      </c>
      <c r="C91" s="1">
        <f ca="1">RANK(B91,$B$3:$B$261)</f>
        <v>6</v>
      </c>
      <c r="D91" s="44">
        <v>45</v>
      </c>
      <c r="E91" s="20" t="s">
        <v>1293</v>
      </c>
      <c r="F91" s="25" t="s">
        <v>1294</v>
      </c>
      <c r="G91" s="25" t="s">
        <v>1297</v>
      </c>
      <c r="H91" s="25" t="s">
        <v>1179</v>
      </c>
      <c r="I91" s="25" t="s">
        <v>1298</v>
      </c>
      <c r="J91" s="26" t="s">
        <v>1269</v>
      </c>
    </row>
    <row r="92" spans="2:10">
      <c r="C92" s="1">
        <f t="shared" ref="C92" ca="1" si="46">C93+1000</f>
        <v>1048</v>
      </c>
      <c r="D92" s="45"/>
      <c r="E92" s="19" t="s">
        <v>1257</v>
      </c>
      <c r="F92" s="27" t="s">
        <v>1302</v>
      </c>
      <c r="G92" s="27" t="s">
        <v>1303</v>
      </c>
      <c r="H92" s="35"/>
      <c r="I92" s="35" t="s">
        <v>1306</v>
      </c>
      <c r="J92" s="33" t="s">
        <v>1212</v>
      </c>
    </row>
    <row r="93" spans="2:10" ht="18" customHeight="1">
      <c r="B93">
        <f t="shared" ca="1" si="34"/>
        <v>0.54278514106399467</v>
      </c>
      <c r="C93" s="1">
        <f ca="1">RANK(B93,$B$3:$B$261)</f>
        <v>48</v>
      </c>
      <c r="D93" s="44">
        <v>46</v>
      </c>
      <c r="E93" s="20" t="s">
        <v>1300</v>
      </c>
      <c r="F93" s="25" t="s">
        <v>1301</v>
      </c>
      <c r="G93" s="25" t="s">
        <v>1304</v>
      </c>
      <c r="H93" s="25" t="s">
        <v>1210</v>
      </c>
      <c r="I93" s="25" t="s">
        <v>1305</v>
      </c>
      <c r="J93" s="26" t="s">
        <v>1213</v>
      </c>
    </row>
    <row r="94" spans="2:10">
      <c r="C94" s="1">
        <f t="shared" ref="C94" ca="1" si="47">C95+1000</f>
        <v>1066</v>
      </c>
      <c r="D94" s="45"/>
      <c r="E94" s="19" t="s">
        <v>1263</v>
      </c>
      <c r="F94" s="27" t="s">
        <v>1309</v>
      </c>
      <c r="G94" s="27"/>
      <c r="H94" s="35" t="s">
        <v>1311</v>
      </c>
      <c r="I94" s="35"/>
      <c r="J94" s="33"/>
    </row>
    <row r="95" spans="2:10" ht="18" customHeight="1">
      <c r="B95">
        <f t="shared" ca="1" si="34"/>
        <v>0.40780330665029629</v>
      </c>
      <c r="C95" s="1">
        <f ca="1">RANK(B95,$B$3:$B$261)</f>
        <v>66</v>
      </c>
      <c r="D95" s="44">
        <v>47</v>
      </c>
      <c r="E95" s="20" t="s">
        <v>1307</v>
      </c>
      <c r="F95" s="25" t="s">
        <v>1308</v>
      </c>
      <c r="G95" s="25" t="s">
        <v>1172</v>
      </c>
      <c r="H95" s="25" t="s">
        <v>1310</v>
      </c>
      <c r="I95" s="25" t="s">
        <v>1312</v>
      </c>
      <c r="J95" s="26"/>
    </row>
    <row r="96" spans="2:10">
      <c r="C96" s="1">
        <f t="shared" ref="C96" ca="1" si="48">C97+1000</f>
        <v>1015</v>
      </c>
      <c r="D96" s="45"/>
      <c r="E96" s="19" t="s">
        <v>1313</v>
      </c>
      <c r="F96" s="27" t="s">
        <v>1139</v>
      </c>
      <c r="G96" s="27" t="s">
        <v>1315</v>
      </c>
      <c r="H96" s="35" t="s">
        <v>1318</v>
      </c>
      <c r="I96" s="35"/>
      <c r="J96" s="33"/>
    </row>
    <row r="97" spans="2:14" ht="18" customHeight="1">
      <c r="B97">
        <f t="shared" ca="1" si="34"/>
        <v>0.90012621724717867</v>
      </c>
      <c r="C97" s="1">
        <f ca="1">RANK(B97,$B$3:$B$261)</f>
        <v>15</v>
      </c>
      <c r="D97" s="44">
        <v>48</v>
      </c>
      <c r="E97" s="20" t="s">
        <v>1314</v>
      </c>
      <c r="F97" s="25" t="s">
        <v>1192</v>
      </c>
      <c r="G97" s="25" t="s">
        <v>1316</v>
      </c>
      <c r="H97" s="25" t="s">
        <v>1317</v>
      </c>
      <c r="I97" s="25"/>
      <c r="J97" s="26"/>
    </row>
    <row r="98" spans="2:14">
      <c r="C98" s="1">
        <f t="shared" ref="C98" ca="1" si="49">C99+1000</f>
        <v>1031</v>
      </c>
      <c r="D98" s="45"/>
      <c r="E98" s="19"/>
      <c r="F98" s="27"/>
      <c r="G98" s="27"/>
      <c r="H98" s="35" t="s">
        <v>1315</v>
      </c>
      <c r="I98" s="35" t="s">
        <v>1322</v>
      </c>
      <c r="J98" s="33"/>
    </row>
    <row r="99" spans="2:14" ht="18" customHeight="1">
      <c r="B99">
        <f t="shared" ca="1" si="34"/>
        <v>0.76396245902197557</v>
      </c>
      <c r="C99" s="1">
        <f ca="1">RANK(B99,$B$3:$B$261)</f>
        <v>31</v>
      </c>
      <c r="D99" s="44">
        <v>49</v>
      </c>
      <c r="E99" s="20" t="s">
        <v>1319</v>
      </c>
      <c r="F99" s="25" t="s">
        <v>1320</v>
      </c>
      <c r="G99" s="25" t="s">
        <v>1143</v>
      </c>
      <c r="H99" s="25" t="s">
        <v>1321</v>
      </c>
      <c r="I99" s="25" t="s">
        <v>1076</v>
      </c>
      <c r="J99" s="26" t="s">
        <v>1153</v>
      </c>
    </row>
    <row r="100" spans="2:14">
      <c r="C100" s="1">
        <f t="shared" ref="C100" ca="1" si="50">C101+1000</f>
        <v>1009</v>
      </c>
      <c r="D100" s="45"/>
      <c r="E100" s="19" t="s">
        <v>1227</v>
      </c>
      <c r="F100" s="27" t="s">
        <v>1325</v>
      </c>
      <c r="G100" s="27"/>
      <c r="H100" s="35" t="s">
        <v>1327</v>
      </c>
      <c r="I100" s="35" t="s">
        <v>1328</v>
      </c>
      <c r="J100" s="33"/>
    </row>
    <row r="101" spans="2:14" ht="18" customHeight="1">
      <c r="B101">
        <f t="shared" ca="1" si="34"/>
        <v>0.942263867546137</v>
      </c>
      <c r="C101" s="1">
        <f ca="1">RANK(B101,$B$3:$B$261)</f>
        <v>9</v>
      </c>
      <c r="D101" s="44">
        <v>50</v>
      </c>
      <c r="E101" s="20" t="s">
        <v>1323</v>
      </c>
      <c r="F101" s="25" t="s">
        <v>1324</v>
      </c>
      <c r="G101" s="25" t="s">
        <v>1143</v>
      </c>
      <c r="H101" s="25" t="s">
        <v>1326</v>
      </c>
      <c r="I101" s="25" t="s">
        <v>1329</v>
      </c>
      <c r="J101" s="26" t="s">
        <v>1153</v>
      </c>
    </row>
    <row r="102" spans="2:14">
      <c r="C102" s="1">
        <f t="shared" ref="C102" ca="1" si="51">C103+1000</f>
        <v>1090</v>
      </c>
      <c r="D102" s="45"/>
      <c r="E102" s="19" t="s">
        <v>1227</v>
      </c>
      <c r="F102" s="27" t="s">
        <v>1186</v>
      </c>
      <c r="G102" s="27"/>
      <c r="H102" s="35" t="s">
        <v>1333</v>
      </c>
      <c r="I102" s="35" t="s">
        <v>1334</v>
      </c>
      <c r="J102" s="33"/>
    </row>
    <row r="103" spans="2:14" ht="18" customHeight="1">
      <c r="B103">
        <f t="shared" ca="1" si="34"/>
        <v>0.16884559722584092</v>
      </c>
      <c r="C103" s="1">
        <f ca="1">RANK(B103,$B$3:$B$261)</f>
        <v>90</v>
      </c>
      <c r="D103" s="44">
        <v>51</v>
      </c>
      <c r="E103" s="20" t="s">
        <v>1330</v>
      </c>
      <c r="F103" s="25" t="s">
        <v>1331</v>
      </c>
      <c r="G103" s="25" t="s">
        <v>1158</v>
      </c>
      <c r="H103" s="25" t="s">
        <v>1332</v>
      </c>
      <c r="I103" s="25" t="s">
        <v>1323</v>
      </c>
      <c r="J103" s="26"/>
    </row>
    <row r="104" spans="2:14">
      <c r="C104" s="1">
        <f t="shared" ref="C104" ca="1" si="52">C105+1000</f>
        <v>1084</v>
      </c>
      <c r="D104" s="45"/>
      <c r="E104" s="19" t="s">
        <v>1322</v>
      </c>
      <c r="F104" s="27" t="s">
        <v>1337</v>
      </c>
      <c r="G104" s="27"/>
      <c r="H104" s="35" t="s">
        <v>1340</v>
      </c>
      <c r="I104" s="35"/>
      <c r="J104" s="33"/>
    </row>
    <row r="105" spans="2:14" ht="18" customHeight="1">
      <c r="B105">
        <f t="shared" ca="1" si="34"/>
        <v>0.23146231865447209</v>
      </c>
      <c r="C105" s="1">
        <f ca="1">RANK(B105,$B$3:$B$261)</f>
        <v>84</v>
      </c>
      <c r="D105" s="44">
        <v>52</v>
      </c>
      <c r="E105" s="20" t="s">
        <v>1335</v>
      </c>
      <c r="F105" s="25" t="s">
        <v>1336</v>
      </c>
      <c r="G105" s="25" t="s">
        <v>1338</v>
      </c>
      <c r="H105" s="25" t="s">
        <v>1339</v>
      </c>
      <c r="I105" s="25"/>
      <c r="J105" s="26"/>
    </row>
    <row r="106" spans="2:14">
      <c r="C106" s="1">
        <f t="shared" ref="C106" ca="1" si="53">C107+1000</f>
        <v>1071</v>
      </c>
      <c r="D106" s="45"/>
      <c r="E106" s="19" t="s">
        <v>1341</v>
      </c>
      <c r="F106" s="27" t="s">
        <v>1272</v>
      </c>
      <c r="G106" s="27" t="s">
        <v>1344</v>
      </c>
      <c r="H106" s="35"/>
      <c r="I106" s="35" t="s">
        <v>1149</v>
      </c>
      <c r="J106" s="33" t="s">
        <v>1347</v>
      </c>
    </row>
    <row r="107" spans="2:14" ht="18" customHeight="1" thickBot="1">
      <c r="B107">
        <f t="shared" ca="1" si="34"/>
        <v>0.39387490001690484</v>
      </c>
      <c r="C107" s="1">
        <f ca="1">RANK(B107,$B$3:$B$261)</f>
        <v>71</v>
      </c>
      <c r="D107" s="74">
        <v>53</v>
      </c>
      <c r="E107" s="71" t="s">
        <v>1342</v>
      </c>
      <c r="F107" s="72" t="s">
        <v>1343</v>
      </c>
      <c r="G107" s="72" t="s">
        <v>1345</v>
      </c>
      <c r="H107" s="72" t="s">
        <v>1210</v>
      </c>
      <c r="I107" s="72" t="s">
        <v>1346</v>
      </c>
      <c r="J107" s="73" t="s">
        <v>1348</v>
      </c>
    </row>
    <row r="108" spans="2:14">
      <c r="C108" s="1">
        <f t="shared" ref="C108" ca="1" si="54">C109+1000</f>
        <v>1051</v>
      </c>
      <c r="D108" s="46"/>
      <c r="E108" s="34" t="s">
        <v>1168</v>
      </c>
      <c r="F108" s="35"/>
      <c r="G108" s="35" t="s">
        <v>1352</v>
      </c>
      <c r="H108" s="35" t="s">
        <v>1196</v>
      </c>
      <c r="I108" s="35"/>
      <c r="J108" s="33"/>
      <c r="K108" s="9"/>
      <c r="L108" s="9"/>
      <c r="M108" s="9"/>
      <c r="N108" s="9"/>
    </row>
    <row r="109" spans="2:14" ht="18" customHeight="1">
      <c r="B109">
        <f t="shared" ca="1" si="34"/>
        <v>0.50842287189670976</v>
      </c>
      <c r="C109" s="1">
        <f ca="1">RANK(B109,$B$3:$B$261)</f>
        <v>51</v>
      </c>
      <c r="D109" s="44">
        <v>54</v>
      </c>
      <c r="E109" s="20" t="s">
        <v>1350</v>
      </c>
      <c r="F109" s="25" t="s">
        <v>1143</v>
      </c>
      <c r="G109" s="25" t="s">
        <v>1351</v>
      </c>
      <c r="H109" s="25" t="s">
        <v>1353</v>
      </c>
      <c r="I109" s="25" t="s">
        <v>1153</v>
      </c>
      <c r="J109" s="26"/>
      <c r="K109" s="10"/>
      <c r="L109" s="11"/>
      <c r="M109" s="11"/>
      <c r="N109" s="11"/>
    </row>
    <row r="110" spans="2:14" ht="16.2">
      <c r="C110" s="1">
        <f t="shared" ref="C110" ca="1" si="55">C111+1000</f>
        <v>1098</v>
      </c>
      <c r="D110" s="46"/>
      <c r="E110" s="19" t="s">
        <v>1354</v>
      </c>
      <c r="F110" s="27" t="s">
        <v>1189</v>
      </c>
      <c r="G110" s="27" t="s">
        <v>1357</v>
      </c>
      <c r="H110" s="35"/>
      <c r="I110" s="35" t="s">
        <v>1217</v>
      </c>
      <c r="J110" s="33" t="s">
        <v>1360</v>
      </c>
      <c r="K110" s="9"/>
      <c r="L110" s="9"/>
      <c r="M110" s="9"/>
      <c r="N110" s="11"/>
    </row>
    <row r="111" spans="2:14" ht="18" customHeight="1">
      <c r="B111">
        <f t="shared" ca="1" si="34"/>
        <v>0.10162999791108851</v>
      </c>
      <c r="C111" s="1">
        <f ca="1">RANK(B111,$B$3:$B$261)</f>
        <v>98</v>
      </c>
      <c r="D111" s="44">
        <v>55</v>
      </c>
      <c r="E111" s="20" t="s">
        <v>1355</v>
      </c>
      <c r="F111" s="25" t="s">
        <v>1356</v>
      </c>
      <c r="G111" s="25" t="s">
        <v>1358</v>
      </c>
      <c r="H111" s="25" t="s">
        <v>1210</v>
      </c>
      <c r="I111" s="25" t="s">
        <v>1359</v>
      </c>
      <c r="J111" s="26" t="s">
        <v>1361</v>
      </c>
      <c r="K111" s="10"/>
      <c r="L111" s="11"/>
      <c r="M111" s="11"/>
      <c r="N111" s="11"/>
    </row>
    <row r="112" spans="2:14" ht="16.2">
      <c r="C112" s="1">
        <f t="shared" ref="C112" ca="1" si="56">C113+1000</f>
        <v>1053</v>
      </c>
      <c r="D112" s="46"/>
      <c r="E112" s="34" t="s">
        <v>1362</v>
      </c>
      <c r="F112" s="35"/>
      <c r="G112" s="35" t="s">
        <v>1327</v>
      </c>
      <c r="H112" s="35" t="s">
        <v>1365</v>
      </c>
      <c r="I112" s="35"/>
      <c r="J112" s="33"/>
      <c r="K112" s="9"/>
      <c r="L112" s="9"/>
      <c r="M112" s="9"/>
      <c r="N112" s="11"/>
    </row>
    <row r="113" spans="2:14" ht="16.2">
      <c r="B113">
        <f t="shared" ca="1" si="34"/>
        <v>0.50728918545237567</v>
      </c>
      <c r="C113" s="1">
        <f ca="1">RANK(B113,$B$3:$B$261)</f>
        <v>53</v>
      </c>
      <c r="D113" s="44">
        <v>56</v>
      </c>
      <c r="E113" s="20" t="s">
        <v>1363</v>
      </c>
      <c r="F113" s="25" t="s">
        <v>1210</v>
      </c>
      <c r="G113" s="25" t="s">
        <v>1364</v>
      </c>
      <c r="H113" s="25" t="s">
        <v>1366</v>
      </c>
      <c r="I113" s="25"/>
      <c r="J113" s="26"/>
      <c r="K113" s="10"/>
      <c r="L113" s="11"/>
      <c r="M113" s="11"/>
      <c r="N113" s="11"/>
    </row>
    <row r="114" spans="2:14" ht="16.2">
      <c r="C114" s="1">
        <f t="shared" ref="C114" ca="1" si="57">C115+1000</f>
        <v>1024</v>
      </c>
      <c r="D114" s="46"/>
      <c r="E114" s="34" t="s">
        <v>1367</v>
      </c>
      <c r="F114" s="35"/>
      <c r="G114" s="35" t="s">
        <v>1369</v>
      </c>
      <c r="H114" s="35"/>
      <c r="I114" s="35"/>
      <c r="J114" s="33"/>
      <c r="K114" s="9"/>
      <c r="L114" s="9"/>
      <c r="M114" s="9"/>
      <c r="N114" s="11"/>
    </row>
    <row r="115" spans="2:14" ht="16.2">
      <c r="B115">
        <f t="shared" ca="1" si="34"/>
        <v>0.82457357761662542</v>
      </c>
      <c r="C115" s="1">
        <f ca="1">RANK(B115,$B$3:$B$261)</f>
        <v>24</v>
      </c>
      <c r="D115" s="44">
        <v>57</v>
      </c>
      <c r="E115" s="20" t="s">
        <v>1366</v>
      </c>
      <c r="F115" s="25" t="s">
        <v>1143</v>
      </c>
      <c r="G115" s="25" t="s">
        <v>1368</v>
      </c>
      <c r="H115" s="25" t="s">
        <v>1370</v>
      </c>
      <c r="I115" s="25"/>
      <c r="J115" s="26"/>
      <c r="K115" s="10"/>
      <c r="L115" s="11"/>
      <c r="M115" s="11"/>
      <c r="N115" s="11"/>
    </row>
    <row r="116" spans="2:14" ht="16.2">
      <c r="C116" s="1">
        <f t="shared" ref="C116" ca="1" si="58">C117+1000</f>
        <v>1104</v>
      </c>
      <c r="D116" s="46"/>
      <c r="E116" s="34" t="s">
        <v>1194</v>
      </c>
      <c r="F116" s="35" t="s">
        <v>1337</v>
      </c>
      <c r="G116" s="35"/>
      <c r="H116" s="35" t="s">
        <v>1227</v>
      </c>
      <c r="I116" s="35" t="s">
        <v>1374</v>
      </c>
      <c r="J116" s="33" t="s">
        <v>1377</v>
      </c>
      <c r="K116" s="9"/>
      <c r="L116" s="9"/>
      <c r="M116" s="9"/>
      <c r="N116" s="11"/>
    </row>
    <row r="117" spans="2:14" ht="16.2">
      <c r="B117">
        <f t="shared" ca="1" si="34"/>
        <v>4.9617843881628931E-2</v>
      </c>
      <c r="C117" s="1">
        <f ca="1">RANK(B117,$B$3:$B$261)</f>
        <v>104</v>
      </c>
      <c r="D117" s="44">
        <v>58</v>
      </c>
      <c r="E117" s="20" t="s">
        <v>1371</v>
      </c>
      <c r="F117" s="25" t="s">
        <v>1372</v>
      </c>
      <c r="G117" s="25" t="s">
        <v>1210</v>
      </c>
      <c r="H117" s="25" t="s">
        <v>1373</v>
      </c>
      <c r="I117" s="25" t="s">
        <v>1375</v>
      </c>
      <c r="J117" s="26" t="s">
        <v>1376</v>
      </c>
      <c r="K117" s="10"/>
      <c r="L117" s="11"/>
      <c r="M117" s="11"/>
      <c r="N117" s="11"/>
    </row>
    <row r="118" spans="2:14" ht="16.2">
      <c r="C118" s="1">
        <f t="shared" ref="C118" ca="1" si="59">C119+1000</f>
        <v>1011</v>
      </c>
      <c r="D118" s="46"/>
      <c r="E118" s="34"/>
      <c r="F118" s="35"/>
      <c r="G118" s="35" t="s">
        <v>1380</v>
      </c>
      <c r="H118" s="35"/>
      <c r="I118" s="35"/>
      <c r="J118" s="33"/>
      <c r="K118" s="9"/>
      <c r="L118" s="9"/>
      <c r="M118" s="9"/>
      <c r="N118" s="11"/>
    </row>
    <row r="119" spans="2:14" ht="16.2">
      <c r="B119">
        <f t="shared" ca="1" si="34"/>
        <v>0.938585005349857</v>
      </c>
      <c r="C119" s="1">
        <f ca="1">RANK(B119,$B$3:$B$261)</f>
        <v>11</v>
      </c>
      <c r="D119" s="44">
        <v>59</v>
      </c>
      <c r="E119" s="20" t="s">
        <v>1378</v>
      </c>
      <c r="F119" s="25" t="s">
        <v>1143</v>
      </c>
      <c r="G119" s="25" t="s">
        <v>1379</v>
      </c>
      <c r="H119" s="25" t="s">
        <v>1381</v>
      </c>
      <c r="I119" s="25"/>
      <c r="J119" s="26"/>
      <c r="K119" s="10"/>
      <c r="L119" s="11"/>
      <c r="M119" s="11"/>
      <c r="N119" s="11"/>
    </row>
    <row r="120" spans="2:14" ht="16.2">
      <c r="C120" s="1">
        <f t="shared" ref="C120" ca="1" si="60">C121+1000</f>
        <v>1060</v>
      </c>
      <c r="D120" s="46"/>
      <c r="E120" s="34" t="s">
        <v>1382</v>
      </c>
      <c r="F120" s="35" t="s">
        <v>1384</v>
      </c>
      <c r="G120" s="35"/>
      <c r="H120" s="35" t="s">
        <v>1174</v>
      </c>
      <c r="I120" s="35"/>
      <c r="J120" s="33"/>
      <c r="K120" s="9"/>
      <c r="L120" s="9"/>
      <c r="M120" s="9"/>
      <c r="N120" s="11"/>
    </row>
    <row r="121" spans="2:14" ht="16.2">
      <c r="B121">
        <f t="shared" ca="1" si="34"/>
        <v>0.4734425851856523</v>
      </c>
      <c r="C121" s="1">
        <f ca="1">RANK(B121,$B$3:$B$261)</f>
        <v>60</v>
      </c>
      <c r="D121" s="44">
        <v>60</v>
      </c>
      <c r="E121" s="20" t="s">
        <v>1260</v>
      </c>
      <c r="F121" s="25" t="s">
        <v>1383</v>
      </c>
      <c r="G121" s="25" t="s">
        <v>1288</v>
      </c>
      <c r="H121" s="25" t="s">
        <v>1373</v>
      </c>
      <c r="I121" s="25" t="s">
        <v>1221</v>
      </c>
      <c r="J121" s="26"/>
      <c r="K121" s="10"/>
      <c r="L121" s="11"/>
      <c r="M121" s="11"/>
      <c r="N121" s="11"/>
    </row>
    <row r="122" spans="2:14" ht="16.2">
      <c r="C122" s="1">
        <f t="shared" ref="C122" ca="1" si="61">C123+1000</f>
        <v>1052</v>
      </c>
      <c r="D122" s="46"/>
      <c r="E122" s="34" t="s">
        <v>1244</v>
      </c>
      <c r="F122" s="35" t="s">
        <v>1262</v>
      </c>
      <c r="G122" s="35"/>
      <c r="H122" s="35" t="s">
        <v>1386</v>
      </c>
      <c r="I122" s="35" t="s">
        <v>1175</v>
      </c>
      <c r="J122" s="33"/>
      <c r="K122" s="9"/>
      <c r="L122" s="9"/>
      <c r="M122" s="9"/>
      <c r="N122" s="11"/>
    </row>
    <row r="123" spans="2:14" ht="16.2">
      <c r="B123">
        <f t="shared" ca="1" si="34"/>
        <v>0.50767383941466182</v>
      </c>
      <c r="C123" s="1">
        <f ca="1">RANK(B123,$B$3:$B$261)</f>
        <v>52</v>
      </c>
      <c r="D123" s="44">
        <v>61</v>
      </c>
      <c r="E123" s="20" t="s">
        <v>1261</v>
      </c>
      <c r="F123" s="25" t="s">
        <v>1255</v>
      </c>
      <c r="G123" s="25" t="s">
        <v>1143</v>
      </c>
      <c r="H123" s="25" t="s">
        <v>1385</v>
      </c>
      <c r="I123" s="25" t="s">
        <v>1387</v>
      </c>
      <c r="J123" s="26" t="s">
        <v>1153</v>
      </c>
      <c r="K123" s="10"/>
      <c r="L123" s="11"/>
      <c r="M123" s="11"/>
      <c r="N123" s="11"/>
    </row>
    <row r="124" spans="2:14" ht="16.2">
      <c r="C124" s="1">
        <f t="shared" ref="C124" ca="1" si="62">C125+1000</f>
        <v>1023</v>
      </c>
      <c r="D124" s="46"/>
      <c r="E124" s="34" t="s">
        <v>1287</v>
      </c>
      <c r="F124" s="35"/>
      <c r="G124" s="35" t="s">
        <v>1389</v>
      </c>
      <c r="H124" s="35" t="s">
        <v>1278</v>
      </c>
      <c r="I124" s="35" t="s">
        <v>1391</v>
      </c>
      <c r="J124" s="33"/>
      <c r="K124" s="9"/>
      <c r="L124" s="9"/>
      <c r="M124" s="9"/>
      <c r="N124" s="11"/>
    </row>
    <row r="125" spans="2:14" ht="16.2">
      <c r="B125">
        <f t="shared" ca="1" si="34"/>
        <v>0.83234612636846572</v>
      </c>
      <c r="C125" s="1">
        <f ca="1">RANK(B125,$B$3:$B$261)</f>
        <v>23</v>
      </c>
      <c r="D125" s="44">
        <v>62</v>
      </c>
      <c r="E125" s="20" t="s">
        <v>1286</v>
      </c>
      <c r="F125" s="25" t="s">
        <v>1288</v>
      </c>
      <c r="G125" s="25" t="s">
        <v>1388</v>
      </c>
      <c r="H125" s="25" t="s">
        <v>1279</v>
      </c>
      <c r="I125" s="25" t="s">
        <v>1390</v>
      </c>
      <c r="J125" s="26" t="s">
        <v>1392</v>
      </c>
      <c r="K125" s="10"/>
      <c r="L125" s="11"/>
      <c r="M125" s="11"/>
      <c r="N125" s="11"/>
    </row>
    <row r="126" spans="2:14" ht="16.2">
      <c r="C126" s="1">
        <f t="shared" ref="C126" ca="1" si="63">C127+1000</f>
        <v>1064</v>
      </c>
      <c r="D126" s="46"/>
      <c r="E126" s="34" t="s">
        <v>1393</v>
      </c>
      <c r="F126" s="35" t="s">
        <v>1396</v>
      </c>
      <c r="G126" s="35"/>
      <c r="H126" s="35" t="s">
        <v>1398</v>
      </c>
      <c r="I126" s="35" t="s">
        <v>1399</v>
      </c>
      <c r="J126" s="33"/>
      <c r="K126" s="9"/>
      <c r="L126" s="9"/>
      <c r="M126" s="9"/>
      <c r="N126" s="11"/>
    </row>
    <row r="127" spans="2:14" ht="16.2">
      <c r="B127">
        <f t="shared" ca="1" si="34"/>
        <v>0.44413189782223284</v>
      </c>
      <c r="C127" s="1">
        <f ca="1">RANK(B127,$B$3:$B$261)</f>
        <v>64</v>
      </c>
      <c r="D127" s="44">
        <v>63</v>
      </c>
      <c r="E127" s="20" t="s">
        <v>1394</v>
      </c>
      <c r="F127" s="25" t="s">
        <v>1395</v>
      </c>
      <c r="G127" s="25" t="s">
        <v>1210</v>
      </c>
      <c r="H127" s="25" t="s">
        <v>1397</v>
      </c>
      <c r="I127" s="25" t="s">
        <v>1400</v>
      </c>
      <c r="J127" s="26"/>
      <c r="K127" s="10"/>
      <c r="L127" s="11"/>
      <c r="M127" s="11"/>
      <c r="N127" s="11"/>
    </row>
    <row r="128" spans="2:14" ht="16.2">
      <c r="C128" s="1">
        <f t="shared" ref="C128" ca="1" si="64">C129+1000</f>
        <v>1073</v>
      </c>
      <c r="D128" s="46"/>
      <c r="E128" s="34" t="s">
        <v>1318</v>
      </c>
      <c r="F128" s="35" t="s">
        <v>1402</v>
      </c>
      <c r="G128" s="35"/>
      <c r="H128" s="35" t="s">
        <v>1386</v>
      </c>
      <c r="I128" s="35" t="s">
        <v>1403</v>
      </c>
      <c r="J128" s="33"/>
      <c r="K128" s="9"/>
      <c r="L128" s="9"/>
      <c r="M128" s="9"/>
      <c r="N128" s="11"/>
    </row>
    <row r="129" spans="2:14" ht="16.2">
      <c r="B129">
        <f t="shared" ca="1" si="34"/>
        <v>0.3765792340823978</v>
      </c>
      <c r="C129" s="1">
        <f ca="1">RANK(B129,$B$3:$B$261)</f>
        <v>73</v>
      </c>
      <c r="D129" s="44">
        <v>64</v>
      </c>
      <c r="E129" s="20" t="s">
        <v>1093</v>
      </c>
      <c r="F129" s="25" t="s">
        <v>1401</v>
      </c>
      <c r="G129" s="25" t="s">
        <v>1210</v>
      </c>
      <c r="H129" s="25" t="s">
        <v>1385</v>
      </c>
      <c r="I129" s="25" t="s">
        <v>1404</v>
      </c>
      <c r="J129" s="26"/>
      <c r="K129" s="10"/>
      <c r="L129" s="11"/>
      <c r="M129" s="11"/>
      <c r="N129" s="11"/>
    </row>
    <row r="130" spans="2:14" ht="16.2">
      <c r="C130" s="1">
        <f t="shared" ref="C130" ca="1" si="65">C131+1000</f>
        <v>1043</v>
      </c>
      <c r="D130" s="46"/>
      <c r="E130" s="34" t="s">
        <v>1405</v>
      </c>
      <c r="F130" s="35" t="s">
        <v>1408</v>
      </c>
      <c r="G130" s="35"/>
      <c r="H130" s="35" t="s">
        <v>1220</v>
      </c>
      <c r="I130" s="35"/>
      <c r="J130" s="33"/>
      <c r="K130" s="9"/>
      <c r="L130" s="9"/>
      <c r="M130" s="9"/>
      <c r="N130" s="11"/>
    </row>
    <row r="131" spans="2:14" ht="16.2">
      <c r="B131">
        <f t="shared" ca="1" si="34"/>
        <v>0.58692968047149741</v>
      </c>
      <c r="C131" s="1">
        <f ca="1">RANK(B131,$B$3:$B$261)</f>
        <v>43</v>
      </c>
      <c r="D131" s="44">
        <v>65</v>
      </c>
      <c r="E131" s="20" t="s">
        <v>1406</v>
      </c>
      <c r="F131" s="25" t="s">
        <v>1407</v>
      </c>
      <c r="G131" s="25" t="s">
        <v>1143</v>
      </c>
      <c r="H131" s="25" t="s">
        <v>1409</v>
      </c>
      <c r="I131" s="25" t="s">
        <v>1221</v>
      </c>
      <c r="J131" s="26"/>
      <c r="K131" s="10"/>
      <c r="L131" s="11"/>
      <c r="M131" s="11"/>
      <c r="N131" s="11"/>
    </row>
    <row r="132" spans="2:14">
      <c r="C132" s="1">
        <f t="shared" ref="C132" ca="1" si="66">C133+1000</f>
        <v>1089</v>
      </c>
      <c r="D132" s="46"/>
      <c r="E132" s="34" t="s">
        <v>1410</v>
      </c>
      <c r="F132" s="35" t="s">
        <v>1413</v>
      </c>
      <c r="G132" s="35"/>
      <c r="H132" s="35" t="s">
        <v>1244</v>
      </c>
      <c r="I132" s="35" t="s">
        <v>1227</v>
      </c>
      <c r="J132" s="33"/>
    </row>
    <row r="133" spans="2:14" ht="16.2">
      <c r="B133">
        <f t="shared" ref="B133:B195" ca="1" si="67">RAND()</f>
        <v>0.17121007862511062</v>
      </c>
      <c r="C133" s="1">
        <f ca="1">RANK(B133,$B$3:$B$261)</f>
        <v>89</v>
      </c>
      <c r="D133" s="44">
        <v>66</v>
      </c>
      <c r="E133" s="20" t="s">
        <v>1411</v>
      </c>
      <c r="F133" s="25" t="s">
        <v>1412</v>
      </c>
      <c r="G133" s="25" t="s">
        <v>1158</v>
      </c>
      <c r="H133" s="25" t="s">
        <v>1414</v>
      </c>
      <c r="I133" s="25" t="s">
        <v>1415</v>
      </c>
      <c r="J133" s="26"/>
    </row>
    <row r="134" spans="2:14">
      <c r="C134" s="1">
        <f t="shared" ref="C134" ca="1" si="68">C135+1000</f>
        <v>1038</v>
      </c>
      <c r="D134" s="46"/>
      <c r="E134" s="34" t="s">
        <v>1416</v>
      </c>
      <c r="F134" s="35"/>
      <c r="G134" s="35" t="s">
        <v>1365</v>
      </c>
      <c r="H134" s="35"/>
      <c r="I134" s="35" t="s">
        <v>1244</v>
      </c>
      <c r="J134" s="33"/>
    </row>
    <row r="135" spans="2:14" ht="16.2">
      <c r="B135">
        <f t="shared" ca="1" si="67"/>
        <v>0.65469109095143641</v>
      </c>
      <c r="C135" s="1">
        <f ca="1">RANK(B135,$B$3:$B$261)</f>
        <v>38</v>
      </c>
      <c r="D135" s="44">
        <v>67</v>
      </c>
      <c r="E135" s="20" t="s">
        <v>1417</v>
      </c>
      <c r="F135" s="25" t="s">
        <v>1163</v>
      </c>
      <c r="G135" s="25" t="s">
        <v>1419</v>
      </c>
      <c r="H135" s="25" t="s">
        <v>1143</v>
      </c>
      <c r="I135" s="25" t="s">
        <v>1420</v>
      </c>
      <c r="J135" s="26" t="s">
        <v>1221</v>
      </c>
    </row>
    <row r="136" spans="2:14">
      <c r="C136" s="1">
        <f t="shared" ref="C136" ca="1" si="69">C137+1000</f>
        <v>1085</v>
      </c>
      <c r="D136" s="46"/>
      <c r="E136" s="34"/>
      <c r="F136" s="35"/>
      <c r="G136" s="35" t="s">
        <v>1168</v>
      </c>
      <c r="H136" s="35" t="s">
        <v>1244</v>
      </c>
      <c r="I136" s="35"/>
      <c r="J136" s="33"/>
    </row>
    <row r="137" spans="2:14" ht="16.2">
      <c r="B137">
        <f t="shared" ca="1" si="67"/>
        <v>0.22923745026723263</v>
      </c>
      <c r="C137" s="1">
        <f ca="1">RANK(B137,$B$3:$B$261)</f>
        <v>85</v>
      </c>
      <c r="D137" s="44">
        <v>68</v>
      </c>
      <c r="E137" s="20" t="s">
        <v>1421</v>
      </c>
      <c r="F137" s="25" t="s">
        <v>1143</v>
      </c>
      <c r="G137" s="25" t="s">
        <v>1422</v>
      </c>
      <c r="H137" s="25" t="s">
        <v>1423</v>
      </c>
      <c r="I137" s="25" t="s">
        <v>1153</v>
      </c>
      <c r="J137" s="26"/>
    </row>
    <row r="138" spans="2:14">
      <c r="C138" s="1">
        <f t="shared" ref="C138" ca="1" si="70">C139+1000</f>
        <v>1107</v>
      </c>
      <c r="D138" s="46"/>
      <c r="E138" s="34" t="s">
        <v>1230</v>
      </c>
      <c r="F138" s="35" t="s">
        <v>1425</v>
      </c>
      <c r="G138" s="35"/>
      <c r="H138" s="35" t="s">
        <v>1251</v>
      </c>
      <c r="I138" s="35" t="s">
        <v>1427</v>
      </c>
      <c r="J138" s="33"/>
    </row>
    <row r="139" spans="2:14" ht="16.2">
      <c r="B139">
        <f t="shared" ca="1" si="67"/>
        <v>1.4896010000726045E-2</v>
      </c>
      <c r="C139" s="1">
        <f ca="1">RANK(B139,$B$3:$B$261)</f>
        <v>107</v>
      </c>
      <c r="D139" s="44">
        <v>69</v>
      </c>
      <c r="E139" s="20" t="s">
        <v>1424</v>
      </c>
      <c r="F139" s="25" t="s">
        <v>1128</v>
      </c>
      <c r="G139" s="25" t="s">
        <v>1210</v>
      </c>
      <c r="H139" s="25" t="s">
        <v>1426</v>
      </c>
      <c r="I139" s="25" t="s">
        <v>1428</v>
      </c>
      <c r="J139" s="26"/>
    </row>
    <row r="140" spans="2:14">
      <c r="C140" s="1">
        <f t="shared" ref="C140" ca="1" si="71">C141+1000</f>
        <v>1042</v>
      </c>
      <c r="D140" s="46"/>
      <c r="E140" s="34" t="s">
        <v>1429</v>
      </c>
      <c r="F140" s="35" t="s">
        <v>1413</v>
      </c>
      <c r="G140" s="35"/>
      <c r="H140" s="35" t="s">
        <v>1315</v>
      </c>
      <c r="I140" s="35" t="s">
        <v>1418</v>
      </c>
      <c r="J140" s="33"/>
    </row>
    <row r="141" spans="2:14" ht="16.2">
      <c r="B141">
        <f t="shared" ca="1" si="67"/>
        <v>0.61209165791328635</v>
      </c>
      <c r="C141" s="1">
        <f ca="1">RANK(B141,$B$3:$B$261)</f>
        <v>42</v>
      </c>
      <c r="D141" s="44">
        <v>70</v>
      </c>
      <c r="E141" s="20" t="s">
        <v>1430</v>
      </c>
      <c r="F141" s="25" t="s">
        <v>1431</v>
      </c>
      <c r="G141" s="25" t="s">
        <v>1210</v>
      </c>
      <c r="H141" s="25" t="s">
        <v>1432</v>
      </c>
      <c r="I141" s="25" t="s">
        <v>1433</v>
      </c>
      <c r="J141" s="26"/>
    </row>
    <row r="142" spans="2:14">
      <c r="C142" s="1">
        <f t="shared" ref="C142" ca="1" si="72">C143+1000</f>
        <v>1035</v>
      </c>
      <c r="D142" s="46"/>
      <c r="E142" s="34" t="s">
        <v>1434</v>
      </c>
      <c r="F142" s="35" t="s">
        <v>1163</v>
      </c>
      <c r="G142" s="35" t="s">
        <v>1437</v>
      </c>
      <c r="H142" s="35"/>
      <c r="I142" s="35" t="s">
        <v>1157</v>
      </c>
      <c r="J142" s="33" t="s">
        <v>1440</v>
      </c>
    </row>
    <row r="143" spans="2:14" ht="16.2">
      <c r="B143">
        <f t="shared" ca="1" si="67"/>
        <v>0.69535471687191364</v>
      </c>
      <c r="C143" s="1">
        <f ca="1">RANK(B143,$B$3:$B$261)</f>
        <v>35</v>
      </c>
      <c r="D143" s="44">
        <v>71</v>
      </c>
      <c r="E143" s="20" t="s">
        <v>1435</v>
      </c>
      <c r="F143" s="25" t="s">
        <v>1436</v>
      </c>
      <c r="G143" s="25" t="s">
        <v>1438</v>
      </c>
      <c r="H143" s="25" t="s">
        <v>1210</v>
      </c>
      <c r="I143" s="25" t="s">
        <v>1439</v>
      </c>
      <c r="J143" s="26" t="s">
        <v>1441</v>
      </c>
    </row>
    <row r="144" spans="2:14">
      <c r="C144" s="1">
        <f t="shared" ref="C144" ca="1" si="73">C145+1000</f>
        <v>1077</v>
      </c>
      <c r="D144" s="46"/>
      <c r="E144" s="34" t="s">
        <v>1442</v>
      </c>
      <c r="F144" s="35" t="s">
        <v>1328</v>
      </c>
      <c r="G144" s="35"/>
      <c r="H144" s="35" t="s">
        <v>1204</v>
      </c>
      <c r="I144" s="35"/>
      <c r="J144" s="33"/>
    </row>
    <row r="145" spans="2:10" ht="16.2">
      <c r="B145">
        <f t="shared" ca="1" si="67"/>
        <v>0.34753872778071437</v>
      </c>
      <c r="C145" s="1">
        <f ca="1">RANK(B145,$B$3:$B$261)</f>
        <v>77</v>
      </c>
      <c r="D145" s="44">
        <v>72</v>
      </c>
      <c r="E145" s="20" t="s">
        <v>1443</v>
      </c>
      <c r="F145" s="25" t="s">
        <v>1444</v>
      </c>
      <c r="G145" s="25" t="s">
        <v>1143</v>
      </c>
      <c r="H145" s="25" t="s">
        <v>1445</v>
      </c>
      <c r="I145" s="25" t="s">
        <v>1446</v>
      </c>
      <c r="J145" s="26"/>
    </row>
    <row r="146" spans="2:10">
      <c r="C146" s="1">
        <f t="shared" ref="C146" ca="1" si="74">C147+1000</f>
        <v>1056</v>
      </c>
      <c r="D146" s="46"/>
      <c r="E146" s="34"/>
      <c r="F146" s="35"/>
      <c r="G146" s="35" t="s">
        <v>1168</v>
      </c>
      <c r="H146" s="35"/>
      <c r="I146" s="35"/>
      <c r="J146" s="33"/>
    </row>
    <row r="147" spans="2:10" ht="16.2">
      <c r="B147">
        <f t="shared" ca="1" si="67"/>
        <v>0.49239316035524272</v>
      </c>
      <c r="C147" s="1">
        <f ca="1">RANK(B147,$B$3:$B$261)</f>
        <v>56</v>
      </c>
      <c r="D147" s="44">
        <v>73</v>
      </c>
      <c r="E147" s="20" t="s">
        <v>1447</v>
      </c>
      <c r="F147" s="25" t="s">
        <v>1143</v>
      </c>
      <c r="G147" s="25" t="s">
        <v>1448</v>
      </c>
      <c r="H147" s="25" t="s">
        <v>1269</v>
      </c>
      <c r="I147" s="25"/>
      <c r="J147" s="26"/>
    </row>
    <row r="148" spans="2:10">
      <c r="C148" s="1">
        <f t="shared" ref="C148" ca="1" si="75">C149+1000</f>
        <v>1016</v>
      </c>
      <c r="D148" s="46"/>
      <c r="E148" s="34" t="s">
        <v>1247</v>
      </c>
      <c r="F148" s="35" t="s">
        <v>1450</v>
      </c>
      <c r="G148" s="35"/>
      <c r="H148" s="35" t="s">
        <v>1247</v>
      </c>
      <c r="I148" s="35" t="s">
        <v>1451</v>
      </c>
      <c r="J148" s="33"/>
    </row>
    <row r="149" spans="2:10" ht="16.8" thickBot="1">
      <c r="B149">
        <f t="shared" ca="1" si="67"/>
        <v>0.89203257545735226</v>
      </c>
      <c r="C149" s="1">
        <f ca="1">RANK(B149,$B$3:$B$261)</f>
        <v>16</v>
      </c>
      <c r="D149" s="74">
        <v>74</v>
      </c>
      <c r="E149" s="71" t="s">
        <v>1280</v>
      </c>
      <c r="F149" s="72" t="s">
        <v>1449</v>
      </c>
      <c r="G149" s="72" t="s">
        <v>1338</v>
      </c>
      <c r="H149" s="72" t="s">
        <v>1280</v>
      </c>
      <c r="I149" s="72" t="s">
        <v>1452</v>
      </c>
      <c r="J149" s="73"/>
    </row>
    <row r="150" spans="2:10">
      <c r="C150" s="1">
        <f t="shared" ref="C150" ca="1" si="76">C151+1000</f>
        <v>1088</v>
      </c>
      <c r="D150" s="46"/>
      <c r="E150" s="34" t="s">
        <v>1454</v>
      </c>
      <c r="F150" s="35"/>
      <c r="G150" s="35" t="s">
        <v>1149</v>
      </c>
      <c r="H150" s="35"/>
      <c r="I150" s="35" t="s">
        <v>1457</v>
      </c>
      <c r="J150" s="33"/>
    </row>
    <row r="151" spans="2:10" ht="16.2">
      <c r="B151">
        <f t="shared" ca="1" si="67"/>
        <v>0.18046627985570152</v>
      </c>
      <c r="C151" s="1">
        <f ca="1">RANK(B151,$B$3:$B$261)</f>
        <v>88</v>
      </c>
      <c r="D151" s="44">
        <v>75</v>
      </c>
      <c r="E151" s="20" t="s">
        <v>1455</v>
      </c>
      <c r="F151" s="25" t="s">
        <v>1456</v>
      </c>
      <c r="G151" s="25" t="s">
        <v>1161</v>
      </c>
      <c r="H151" s="25" t="s">
        <v>1210</v>
      </c>
      <c r="I151" s="25" t="s">
        <v>1364</v>
      </c>
      <c r="J151" s="26"/>
    </row>
    <row r="152" spans="2:10">
      <c r="C152" s="1">
        <f t="shared" ref="C152" ca="1" si="77">C153+1000</f>
        <v>1044</v>
      </c>
      <c r="D152" s="46"/>
      <c r="E152" s="34" t="s">
        <v>1458</v>
      </c>
      <c r="F152" s="35" t="s">
        <v>1461</v>
      </c>
      <c r="G152" s="35"/>
      <c r="H152" s="35" t="s">
        <v>1380</v>
      </c>
      <c r="I152" s="35"/>
      <c r="J152" s="33"/>
    </row>
    <row r="153" spans="2:10" ht="16.2">
      <c r="B153">
        <f t="shared" ca="1" si="67"/>
        <v>0.58573123044905095</v>
      </c>
      <c r="C153" s="1">
        <f ca="1">RANK(B153,$B$3:$B$261)</f>
        <v>44</v>
      </c>
      <c r="D153" s="44">
        <v>76</v>
      </c>
      <c r="E153" s="20" t="s">
        <v>1459</v>
      </c>
      <c r="F153" s="25" t="s">
        <v>1460</v>
      </c>
      <c r="G153" s="25" t="s">
        <v>1288</v>
      </c>
      <c r="H153" s="25" t="s">
        <v>1462</v>
      </c>
      <c r="I153" s="25" t="s">
        <v>1463</v>
      </c>
      <c r="J153" s="26"/>
    </row>
    <row r="154" spans="2:10">
      <c r="C154" s="1">
        <f t="shared" ref="C154" ca="1" si="78">C155+1000</f>
        <v>1003</v>
      </c>
      <c r="D154" s="46"/>
      <c r="E154" s="34" t="s">
        <v>1464</v>
      </c>
      <c r="F154" s="35" t="s">
        <v>1467</v>
      </c>
      <c r="G154" s="35"/>
      <c r="H154" s="35"/>
      <c r="I154" s="35"/>
      <c r="J154" s="33"/>
    </row>
    <row r="155" spans="2:10" ht="16.2">
      <c r="B155">
        <f t="shared" ca="1" si="67"/>
        <v>0.98174666929070498</v>
      </c>
      <c r="C155" s="1">
        <f ca="1">RANK(B155,$B$3:$B$261)</f>
        <v>3</v>
      </c>
      <c r="D155" s="44">
        <v>77</v>
      </c>
      <c r="E155" s="20" t="s">
        <v>1465</v>
      </c>
      <c r="F155" s="25" t="s">
        <v>1466</v>
      </c>
      <c r="G155" s="25" t="s">
        <v>1143</v>
      </c>
      <c r="H155" s="25" t="s">
        <v>1468</v>
      </c>
      <c r="I155" s="25" t="s">
        <v>1469</v>
      </c>
      <c r="J155" s="26"/>
    </row>
    <row r="156" spans="2:10">
      <c r="C156" s="1">
        <f t="shared" ref="C156" ca="1" si="79">C157+1000</f>
        <v>1094</v>
      </c>
      <c r="D156" s="46"/>
      <c r="E156" s="34" t="s">
        <v>1470</v>
      </c>
      <c r="F156" s="35" t="s">
        <v>1472</v>
      </c>
      <c r="G156" s="35"/>
      <c r="H156" s="35" t="s">
        <v>1369</v>
      </c>
      <c r="I156" s="35"/>
      <c r="J156" s="33"/>
    </row>
    <row r="157" spans="2:10" ht="16.2">
      <c r="B157">
        <f t="shared" ca="1" si="67"/>
        <v>0.11875219695916128</v>
      </c>
      <c r="C157" s="1">
        <f ca="1">RANK(B157,$B$3:$B$261)</f>
        <v>94</v>
      </c>
      <c r="D157" s="44">
        <v>78</v>
      </c>
      <c r="E157" s="20" t="s">
        <v>1465</v>
      </c>
      <c r="F157" s="25" t="s">
        <v>1471</v>
      </c>
      <c r="G157" s="25" t="s">
        <v>1143</v>
      </c>
      <c r="H157" s="25" t="s">
        <v>1368</v>
      </c>
      <c r="I157" s="25" t="s">
        <v>1370</v>
      </c>
      <c r="J157" s="26"/>
    </row>
    <row r="158" spans="2:10">
      <c r="C158" s="1">
        <f t="shared" ref="C158" ca="1" si="80">C159+1000</f>
        <v>1072</v>
      </c>
      <c r="D158" s="46"/>
      <c r="E158" s="34" t="s">
        <v>1473</v>
      </c>
      <c r="F158" s="35"/>
      <c r="G158" s="35" t="s">
        <v>1477</v>
      </c>
      <c r="H158" s="35" t="s">
        <v>1257</v>
      </c>
      <c r="I158" s="35"/>
      <c r="J158" s="33"/>
    </row>
    <row r="159" spans="2:10" ht="16.2">
      <c r="B159">
        <f t="shared" ca="1" si="67"/>
        <v>0.37668648718763831</v>
      </c>
      <c r="C159" s="1">
        <f ca="1">RANK(B159,$B$3:$B$261)</f>
        <v>72</v>
      </c>
      <c r="D159" s="44">
        <v>79</v>
      </c>
      <c r="E159" s="20" t="s">
        <v>1474</v>
      </c>
      <c r="F159" s="25" t="s">
        <v>1475</v>
      </c>
      <c r="G159" s="25" t="s">
        <v>1476</v>
      </c>
      <c r="H159" s="25" t="s">
        <v>1478</v>
      </c>
      <c r="I159" s="25"/>
      <c r="J159" s="26"/>
    </row>
    <row r="160" spans="2:10">
      <c r="C160" s="1">
        <f t="shared" ref="C160" ca="1" si="81">C161+1000</f>
        <v>1079</v>
      </c>
      <c r="D160" s="46"/>
      <c r="E160" s="34" t="s">
        <v>1479</v>
      </c>
      <c r="F160" s="35"/>
      <c r="G160" s="35" t="s">
        <v>1382</v>
      </c>
      <c r="H160" s="35"/>
      <c r="I160" s="35" t="s">
        <v>1160</v>
      </c>
      <c r="J160" s="33" t="s">
        <v>1457</v>
      </c>
    </row>
    <row r="161" spans="2:10" ht="16.2">
      <c r="B161">
        <f t="shared" ca="1" si="67"/>
        <v>0.31566824830589779</v>
      </c>
      <c r="C161" s="1">
        <f ca="1">RANK(B161,$B$3:$B$261)</f>
        <v>79</v>
      </c>
      <c r="D161" s="44">
        <v>80</v>
      </c>
      <c r="E161" s="20" t="s">
        <v>1480</v>
      </c>
      <c r="F161" s="25" t="s">
        <v>1210</v>
      </c>
      <c r="G161" s="25" t="s">
        <v>1481</v>
      </c>
      <c r="H161" s="25" t="s">
        <v>1482</v>
      </c>
      <c r="I161" s="25" t="s">
        <v>1476</v>
      </c>
      <c r="J161" s="26" t="s">
        <v>1364</v>
      </c>
    </row>
    <row r="162" spans="2:10">
      <c r="C162" s="1">
        <f t="shared" ref="C162" ca="1" si="82">C163+1000</f>
        <v>1049</v>
      </c>
      <c r="D162" s="46"/>
      <c r="E162" s="34" t="s">
        <v>1483</v>
      </c>
      <c r="F162" s="35" t="s">
        <v>1485</v>
      </c>
      <c r="G162" s="35"/>
      <c r="H162" s="35" t="s">
        <v>1486</v>
      </c>
      <c r="I162" s="35" t="s">
        <v>1489</v>
      </c>
      <c r="J162" s="33"/>
    </row>
    <row r="163" spans="2:10" ht="16.2">
      <c r="B163">
        <f t="shared" ca="1" si="67"/>
        <v>0.53449971166838384</v>
      </c>
      <c r="C163" s="1">
        <f ca="1">RANK(B163,$B$3:$B$261)</f>
        <v>49</v>
      </c>
      <c r="D163" s="44">
        <v>81</v>
      </c>
      <c r="E163" s="20" t="s">
        <v>1484</v>
      </c>
      <c r="F163" s="25" t="s">
        <v>1213</v>
      </c>
      <c r="G163" s="25" t="s">
        <v>1143</v>
      </c>
      <c r="H163" s="25" t="s">
        <v>1487</v>
      </c>
      <c r="I163" s="25" t="s">
        <v>1488</v>
      </c>
      <c r="J163" s="26" t="s">
        <v>1153</v>
      </c>
    </row>
    <row r="164" spans="2:10">
      <c r="C164" s="1">
        <f t="shared" ref="C164" ca="1" si="83">C165+1000</f>
        <v>1034</v>
      </c>
      <c r="D164" s="46"/>
      <c r="E164" s="34" t="s">
        <v>1442</v>
      </c>
      <c r="F164" s="35" t="s">
        <v>1227</v>
      </c>
      <c r="G164" s="35"/>
      <c r="H164" s="35" t="s">
        <v>1493</v>
      </c>
      <c r="I164" s="35"/>
      <c r="J164" s="33"/>
    </row>
    <row r="165" spans="2:10" ht="16.2">
      <c r="B165">
        <f t="shared" ca="1" si="67"/>
        <v>0.72097484372727816</v>
      </c>
      <c r="C165" s="1">
        <f ca="1">RANK(B165,$B$3:$B$261)</f>
        <v>34</v>
      </c>
      <c r="D165" s="44">
        <v>82</v>
      </c>
      <c r="E165" s="20" t="s">
        <v>1490</v>
      </c>
      <c r="F165" s="25" t="s">
        <v>1491</v>
      </c>
      <c r="G165" s="25" t="s">
        <v>1143</v>
      </c>
      <c r="H165" s="25" t="s">
        <v>1492</v>
      </c>
      <c r="I165" s="25" t="s">
        <v>1269</v>
      </c>
      <c r="J165" s="26"/>
    </row>
    <row r="166" spans="2:10">
      <c r="C166" s="1">
        <f t="shared" ref="C166" ca="1" si="84">C167+1000</f>
        <v>1001</v>
      </c>
      <c r="D166" s="46"/>
      <c r="E166" s="34" t="s">
        <v>1494</v>
      </c>
      <c r="F166" s="35" t="s">
        <v>1464</v>
      </c>
      <c r="G166" s="35"/>
      <c r="H166" s="35" t="s">
        <v>1493</v>
      </c>
      <c r="I166" s="35"/>
      <c r="J166" s="33"/>
    </row>
    <row r="167" spans="2:10" ht="16.2">
      <c r="B167">
        <f t="shared" ca="1" si="67"/>
        <v>0.99234602553330109</v>
      </c>
      <c r="C167" s="1">
        <f ca="1">RANK(B167,$B$3:$B$261)</f>
        <v>1</v>
      </c>
      <c r="D167" s="44">
        <v>83</v>
      </c>
      <c r="E167" s="20" t="s">
        <v>1495</v>
      </c>
      <c r="F167" s="25" t="s">
        <v>1496</v>
      </c>
      <c r="G167" s="25" t="s">
        <v>1143</v>
      </c>
      <c r="H167" s="25" t="s">
        <v>1488</v>
      </c>
      <c r="I167" s="25" t="s">
        <v>1269</v>
      </c>
      <c r="J167" s="26"/>
    </row>
    <row r="168" spans="2:10">
      <c r="C168" s="1">
        <f t="shared" ref="C168" ca="1" si="85">C169+1000</f>
        <v>1101</v>
      </c>
      <c r="D168" s="46"/>
      <c r="E168" s="34" t="s">
        <v>1168</v>
      </c>
      <c r="F168" s="35" t="s">
        <v>1171</v>
      </c>
      <c r="G168" s="35"/>
      <c r="H168" s="35" t="s">
        <v>1398</v>
      </c>
      <c r="I168" s="35" t="s">
        <v>1244</v>
      </c>
      <c r="J168" s="33"/>
    </row>
    <row r="169" spans="2:10" ht="16.2">
      <c r="B169">
        <f t="shared" ca="1" si="67"/>
        <v>6.2029574113264041E-2</v>
      </c>
      <c r="C169" s="1">
        <f ca="1">RANK(B169,$B$3:$B$261)</f>
        <v>101</v>
      </c>
      <c r="D169" s="44">
        <v>84</v>
      </c>
      <c r="E169" s="20" t="s">
        <v>1169</v>
      </c>
      <c r="F169" s="25" t="s">
        <v>1170</v>
      </c>
      <c r="G169" s="25" t="s">
        <v>1143</v>
      </c>
      <c r="H169" s="25" t="s">
        <v>1497</v>
      </c>
      <c r="I169" s="25" t="s">
        <v>1498</v>
      </c>
      <c r="J169" s="26" t="s">
        <v>1153</v>
      </c>
    </row>
    <row r="170" spans="2:10">
      <c r="C170" s="1">
        <f t="shared" ref="C170" ca="1" si="86">C171+1000</f>
        <v>1014</v>
      </c>
      <c r="D170" s="46"/>
      <c r="E170" s="34" t="s">
        <v>1499</v>
      </c>
      <c r="F170" s="35" t="s">
        <v>1263</v>
      </c>
      <c r="G170" s="35"/>
      <c r="H170" s="35" t="s">
        <v>1503</v>
      </c>
      <c r="I170" s="35"/>
      <c r="J170" s="33"/>
    </row>
    <row r="171" spans="2:10" ht="16.2">
      <c r="B171">
        <f t="shared" ca="1" si="67"/>
        <v>0.90375201770335545</v>
      </c>
      <c r="C171" s="1">
        <f ca="1">RANK(B171,$B$3:$B$261)</f>
        <v>14</v>
      </c>
      <c r="D171" s="44">
        <v>85</v>
      </c>
      <c r="E171" s="20" t="s">
        <v>1500</v>
      </c>
      <c r="F171" s="25" t="s">
        <v>1501</v>
      </c>
      <c r="G171" s="25" t="s">
        <v>1143</v>
      </c>
      <c r="H171" s="25" t="s">
        <v>1502</v>
      </c>
      <c r="I171" s="25" t="s">
        <v>1504</v>
      </c>
      <c r="J171" s="26"/>
    </row>
    <row r="172" spans="2:10">
      <c r="C172" s="1">
        <f t="shared" ref="C172" ca="1" si="87">C173+1000</f>
        <v>1020</v>
      </c>
      <c r="D172" s="46"/>
      <c r="E172" s="34" t="s">
        <v>1505</v>
      </c>
      <c r="F172" s="35" t="s">
        <v>1377</v>
      </c>
      <c r="G172" s="35"/>
      <c r="H172" s="35" t="s">
        <v>1347</v>
      </c>
      <c r="I172" s="35" t="s">
        <v>1509</v>
      </c>
      <c r="J172" s="33"/>
    </row>
    <row r="173" spans="2:10" ht="16.2">
      <c r="B173">
        <f t="shared" ca="1" si="67"/>
        <v>0.85150479515539201</v>
      </c>
      <c r="C173" s="1">
        <f ca="1">RANK(B173,$B$3:$B$261)</f>
        <v>20</v>
      </c>
      <c r="D173" s="44">
        <v>86</v>
      </c>
      <c r="E173" s="20" t="s">
        <v>1506</v>
      </c>
      <c r="F173" s="25" t="s">
        <v>1507</v>
      </c>
      <c r="G173" s="25" t="s">
        <v>1143</v>
      </c>
      <c r="H173" s="25" t="s">
        <v>1508</v>
      </c>
      <c r="I173" s="25" t="s">
        <v>1510</v>
      </c>
      <c r="J173" s="26" t="s">
        <v>1153</v>
      </c>
    </row>
    <row r="174" spans="2:10">
      <c r="C174" s="1">
        <f t="shared" ref="C174" ca="1" si="88">C175+1000</f>
        <v>1026</v>
      </c>
      <c r="D174" s="46"/>
      <c r="E174" s="34" t="s">
        <v>1220</v>
      </c>
      <c r="F174" s="35"/>
      <c r="G174" s="35" t="s">
        <v>1513</v>
      </c>
      <c r="H174" s="35"/>
      <c r="I174" s="35" t="s">
        <v>1514</v>
      </c>
      <c r="J174" s="33"/>
    </row>
    <row r="175" spans="2:10" ht="16.2">
      <c r="B175">
        <f t="shared" ca="1" si="67"/>
        <v>0.79411769159908596</v>
      </c>
      <c r="C175" s="1">
        <f ca="1">RANK(B175,$B$3:$B$261)</f>
        <v>26</v>
      </c>
      <c r="D175" s="44">
        <v>87</v>
      </c>
      <c r="E175" s="20" t="s">
        <v>1511</v>
      </c>
      <c r="F175" s="25" t="s">
        <v>1179</v>
      </c>
      <c r="G175" s="25" t="s">
        <v>1512</v>
      </c>
      <c r="H175" s="25" t="s">
        <v>1143</v>
      </c>
      <c r="I175" s="25" t="s">
        <v>1510</v>
      </c>
      <c r="J175" s="26" t="s">
        <v>1469</v>
      </c>
    </row>
    <row r="176" spans="2:10">
      <c r="C176" s="1">
        <f t="shared" ref="C176" ca="1" si="89">C177+1000</f>
        <v>1061</v>
      </c>
      <c r="D176" s="46"/>
      <c r="E176" s="34" t="s">
        <v>1303</v>
      </c>
      <c r="F176" s="35" t="s">
        <v>1483</v>
      </c>
      <c r="G176" s="35"/>
      <c r="H176" s="35" t="s">
        <v>1518</v>
      </c>
      <c r="I176" s="35"/>
      <c r="J176" s="33"/>
    </row>
    <row r="177" spans="2:10" ht="16.2">
      <c r="B177">
        <f t="shared" ca="1" si="67"/>
        <v>0.47220190921837546</v>
      </c>
      <c r="C177" s="1">
        <f ca="1">RANK(B177,$B$3:$B$261)</f>
        <v>61</v>
      </c>
      <c r="D177" s="44">
        <v>88</v>
      </c>
      <c r="E177" s="20" t="s">
        <v>1515</v>
      </c>
      <c r="F177" s="25" t="s">
        <v>1516</v>
      </c>
      <c r="G177" s="25" t="s">
        <v>1143</v>
      </c>
      <c r="H177" s="25" t="s">
        <v>1517</v>
      </c>
      <c r="I177" s="25" t="s">
        <v>1153</v>
      </c>
      <c r="J177" s="26"/>
    </row>
    <row r="178" spans="2:10">
      <c r="C178" s="1">
        <f t="shared" ref="C178" ca="1" si="90">C179+1000</f>
        <v>1005</v>
      </c>
      <c r="D178" s="46"/>
      <c r="E178" s="34" t="s">
        <v>1486</v>
      </c>
      <c r="F178" s="35" t="s">
        <v>1399</v>
      </c>
      <c r="G178" s="35" t="s">
        <v>1521</v>
      </c>
      <c r="H178" s="35" t="s">
        <v>1399</v>
      </c>
      <c r="I178" s="35" t="s">
        <v>1521</v>
      </c>
      <c r="J178" s="33"/>
    </row>
    <row r="179" spans="2:10" ht="16.2">
      <c r="B179">
        <f t="shared" ca="1" si="67"/>
        <v>0.96392825191780007</v>
      </c>
      <c r="C179" s="1">
        <f ca="1">RANK(B179,$B$3:$B$261)</f>
        <v>5</v>
      </c>
      <c r="D179" s="44">
        <v>89</v>
      </c>
      <c r="E179" s="20" t="s">
        <v>1519</v>
      </c>
      <c r="F179" s="25" t="s">
        <v>1520</v>
      </c>
      <c r="G179" s="25" t="s">
        <v>1522</v>
      </c>
      <c r="H179" s="25" t="s">
        <v>1520</v>
      </c>
      <c r="I179" s="25" t="s">
        <v>1523</v>
      </c>
      <c r="J179" s="26"/>
    </row>
    <row r="180" spans="2:10">
      <c r="C180" s="1">
        <f t="shared" ref="C180" ca="1" si="91">C181+1000</f>
        <v>1063</v>
      </c>
      <c r="D180" s="46"/>
      <c r="E180" s="34" t="s">
        <v>1524</v>
      </c>
      <c r="F180" s="35" t="s">
        <v>1263</v>
      </c>
      <c r="G180" s="35" t="s">
        <v>1403</v>
      </c>
      <c r="H180" s="35"/>
      <c r="I180" s="35" t="s">
        <v>1528</v>
      </c>
      <c r="J180" s="33" t="s">
        <v>1529</v>
      </c>
    </row>
    <row r="181" spans="2:10" ht="16.2">
      <c r="B181">
        <f t="shared" ca="1" si="67"/>
        <v>0.46047236151287707</v>
      </c>
      <c r="C181" s="1">
        <f ca="1">RANK(B181,$B$3:$B$261)</f>
        <v>63</v>
      </c>
      <c r="D181" s="44">
        <v>90</v>
      </c>
      <c r="E181" s="20" t="s">
        <v>1525</v>
      </c>
      <c r="F181" s="25" t="s">
        <v>1526</v>
      </c>
      <c r="G181" s="25" t="s">
        <v>1121</v>
      </c>
      <c r="H181" s="25" t="s">
        <v>1210</v>
      </c>
      <c r="I181" s="25" t="s">
        <v>1527</v>
      </c>
      <c r="J181" s="26" t="s">
        <v>1530</v>
      </c>
    </row>
    <row r="182" spans="2:10">
      <c r="C182" s="1">
        <f t="shared" ref="C182" ca="1" si="92">C183+1000</f>
        <v>1082</v>
      </c>
      <c r="D182" s="46"/>
      <c r="E182" s="34" t="s">
        <v>1227</v>
      </c>
      <c r="F182" s="35" t="s">
        <v>1537</v>
      </c>
      <c r="G182" s="35"/>
      <c r="H182" s="35" t="s">
        <v>1227</v>
      </c>
      <c r="I182" s="35" t="s">
        <v>1535</v>
      </c>
      <c r="J182" s="33"/>
    </row>
    <row r="183" spans="2:10" ht="16.2">
      <c r="B183">
        <f t="shared" ca="1" si="67"/>
        <v>0.24424534455842761</v>
      </c>
      <c r="C183" s="1">
        <f ca="1">RANK(B183,$B$3:$B$261)</f>
        <v>82</v>
      </c>
      <c r="D183" s="44">
        <v>91</v>
      </c>
      <c r="E183" s="20" t="s">
        <v>1533</v>
      </c>
      <c r="F183" s="25" t="s">
        <v>1536</v>
      </c>
      <c r="G183" s="25" t="s">
        <v>1338</v>
      </c>
      <c r="H183" s="25" t="s">
        <v>1533</v>
      </c>
      <c r="I183" s="25" t="s">
        <v>1534</v>
      </c>
      <c r="J183" s="26"/>
    </row>
    <row r="184" spans="2:10">
      <c r="C184" s="1">
        <f t="shared" ref="C184" ca="1" si="93">C185+1000</f>
        <v>1045</v>
      </c>
      <c r="D184" s="46"/>
      <c r="E184" s="34" t="s">
        <v>1531</v>
      </c>
      <c r="F184" s="35" t="s">
        <v>1489</v>
      </c>
      <c r="G184" s="35" t="s">
        <v>1434</v>
      </c>
      <c r="H184" s="35" t="s">
        <v>1540</v>
      </c>
      <c r="I184" s="35"/>
      <c r="J184" s="33"/>
    </row>
    <row r="185" spans="2:10" ht="16.2">
      <c r="B185">
        <f t="shared" ca="1" si="67"/>
        <v>0.57252247904496456</v>
      </c>
      <c r="C185" s="1">
        <f ca="1">RANK(B185,$B$3:$B$261)</f>
        <v>45</v>
      </c>
      <c r="D185" s="44">
        <v>92</v>
      </c>
      <c r="E185" s="20" t="s">
        <v>1532</v>
      </c>
      <c r="F185" s="25" t="s">
        <v>1533</v>
      </c>
      <c r="G185" s="25" t="s">
        <v>1538</v>
      </c>
      <c r="H185" s="25" t="s">
        <v>1539</v>
      </c>
      <c r="I185" s="25"/>
      <c r="J185" s="26"/>
    </row>
    <row r="186" spans="2:10">
      <c r="C186" s="1">
        <f t="shared" ref="C186" ca="1" si="94">C187+1000</f>
        <v>1028</v>
      </c>
      <c r="D186" s="46"/>
      <c r="E186" s="34" t="s">
        <v>1529</v>
      </c>
      <c r="F186" s="35" t="s">
        <v>1408</v>
      </c>
      <c r="G186" s="35"/>
      <c r="H186" s="35" t="s">
        <v>1214</v>
      </c>
      <c r="I186" s="35" t="s">
        <v>1542</v>
      </c>
      <c r="J186" s="33"/>
    </row>
    <row r="187" spans="2:10" ht="16.2">
      <c r="B187">
        <f t="shared" ca="1" si="67"/>
        <v>0.78456476873484371</v>
      </c>
      <c r="C187" s="1">
        <f ca="1">RANK(B187,$B$3:$B$261)</f>
        <v>28</v>
      </c>
      <c r="D187" s="44">
        <v>93</v>
      </c>
      <c r="E187" s="20" t="s">
        <v>1541</v>
      </c>
      <c r="F187" s="25" t="s">
        <v>1407</v>
      </c>
      <c r="G187" s="25" t="s">
        <v>1338</v>
      </c>
      <c r="H187" s="25" t="s">
        <v>1407</v>
      </c>
      <c r="I187" s="25" t="s">
        <v>1543</v>
      </c>
      <c r="J187" s="26"/>
    </row>
    <row r="188" spans="2:10">
      <c r="C188" s="1">
        <f t="shared" ref="C188" ca="1" si="95">C189+1000</f>
        <v>1007</v>
      </c>
      <c r="D188" s="46"/>
      <c r="E188" s="34" t="s">
        <v>1442</v>
      </c>
      <c r="F188" s="35" t="s">
        <v>1337</v>
      </c>
      <c r="G188" s="35"/>
      <c r="H188" s="35" t="s">
        <v>1547</v>
      </c>
      <c r="I188" s="35" t="s">
        <v>1548</v>
      </c>
      <c r="J188" s="33"/>
    </row>
    <row r="189" spans="2:10" ht="16.2">
      <c r="B189">
        <f t="shared" ca="1" si="67"/>
        <v>0.95374450593525872</v>
      </c>
      <c r="C189" s="1">
        <f ca="1">RANK(B189,$B$3:$B$261)</f>
        <v>7</v>
      </c>
      <c r="D189" s="44">
        <v>94</v>
      </c>
      <c r="E189" s="20" t="s">
        <v>1544</v>
      </c>
      <c r="F189" s="25" t="s">
        <v>1545</v>
      </c>
      <c r="G189" s="25" t="s">
        <v>1338</v>
      </c>
      <c r="H189" s="25" t="s">
        <v>1546</v>
      </c>
      <c r="I189" s="25" t="s">
        <v>1549</v>
      </c>
      <c r="J189" s="26"/>
    </row>
    <row r="190" spans="2:10">
      <c r="C190" s="1">
        <f t="shared" ref="C190" ca="1" si="96">C191+1000</f>
        <v>1058</v>
      </c>
      <c r="D190" s="46"/>
      <c r="E190" s="34" t="s">
        <v>1442</v>
      </c>
      <c r="F190" s="35" t="s">
        <v>1263</v>
      </c>
      <c r="G190" s="35"/>
      <c r="H190" s="35" t="s">
        <v>1163</v>
      </c>
      <c r="I190" s="35" t="s">
        <v>1548</v>
      </c>
      <c r="J190" s="33"/>
    </row>
    <row r="191" spans="2:10" ht="16.2">
      <c r="B191">
        <f t="shared" ca="1" si="67"/>
        <v>0.47805258543627083</v>
      </c>
      <c r="C191" s="1">
        <f ca="1">RANK(B191,$B$3:$B$261)</f>
        <v>58</v>
      </c>
      <c r="D191" s="44">
        <v>95</v>
      </c>
      <c r="E191" s="20" t="s">
        <v>1544</v>
      </c>
      <c r="F191" s="25" t="s">
        <v>1552</v>
      </c>
      <c r="G191" s="25" t="s">
        <v>1210</v>
      </c>
      <c r="H191" s="25" t="s">
        <v>1553</v>
      </c>
      <c r="I191" s="25" t="s">
        <v>1554</v>
      </c>
      <c r="J191" s="26"/>
    </row>
    <row r="192" spans="2:10">
      <c r="C192" s="1">
        <f t="shared" ref="C192" ca="1" si="97">C193+1000</f>
        <v>1039</v>
      </c>
      <c r="D192" s="46"/>
      <c r="E192" s="34" t="s">
        <v>1486</v>
      </c>
      <c r="F192" s="35" t="s">
        <v>1509</v>
      </c>
      <c r="G192" s="35" t="s">
        <v>1413</v>
      </c>
      <c r="H192" s="35" t="s">
        <v>1556</v>
      </c>
      <c r="I192" s="35"/>
      <c r="J192" s="33"/>
    </row>
    <row r="193" spans="2:10" ht="16.8" thickBot="1">
      <c r="B193">
        <f t="shared" ca="1" si="67"/>
        <v>0.63110702340656311</v>
      </c>
      <c r="C193" s="1">
        <f ca="1">RANK(B193,$B$3:$B$261)</f>
        <v>39</v>
      </c>
      <c r="D193" s="74">
        <v>96</v>
      </c>
      <c r="E193" s="71" t="s">
        <v>1550</v>
      </c>
      <c r="F193" s="72" t="s">
        <v>1551</v>
      </c>
      <c r="G193" s="72" t="s">
        <v>1431</v>
      </c>
      <c r="H193" s="72" t="s">
        <v>1555</v>
      </c>
      <c r="I193" s="72"/>
      <c r="J193" s="73"/>
    </row>
    <row r="194" spans="2:10">
      <c r="C194" s="1">
        <f t="shared" ref="C194" ca="1" si="98">C195+1000</f>
        <v>1037</v>
      </c>
      <c r="D194" s="46"/>
      <c r="E194" s="34" t="s">
        <v>1154</v>
      </c>
      <c r="F194" s="35" t="s">
        <v>1540</v>
      </c>
      <c r="G194" s="35"/>
      <c r="H194" s="35" t="s">
        <v>1477</v>
      </c>
      <c r="I194" s="35" t="s">
        <v>1561</v>
      </c>
      <c r="J194" s="33"/>
    </row>
    <row r="195" spans="2:10" ht="16.2">
      <c r="B195">
        <f t="shared" ca="1" si="67"/>
        <v>0.65750420933923459</v>
      </c>
      <c r="C195" s="1">
        <f ca="1">RANK(B195,$B$3:$B$261)</f>
        <v>37</v>
      </c>
      <c r="D195" s="44">
        <v>97</v>
      </c>
      <c r="E195" s="20" t="s">
        <v>1558</v>
      </c>
      <c r="F195" s="25" t="s">
        <v>1559</v>
      </c>
      <c r="G195" s="25" t="s">
        <v>1338</v>
      </c>
      <c r="H195" s="25" t="s">
        <v>1560</v>
      </c>
      <c r="I195" s="25" t="s">
        <v>1562</v>
      </c>
      <c r="J195" s="26"/>
    </row>
    <row r="196" spans="2:10">
      <c r="C196" s="1">
        <f t="shared" ref="C196" ca="1" si="99">C197+1000</f>
        <v>1062</v>
      </c>
      <c r="D196" s="46"/>
      <c r="E196" s="34" t="s">
        <v>1263</v>
      </c>
      <c r="F196" s="35" t="s">
        <v>1564</v>
      </c>
      <c r="G196" s="35"/>
      <c r="H196" s="35"/>
      <c r="I196" s="35" t="s">
        <v>1244</v>
      </c>
      <c r="J196" s="33" t="s">
        <v>1567</v>
      </c>
    </row>
    <row r="197" spans="2:10" ht="16.2">
      <c r="B197">
        <f t="shared" ref="B197:B217" ca="1" si="100">RAND()</f>
        <v>0.46450112358672202</v>
      </c>
      <c r="C197" s="1">
        <f ca="1">RANK(B197,$B$3:$B$261)</f>
        <v>62</v>
      </c>
      <c r="D197" s="44">
        <v>98</v>
      </c>
      <c r="E197" s="20" t="s">
        <v>1307</v>
      </c>
      <c r="F197" s="25" t="s">
        <v>1563</v>
      </c>
      <c r="G197" s="25" t="s">
        <v>1565</v>
      </c>
      <c r="H197" s="25" t="s">
        <v>1210</v>
      </c>
      <c r="I197" s="25" t="s">
        <v>1566</v>
      </c>
      <c r="J197" s="26" t="s">
        <v>1568</v>
      </c>
    </row>
    <row r="198" spans="2:10">
      <c r="C198" s="1">
        <f t="shared" ref="C198:C200" ca="1" si="101">C199+1000</f>
        <v>1047</v>
      </c>
      <c r="D198" s="46"/>
      <c r="E198" s="34" t="s">
        <v>1292</v>
      </c>
      <c r="F198" s="35" t="s">
        <v>1295</v>
      </c>
      <c r="G198" s="35" t="s">
        <v>1277</v>
      </c>
      <c r="H198" s="35"/>
      <c r="I198" s="27" t="s">
        <v>1570</v>
      </c>
      <c r="J198" s="38"/>
    </row>
    <row r="199" spans="2:10" ht="16.2">
      <c r="B199">
        <f t="shared" ca="1" si="100"/>
        <v>0.54857190109957832</v>
      </c>
      <c r="C199" s="1">
        <f ca="1">RANK(B199,$B$3:$B$261)</f>
        <v>47</v>
      </c>
      <c r="D199" s="44">
        <v>99</v>
      </c>
      <c r="E199" s="20" t="s">
        <v>1293</v>
      </c>
      <c r="F199" s="25" t="s">
        <v>1294</v>
      </c>
      <c r="G199" s="25" t="s">
        <v>1213</v>
      </c>
      <c r="H199" s="25" t="s">
        <v>1288</v>
      </c>
      <c r="I199" s="25" t="s">
        <v>1569</v>
      </c>
      <c r="J199" s="26" t="s">
        <v>1207</v>
      </c>
    </row>
    <row r="200" spans="2:10">
      <c r="C200" s="1">
        <f t="shared" ca="1" si="101"/>
        <v>1103</v>
      </c>
      <c r="D200" s="46"/>
      <c r="E200" s="34" t="s">
        <v>1571</v>
      </c>
      <c r="F200" s="35" t="s">
        <v>1450</v>
      </c>
      <c r="G200" s="35"/>
      <c r="H200" s="35" t="s">
        <v>1575</v>
      </c>
      <c r="I200" s="35" t="s">
        <v>1576</v>
      </c>
      <c r="J200" s="33"/>
    </row>
    <row r="201" spans="2:10" ht="16.2">
      <c r="B201">
        <f t="shared" ca="1" si="100"/>
        <v>4.9664924153778434E-2</v>
      </c>
      <c r="C201" s="1">
        <f ca="1">RANK(B201,$B$3:$B$261)</f>
        <v>103</v>
      </c>
      <c r="D201" s="44">
        <v>100</v>
      </c>
      <c r="E201" s="20" t="s">
        <v>1572</v>
      </c>
      <c r="F201" s="25" t="s">
        <v>1573</v>
      </c>
      <c r="G201" s="25" t="s">
        <v>1179</v>
      </c>
      <c r="H201" s="25" t="s">
        <v>1574</v>
      </c>
      <c r="I201" s="25" t="s">
        <v>1577</v>
      </c>
      <c r="J201" s="26" t="s">
        <v>1153</v>
      </c>
    </row>
    <row r="202" spans="2:10">
      <c r="C202" s="1">
        <f t="shared" ref="C202:C214" ca="1" si="102">C203+1000</f>
        <v>1068</v>
      </c>
      <c r="D202" s="46"/>
      <c r="E202" s="34" t="s">
        <v>1578</v>
      </c>
      <c r="F202" s="35"/>
      <c r="G202" s="35" t="s">
        <v>1442</v>
      </c>
      <c r="H202" s="35" t="s">
        <v>1204</v>
      </c>
      <c r="I202" s="35"/>
      <c r="J202" s="33"/>
    </row>
    <row r="203" spans="2:10" ht="16.2">
      <c r="B203">
        <f t="shared" ca="1" si="100"/>
        <v>0.40658810611553553</v>
      </c>
      <c r="C203" s="1">
        <f ca="1">RANK(B203,$B$3:$B$261)</f>
        <v>68</v>
      </c>
      <c r="D203" s="44">
        <v>101</v>
      </c>
      <c r="E203" s="20" t="s">
        <v>1579</v>
      </c>
      <c r="F203" s="25" t="s">
        <v>1580</v>
      </c>
      <c r="G203" s="25" t="s">
        <v>1581</v>
      </c>
      <c r="H203" s="25" t="s">
        <v>1582</v>
      </c>
      <c r="I203" s="25"/>
      <c r="J203" s="26"/>
    </row>
    <row r="204" spans="2:10">
      <c r="C204" s="1">
        <f t="shared" ref="C204:C260" ca="1" si="103">C205+1000</f>
        <v>1086</v>
      </c>
      <c r="D204" s="46"/>
      <c r="E204" s="34" t="s">
        <v>1583</v>
      </c>
      <c r="F204" s="35"/>
      <c r="G204" s="35" t="s">
        <v>1194</v>
      </c>
      <c r="H204" s="35" t="s">
        <v>1586</v>
      </c>
      <c r="I204" s="35"/>
      <c r="J204" s="33"/>
    </row>
    <row r="205" spans="2:10" ht="16.2">
      <c r="B205">
        <f t="shared" ca="1" si="100"/>
        <v>0.20290735761034329</v>
      </c>
      <c r="C205" s="1">
        <f ca="1">RANK(B205,$B$3:$B$261)</f>
        <v>86</v>
      </c>
      <c r="D205" s="44">
        <v>102</v>
      </c>
      <c r="E205" s="20" t="s">
        <v>1584</v>
      </c>
      <c r="F205" s="25" t="s">
        <v>1143</v>
      </c>
      <c r="G205" s="25" t="s">
        <v>1585</v>
      </c>
      <c r="H205" s="25" t="s">
        <v>1587</v>
      </c>
      <c r="I205" s="25" t="s">
        <v>1153</v>
      </c>
      <c r="J205" s="26"/>
    </row>
    <row r="206" spans="2:10">
      <c r="C206" s="1">
        <f t="shared" ca="1" si="102"/>
        <v>1105</v>
      </c>
      <c r="D206" s="46"/>
      <c r="E206" s="34" t="s">
        <v>1588</v>
      </c>
      <c r="F206" s="35"/>
      <c r="G206" s="35" t="s">
        <v>1591</v>
      </c>
      <c r="H206" s="35"/>
      <c r="I206" s="35" t="s">
        <v>1593</v>
      </c>
      <c r="J206" s="33"/>
    </row>
    <row r="207" spans="2:10" ht="16.2">
      <c r="B207">
        <f t="shared" ca="1" si="100"/>
        <v>3.7963541109963361E-2</v>
      </c>
      <c r="C207" s="1">
        <f ca="1">RANK(B207,$B$3:$B$261)</f>
        <v>105</v>
      </c>
      <c r="D207" s="44">
        <v>103</v>
      </c>
      <c r="E207" s="20" t="s">
        <v>1589</v>
      </c>
      <c r="F207" s="25" t="s">
        <v>1143</v>
      </c>
      <c r="G207" s="25" t="s">
        <v>1590</v>
      </c>
      <c r="H207" s="25" t="s">
        <v>1207</v>
      </c>
      <c r="I207" s="25" t="s">
        <v>1592</v>
      </c>
      <c r="J207" s="26" t="s">
        <v>1269</v>
      </c>
    </row>
    <row r="208" spans="2:10">
      <c r="C208" s="1">
        <f t="shared" ca="1" si="103"/>
        <v>1099</v>
      </c>
      <c r="D208" s="46"/>
      <c r="E208" s="34" t="s">
        <v>1594</v>
      </c>
      <c r="F208" s="35"/>
      <c r="G208" s="35" t="s">
        <v>1164</v>
      </c>
      <c r="H208" s="35" t="s">
        <v>1529</v>
      </c>
      <c r="I208" s="35"/>
      <c r="J208" s="33"/>
    </row>
    <row r="209" spans="2:10" ht="16.2">
      <c r="B209">
        <f t="shared" ca="1" si="100"/>
        <v>8.6260347474656496E-2</v>
      </c>
      <c r="C209" s="1">
        <f ca="1">RANK(B209,$B$3:$B$261)</f>
        <v>99</v>
      </c>
      <c r="D209" s="44">
        <v>104</v>
      </c>
      <c r="E209" s="20" t="s">
        <v>1595</v>
      </c>
      <c r="F209" s="25" t="s">
        <v>1596</v>
      </c>
      <c r="G209" s="25" t="s">
        <v>1597</v>
      </c>
      <c r="H209" s="25" t="s">
        <v>1144</v>
      </c>
      <c r="I209" s="25"/>
      <c r="J209" s="26"/>
    </row>
    <row r="210" spans="2:10">
      <c r="C210" s="1">
        <f t="shared" ca="1" si="102"/>
        <v>1097</v>
      </c>
      <c r="D210" s="46"/>
      <c r="E210" s="34" t="s">
        <v>1164</v>
      </c>
      <c r="F210" s="35" t="s">
        <v>1600</v>
      </c>
      <c r="G210" s="35" t="s">
        <v>1244</v>
      </c>
      <c r="H210" s="35" t="s">
        <v>1175</v>
      </c>
      <c r="I210" s="35"/>
      <c r="J210" s="38"/>
    </row>
    <row r="211" spans="2:10" ht="16.2">
      <c r="B211">
        <f t="shared" ca="1" si="100"/>
        <v>0.10688790121943237</v>
      </c>
      <c r="C211" s="1">
        <f ca="1">RANK(B211,$B$3:$B$261)</f>
        <v>97</v>
      </c>
      <c r="D211" s="44">
        <v>105</v>
      </c>
      <c r="E211" s="20" t="s">
        <v>1598</v>
      </c>
      <c r="F211" s="25" t="s">
        <v>1599</v>
      </c>
      <c r="G211" s="25" t="s">
        <v>1414</v>
      </c>
      <c r="H211" s="25" t="s">
        <v>1601</v>
      </c>
      <c r="I211" s="25"/>
      <c r="J211" s="26"/>
    </row>
    <row r="212" spans="2:10">
      <c r="C212" s="1">
        <f t="shared" ca="1" si="103"/>
        <v>1078</v>
      </c>
      <c r="D212" s="46"/>
      <c r="E212" s="34" t="s">
        <v>1602</v>
      </c>
      <c r="F212" s="35" t="s">
        <v>1244</v>
      </c>
      <c r="G212" s="35"/>
      <c r="H212" s="35" t="s">
        <v>1398</v>
      </c>
      <c r="I212" s="35" t="s">
        <v>1315</v>
      </c>
      <c r="J212" s="33"/>
    </row>
    <row r="213" spans="2:10" ht="16.2">
      <c r="B213">
        <f t="shared" ca="1" si="100"/>
        <v>0.32589199803907665</v>
      </c>
      <c r="C213" s="1">
        <f ca="1">RANK(B213,$B$3:$B$261)</f>
        <v>78</v>
      </c>
      <c r="D213" s="44">
        <v>106</v>
      </c>
      <c r="E213" s="20" t="s">
        <v>1603</v>
      </c>
      <c r="F213" s="25" t="s">
        <v>1604</v>
      </c>
      <c r="G213" s="25" t="s">
        <v>1210</v>
      </c>
      <c r="H213" s="25" t="s">
        <v>1397</v>
      </c>
      <c r="I213" s="25" t="s">
        <v>1605</v>
      </c>
      <c r="J213" s="26"/>
    </row>
    <row r="214" spans="2:10">
      <c r="C214" s="1">
        <f t="shared" ca="1" si="102"/>
        <v>1092</v>
      </c>
      <c r="D214" s="47"/>
      <c r="E214" s="21" t="s">
        <v>1606</v>
      </c>
      <c r="F214" s="35" t="s">
        <v>1168</v>
      </c>
      <c r="G214" s="35"/>
      <c r="H214" s="35" t="s">
        <v>1315</v>
      </c>
      <c r="I214" s="35" t="s">
        <v>1194</v>
      </c>
      <c r="J214" s="33"/>
    </row>
    <row r="215" spans="2:10" ht="16.2">
      <c r="B215">
        <f t="shared" ca="1" si="100"/>
        <v>0.13270866749721344</v>
      </c>
      <c r="C215" s="1">
        <f ca="1">RANK(B215,$B$3:$B$261)</f>
        <v>92</v>
      </c>
      <c r="D215" s="48">
        <v>107</v>
      </c>
      <c r="E215" s="39" t="s">
        <v>1607</v>
      </c>
      <c r="F215" s="25" t="s">
        <v>1608</v>
      </c>
      <c r="G215" s="25" t="s">
        <v>1210</v>
      </c>
      <c r="H215" s="25" t="s">
        <v>1432</v>
      </c>
      <c r="I215" s="25" t="s">
        <v>1609</v>
      </c>
      <c r="J215" s="26"/>
    </row>
    <row r="216" spans="2:10">
      <c r="C216" s="1">
        <f t="shared" ca="1" si="103"/>
        <v>1067</v>
      </c>
      <c r="D216" s="76"/>
      <c r="E216" s="21"/>
      <c r="F216" s="35"/>
      <c r="G216" s="35" t="s">
        <v>1611</v>
      </c>
      <c r="H216" s="35" t="s">
        <v>1613</v>
      </c>
      <c r="I216" s="35"/>
      <c r="J216" s="33"/>
    </row>
    <row r="217" spans="2:10" ht="16.8" thickBot="1">
      <c r="B217">
        <f t="shared" ca="1" si="100"/>
        <v>0.40707745031071607</v>
      </c>
      <c r="C217" s="1">
        <f ca="1">RANK(B217,$B$3:$B$261)</f>
        <v>67</v>
      </c>
      <c r="D217" s="77">
        <v>108</v>
      </c>
      <c r="E217" s="78" t="s">
        <v>1594</v>
      </c>
      <c r="F217" s="72" t="s">
        <v>1210</v>
      </c>
      <c r="G217" s="72" t="s">
        <v>1610</v>
      </c>
      <c r="H217" s="72" t="s">
        <v>1612</v>
      </c>
      <c r="I217" s="72" t="s">
        <v>1243</v>
      </c>
      <c r="J217" s="73"/>
    </row>
    <row r="218" spans="2:10">
      <c r="C218" s="1" t="e">
        <f t="shared" ca="1" si="103"/>
        <v>#N/A</v>
      </c>
      <c r="D218" s="76"/>
      <c r="E218" s="21"/>
      <c r="F218" s="35"/>
      <c r="G218" s="35"/>
      <c r="H218" s="35"/>
      <c r="I218" s="35"/>
      <c r="J218" s="33"/>
    </row>
    <row r="219" spans="2:10" ht="16.2">
      <c r="C219" s="1" t="e">
        <f ca="1">RANK(B219,$B$3:$B$261)</f>
        <v>#N/A</v>
      </c>
      <c r="D219" s="48">
        <v>109</v>
      </c>
      <c r="E219" s="75"/>
      <c r="F219" s="25"/>
      <c r="G219" s="25"/>
      <c r="H219" s="25"/>
      <c r="I219" s="25"/>
      <c r="J219" s="26"/>
    </row>
    <row r="220" spans="2:10">
      <c r="C220" s="1" t="e">
        <f t="shared" ca="1" si="103"/>
        <v>#N/A</v>
      </c>
      <c r="D220" s="46"/>
      <c r="E220" s="34"/>
      <c r="F220" s="35"/>
      <c r="G220" s="35"/>
      <c r="H220" s="35"/>
      <c r="I220" s="35"/>
      <c r="J220" s="33"/>
    </row>
    <row r="221" spans="2:10" ht="16.2">
      <c r="C221" s="1" t="e">
        <f ca="1">RANK(B221,$B$3:$B$261)</f>
        <v>#N/A</v>
      </c>
      <c r="D221" s="44">
        <v>110</v>
      </c>
      <c r="E221" s="20"/>
      <c r="F221" s="25"/>
      <c r="G221" s="25"/>
      <c r="H221" s="25"/>
      <c r="I221" s="25"/>
      <c r="J221" s="26"/>
    </row>
    <row r="222" spans="2:10">
      <c r="C222" s="1" t="e">
        <f t="shared" ca="1" si="103"/>
        <v>#N/A</v>
      </c>
      <c r="D222" s="46"/>
      <c r="E222" s="34"/>
      <c r="F222" s="35"/>
      <c r="G222" s="35"/>
      <c r="H222" s="35"/>
      <c r="I222" s="35"/>
      <c r="J222" s="33"/>
    </row>
    <row r="223" spans="2:10" ht="16.2">
      <c r="C223" s="1" t="e">
        <f ca="1">RANK(B223,$B$3:$B$261)</f>
        <v>#N/A</v>
      </c>
      <c r="D223" s="44">
        <v>111</v>
      </c>
      <c r="E223" s="20"/>
      <c r="F223" s="25"/>
      <c r="G223" s="25"/>
      <c r="H223" s="25"/>
      <c r="I223" s="25"/>
      <c r="J223" s="26"/>
    </row>
    <row r="224" spans="2:10">
      <c r="C224" s="1" t="e">
        <f t="shared" ca="1" si="103"/>
        <v>#N/A</v>
      </c>
      <c r="D224" s="47"/>
      <c r="E224" s="21"/>
      <c r="F224" s="35"/>
      <c r="G224" s="35"/>
      <c r="H224" s="35"/>
      <c r="I224" s="35"/>
      <c r="J224" s="33"/>
    </row>
    <row r="225" spans="3:10" ht="16.2">
      <c r="C225" s="1" t="e">
        <f ca="1">RANK(B225,$B$3:$B$261)</f>
        <v>#N/A</v>
      </c>
      <c r="D225" s="48">
        <v>112</v>
      </c>
      <c r="E225" s="39"/>
      <c r="F225" s="25"/>
      <c r="G225" s="25"/>
      <c r="H225" s="25"/>
      <c r="I225" s="25"/>
      <c r="J225" s="26"/>
    </row>
    <row r="226" spans="3:10">
      <c r="C226" s="1" t="e">
        <f t="shared" ca="1" si="103"/>
        <v>#N/A</v>
      </c>
      <c r="D226" s="46"/>
      <c r="E226" s="34"/>
      <c r="F226" s="35"/>
      <c r="G226" s="35"/>
      <c r="H226" s="35"/>
      <c r="I226" s="35"/>
      <c r="J226" s="33"/>
    </row>
    <row r="227" spans="3:10" ht="16.2">
      <c r="C227" s="1" t="e">
        <f ca="1">RANK(B227,$B$3:$B$261)</f>
        <v>#N/A</v>
      </c>
      <c r="D227" s="44">
        <v>113</v>
      </c>
      <c r="E227" s="20"/>
      <c r="F227" s="25"/>
      <c r="G227" s="25"/>
      <c r="H227" s="25"/>
      <c r="I227" s="25"/>
      <c r="J227" s="26"/>
    </row>
    <row r="228" spans="3:10">
      <c r="C228" s="1" t="e">
        <f t="shared" ca="1" si="103"/>
        <v>#N/A</v>
      </c>
      <c r="D228" s="46"/>
      <c r="E228" s="34"/>
      <c r="F228" s="35"/>
      <c r="G228" s="35"/>
      <c r="H228" s="35"/>
      <c r="I228" s="35"/>
      <c r="J228" s="33"/>
    </row>
    <row r="229" spans="3:10" ht="16.2">
      <c r="C229" s="1" t="e">
        <f ca="1">RANK(B229,$B$3:$B$261)</f>
        <v>#N/A</v>
      </c>
      <c r="D229" s="44">
        <v>114</v>
      </c>
      <c r="E229" s="20"/>
      <c r="F229" s="25"/>
      <c r="G229" s="25"/>
      <c r="H229" s="25"/>
      <c r="I229" s="25"/>
      <c r="J229" s="26"/>
    </row>
    <row r="230" spans="3:10">
      <c r="C230" s="1" t="e">
        <f t="shared" ca="1" si="103"/>
        <v>#N/A</v>
      </c>
      <c r="D230" s="46"/>
      <c r="E230" s="34"/>
      <c r="F230" s="35"/>
      <c r="G230" s="35"/>
      <c r="H230" s="35"/>
      <c r="I230" s="35"/>
      <c r="J230" s="33"/>
    </row>
    <row r="231" spans="3:10" ht="16.2">
      <c r="C231" s="1" t="e">
        <f ca="1">RANK(B231,$B$3:$B$261)</f>
        <v>#N/A</v>
      </c>
      <c r="D231" s="44">
        <v>115</v>
      </c>
      <c r="E231" s="20"/>
      <c r="F231" s="25"/>
      <c r="G231" s="25"/>
      <c r="H231" s="25"/>
      <c r="I231" s="25"/>
      <c r="J231" s="26"/>
    </row>
    <row r="232" spans="3:10">
      <c r="C232" s="1" t="e">
        <f t="shared" ca="1" si="103"/>
        <v>#N/A</v>
      </c>
      <c r="D232" s="46"/>
      <c r="E232" s="34"/>
      <c r="F232" s="35"/>
      <c r="G232" s="35"/>
      <c r="H232" s="35"/>
      <c r="I232" s="35"/>
      <c r="J232" s="33"/>
    </row>
    <row r="233" spans="3:10" ht="16.2">
      <c r="C233" s="1" t="e">
        <f ca="1">RANK(B233,$B$3:$B$261)</f>
        <v>#N/A</v>
      </c>
      <c r="D233" s="44">
        <v>116</v>
      </c>
      <c r="E233" s="20"/>
      <c r="F233" s="25"/>
      <c r="G233" s="25"/>
      <c r="H233" s="25"/>
      <c r="I233" s="25"/>
      <c r="J233" s="26"/>
    </row>
    <row r="234" spans="3:10">
      <c r="C234" s="1" t="e">
        <f t="shared" ca="1" si="103"/>
        <v>#N/A</v>
      </c>
      <c r="D234" s="46"/>
      <c r="E234" s="34"/>
      <c r="F234" s="35"/>
      <c r="G234" s="35"/>
      <c r="H234" s="35"/>
      <c r="I234" s="35"/>
      <c r="J234" s="33"/>
    </row>
    <row r="235" spans="3:10" ht="16.2">
      <c r="C235" s="1" t="e">
        <f ca="1">RANK(B235,$B$3:$B$261)</f>
        <v>#N/A</v>
      </c>
      <c r="D235" s="44">
        <v>117</v>
      </c>
      <c r="E235" s="20"/>
      <c r="F235" s="25"/>
      <c r="G235" s="25"/>
      <c r="H235" s="25"/>
      <c r="I235" s="25"/>
      <c r="J235" s="26"/>
    </row>
    <row r="236" spans="3:10">
      <c r="C236" s="1" t="e">
        <f t="shared" ca="1" si="103"/>
        <v>#N/A</v>
      </c>
      <c r="D236" s="46"/>
      <c r="E236" s="34"/>
      <c r="F236" s="35"/>
      <c r="G236" s="35"/>
      <c r="H236" s="35"/>
      <c r="I236" s="35"/>
      <c r="J236" s="33"/>
    </row>
    <row r="237" spans="3:10" ht="16.2">
      <c r="C237" s="1" t="e">
        <f ca="1">RANK(B237,$B$3:$B$261)</f>
        <v>#N/A</v>
      </c>
      <c r="D237" s="44">
        <v>118</v>
      </c>
      <c r="E237" s="20"/>
      <c r="F237" s="25"/>
      <c r="G237" s="25"/>
      <c r="H237" s="25"/>
      <c r="I237" s="25"/>
      <c r="J237" s="26"/>
    </row>
    <row r="238" spans="3:10">
      <c r="C238" s="1" t="e">
        <f t="shared" ca="1" si="103"/>
        <v>#N/A</v>
      </c>
      <c r="D238" s="46"/>
      <c r="E238" s="34"/>
      <c r="F238" s="35"/>
      <c r="G238" s="35"/>
      <c r="H238" s="35"/>
      <c r="I238" s="35"/>
      <c r="J238" s="33"/>
    </row>
    <row r="239" spans="3:10" ht="16.2">
      <c r="C239" s="1" t="e">
        <f ca="1">RANK(B239,$B$3:$B$261)</f>
        <v>#N/A</v>
      </c>
      <c r="D239" s="44">
        <v>119</v>
      </c>
      <c r="E239" s="20"/>
      <c r="F239" s="25"/>
      <c r="G239" s="25"/>
      <c r="H239" s="25"/>
      <c r="I239" s="25"/>
      <c r="J239" s="26"/>
    </row>
    <row r="240" spans="3:10">
      <c r="C240" s="1" t="e">
        <f t="shared" ca="1" si="103"/>
        <v>#N/A</v>
      </c>
      <c r="D240" s="46"/>
      <c r="E240" s="34"/>
      <c r="F240" s="35"/>
      <c r="G240" s="35"/>
      <c r="H240" s="35"/>
      <c r="I240" s="35"/>
      <c r="J240" s="33"/>
    </row>
    <row r="241" spans="3:10" ht="16.2">
      <c r="C241" s="1" t="e">
        <f ca="1">RANK(B241,$B$3:$B$261)</f>
        <v>#N/A</v>
      </c>
      <c r="D241" s="44">
        <v>120</v>
      </c>
      <c r="E241" s="20"/>
      <c r="F241" s="25"/>
      <c r="G241" s="25"/>
      <c r="H241" s="25"/>
      <c r="I241" s="25"/>
      <c r="J241" s="26"/>
    </row>
    <row r="242" spans="3:10">
      <c r="C242" s="1" t="e">
        <f t="shared" ca="1" si="103"/>
        <v>#N/A</v>
      </c>
      <c r="D242" s="46"/>
      <c r="E242" s="34"/>
      <c r="F242" s="35"/>
      <c r="G242" s="35"/>
      <c r="H242" s="35"/>
      <c r="I242" s="35"/>
      <c r="J242" s="33"/>
    </row>
    <row r="243" spans="3:10" ht="16.2">
      <c r="C243" s="1" t="e">
        <f ca="1">RANK(B243,$B$3:$B$261)</f>
        <v>#N/A</v>
      </c>
      <c r="D243" s="44">
        <v>121</v>
      </c>
      <c r="E243" s="20"/>
      <c r="F243" s="25"/>
      <c r="G243" s="25"/>
      <c r="H243" s="25"/>
      <c r="I243" s="25"/>
      <c r="J243" s="26"/>
    </row>
    <row r="244" spans="3:10">
      <c r="C244" s="1" t="e">
        <f t="shared" ca="1" si="103"/>
        <v>#N/A</v>
      </c>
      <c r="D244" s="46"/>
      <c r="E244" s="34"/>
      <c r="F244" s="35"/>
      <c r="G244" s="35"/>
      <c r="H244" s="35"/>
      <c r="I244" s="35"/>
      <c r="J244" s="33"/>
    </row>
    <row r="245" spans="3:10" ht="16.2">
      <c r="C245" s="1" t="e">
        <f ca="1">RANK(B245,$B$3:$B$261)</f>
        <v>#N/A</v>
      </c>
      <c r="D245" s="44">
        <v>122</v>
      </c>
      <c r="E245" s="20"/>
      <c r="F245" s="25"/>
      <c r="G245" s="25"/>
      <c r="H245" s="25"/>
      <c r="I245" s="25"/>
      <c r="J245" s="26"/>
    </row>
    <row r="246" spans="3:10">
      <c r="C246" s="1" t="e">
        <f t="shared" ca="1" si="103"/>
        <v>#N/A</v>
      </c>
      <c r="D246" s="46"/>
      <c r="E246" s="34"/>
      <c r="F246" s="35"/>
      <c r="G246" s="35"/>
      <c r="H246" s="35"/>
      <c r="I246" s="35"/>
      <c r="J246" s="33"/>
    </row>
    <row r="247" spans="3:10" ht="16.2">
      <c r="C247" s="1" t="e">
        <f t="shared" ref="C247" ca="1" si="104">RANK(B247,$B$3:$B$261)</f>
        <v>#N/A</v>
      </c>
      <c r="D247" s="44">
        <v>123</v>
      </c>
      <c r="E247" s="20"/>
      <c r="F247" s="25"/>
      <c r="G247" s="25"/>
      <c r="H247" s="25"/>
      <c r="I247" s="25"/>
      <c r="J247" s="26"/>
    </row>
    <row r="248" spans="3:10">
      <c r="C248" s="1" t="e">
        <f t="shared" ca="1" si="103"/>
        <v>#N/A</v>
      </c>
      <c r="D248" s="46"/>
      <c r="E248" s="34"/>
      <c r="F248" s="35"/>
      <c r="G248" s="35"/>
      <c r="H248" s="35"/>
      <c r="I248" s="35"/>
      <c r="J248" s="33"/>
    </row>
    <row r="249" spans="3:10" ht="16.2">
      <c r="C249" s="1" t="e">
        <f t="shared" ref="C249" ca="1" si="105">RANK(B249,$B$3:$B$261)</f>
        <v>#N/A</v>
      </c>
      <c r="D249" s="44">
        <v>124</v>
      </c>
      <c r="E249" s="20"/>
      <c r="F249" s="25"/>
      <c r="G249" s="25"/>
      <c r="H249" s="25"/>
      <c r="I249" s="25"/>
      <c r="J249" s="26"/>
    </row>
    <row r="250" spans="3:10">
      <c r="C250" s="1" t="e">
        <f t="shared" ca="1" si="103"/>
        <v>#N/A</v>
      </c>
      <c r="D250" s="46"/>
      <c r="E250" s="34"/>
      <c r="F250" s="35"/>
      <c r="G250" s="35"/>
      <c r="H250" s="35"/>
      <c r="I250" s="35"/>
      <c r="J250" s="33"/>
    </row>
    <row r="251" spans="3:10" ht="16.2">
      <c r="C251" s="1" t="e">
        <f t="shared" ref="C251" ca="1" si="106">RANK(B251,$B$3:$B$261)</f>
        <v>#N/A</v>
      </c>
      <c r="D251" s="44">
        <v>125</v>
      </c>
      <c r="E251" s="20"/>
      <c r="F251" s="25"/>
      <c r="G251" s="25"/>
      <c r="H251" s="25"/>
      <c r="I251" s="25"/>
      <c r="J251" s="26"/>
    </row>
    <row r="252" spans="3:10">
      <c r="C252" s="1" t="e">
        <f t="shared" ca="1" si="103"/>
        <v>#N/A</v>
      </c>
      <c r="D252" s="46"/>
      <c r="E252" s="34"/>
      <c r="F252" s="35"/>
      <c r="G252" s="35"/>
      <c r="H252" s="35"/>
      <c r="I252" s="35"/>
      <c r="J252" s="33"/>
    </row>
    <row r="253" spans="3:10" ht="16.2">
      <c r="C253" s="1" t="e">
        <f t="shared" ref="C253" ca="1" si="107">RANK(B253,$B$3:$B$261)</f>
        <v>#N/A</v>
      </c>
      <c r="D253" s="44">
        <v>126</v>
      </c>
      <c r="E253" s="20"/>
      <c r="F253" s="25"/>
      <c r="G253" s="25"/>
      <c r="H253" s="25"/>
      <c r="I253" s="25"/>
      <c r="J253" s="26"/>
    </row>
    <row r="254" spans="3:10">
      <c r="C254" s="1" t="e">
        <f t="shared" ca="1" si="103"/>
        <v>#N/A</v>
      </c>
      <c r="D254" s="46"/>
      <c r="E254" s="34"/>
      <c r="F254" s="35"/>
      <c r="G254" s="35"/>
      <c r="H254" s="35"/>
      <c r="I254" s="35"/>
      <c r="J254" s="33"/>
    </row>
    <row r="255" spans="3:10" ht="16.2">
      <c r="C255" s="1" t="e">
        <f t="shared" ref="C255" ca="1" si="108">RANK(B255,$B$3:$B$261)</f>
        <v>#N/A</v>
      </c>
      <c r="D255" s="44">
        <v>127</v>
      </c>
      <c r="E255" s="20"/>
      <c r="F255" s="25"/>
      <c r="G255" s="25"/>
      <c r="H255" s="25"/>
      <c r="I255" s="25"/>
      <c r="J255" s="26"/>
    </row>
    <row r="256" spans="3:10">
      <c r="C256" s="1" t="e">
        <f t="shared" ca="1" si="103"/>
        <v>#N/A</v>
      </c>
      <c r="D256" s="46"/>
      <c r="E256" s="34"/>
      <c r="F256" s="35"/>
      <c r="G256" s="35"/>
      <c r="H256" s="35"/>
      <c r="I256" s="35"/>
      <c r="J256" s="33"/>
    </row>
    <row r="257" spans="3:10" ht="16.2">
      <c r="C257" s="1" t="e">
        <f t="shared" ref="C257" ca="1" si="109">RANK(B257,$B$3:$B$261)</f>
        <v>#N/A</v>
      </c>
      <c r="D257" s="44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3"/>
        <v>#N/A</v>
      </c>
      <c r="D258" s="46"/>
      <c r="E258" s="34"/>
      <c r="F258" s="35"/>
      <c r="G258" s="35"/>
      <c r="H258" s="35"/>
      <c r="I258" s="35"/>
      <c r="J258" s="33"/>
    </row>
    <row r="259" spans="3:10" ht="16.2">
      <c r="C259" s="1" t="e">
        <f t="shared" ref="C259" ca="1" si="110">RANK(B259,$B$3:$B$261)</f>
        <v>#N/A</v>
      </c>
      <c r="D259" s="44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3"/>
        <v>#N/A</v>
      </c>
      <c r="D260" s="46"/>
      <c r="E260" s="34"/>
      <c r="F260" s="35"/>
      <c r="G260" s="35"/>
      <c r="H260" s="35"/>
      <c r="I260" s="35"/>
      <c r="J260" s="33"/>
    </row>
    <row r="261" spans="3:10" ht="16.2">
      <c r="C261" s="1" t="e">
        <f t="shared" ref="C261" ca="1" si="111">RANK(B261,$B$3:$B$261)</f>
        <v>#N/A</v>
      </c>
      <c r="D261" s="44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V46"/>
  <sheetViews>
    <sheetView view="pageBreakPreview" zoomScale="60" zoomScaleNormal="60" workbookViewId="0">
      <selection activeCell="L25" sqref="L25"/>
    </sheetView>
  </sheetViews>
  <sheetFormatPr defaultRowHeight="19.2"/>
  <cols>
    <col min="1" max="1" width="2.6640625" customWidth="1"/>
    <col min="2" max="2" width="8.88671875" customWidth="1"/>
    <col min="3" max="3" width="4.33203125" style="87" customWidth="1"/>
    <col min="4" max="4" width="8.88671875" customWidth="1"/>
    <col min="5" max="5" width="4.33203125" style="87" customWidth="1"/>
    <col min="6" max="6" width="8.88671875" customWidth="1"/>
    <col min="7" max="7" width="4.33203125" style="87" customWidth="1"/>
    <col min="8" max="8" width="8.88671875" customWidth="1"/>
    <col min="9" max="9" width="4.33203125" style="87" customWidth="1"/>
    <col min="10" max="10" width="8.88671875" customWidth="1"/>
    <col min="11" max="11" width="4.33203125" style="87" customWidth="1"/>
    <col min="12" max="12" width="8.88671875" customWidth="1"/>
    <col min="13" max="13" width="4.33203125" style="87" customWidth="1"/>
    <col min="14" max="14" width="8.88671875" customWidth="1"/>
    <col min="15" max="15" width="4.33203125" style="87" customWidth="1"/>
    <col min="16" max="16" width="8.88671875" customWidth="1"/>
    <col min="17" max="17" width="4.33203125" style="87" customWidth="1"/>
    <col min="18" max="18" width="8.88671875" customWidth="1"/>
    <col min="19" max="19" width="4.33203125" style="87" customWidth="1"/>
    <col min="20" max="20" width="8.88671875" customWidth="1"/>
    <col min="21" max="21" width="4.33203125" style="87" customWidth="1"/>
  </cols>
  <sheetData>
    <row r="1" spans="2:22" ht="5.4" customHeight="1"/>
    <row r="2" spans="2:22" ht="26.4" customHeight="1">
      <c r="B2" s="2" t="s">
        <v>1921</v>
      </c>
      <c r="C2" s="88"/>
      <c r="D2" s="2" t="s">
        <v>1922</v>
      </c>
      <c r="E2" s="88"/>
      <c r="F2" s="2" t="s">
        <v>1923</v>
      </c>
      <c r="G2" s="88"/>
      <c r="H2" s="2" t="s">
        <v>1924</v>
      </c>
      <c r="I2" s="88"/>
      <c r="J2" s="2" t="s">
        <v>1925</v>
      </c>
      <c r="K2" s="88"/>
      <c r="L2" s="2" t="s">
        <v>1926</v>
      </c>
      <c r="M2" s="88"/>
      <c r="N2" s="2" t="s">
        <v>1927</v>
      </c>
      <c r="O2" s="88"/>
      <c r="P2" s="2" t="s">
        <v>1928</v>
      </c>
      <c r="Q2" s="88"/>
      <c r="R2" s="2" t="s">
        <v>1929</v>
      </c>
      <c r="S2" s="88"/>
      <c r="T2" s="2" t="s">
        <v>1930</v>
      </c>
      <c r="V2" s="104" t="s">
        <v>866</v>
      </c>
    </row>
    <row r="3" spans="2:22" ht="80.400000000000006" customHeight="1">
      <c r="B3" s="89" t="str">
        <f t="shared" ref="B3:B8" ca="1" si="0">IF(C3="",B30,"□")</f>
        <v>□</v>
      </c>
      <c r="C3" s="90" t="str">
        <f ca="1">C30</f>
        <v>じん</v>
      </c>
      <c r="D3" s="89" t="str">
        <f t="shared" ref="D3:D8" ca="1" si="1">IF(E3="",D30,"□")</f>
        <v>□</v>
      </c>
      <c r="E3" s="90" t="str">
        <f ca="1">E30</f>
        <v>こう</v>
      </c>
      <c r="F3" s="89" t="str">
        <f t="shared" ref="F3:F8" ca="1" si="2">IF(G3="",F30,"□")</f>
        <v>□</v>
      </c>
      <c r="G3" s="90" t="str">
        <f ca="1">G30</f>
        <v>まわ</v>
      </c>
      <c r="H3" s="89" t="str">
        <f t="shared" ref="H3:H8" ca="1" si="3">IF(I3="",H30,"□")</f>
        <v>□</v>
      </c>
      <c r="I3" s="90" t="str">
        <f ca="1">I30</f>
        <v>せい</v>
      </c>
      <c r="J3" s="89" t="str">
        <f t="shared" ref="J3:J8" ca="1" si="4">IF(K3="",J30,"□")</f>
        <v>□</v>
      </c>
      <c r="K3" s="90" t="str">
        <f ca="1">K30</f>
        <v>ゆう</v>
      </c>
      <c r="L3" s="89" t="str">
        <f t="shared" ref="L3:L8" ca="1" si="5">IF(M3="",L30,"□")</f>
        <v>□</v>
      </c>
      <c r="M3" s="90" t="str">
        <f ca="1">M30</f>
        <v>しゅう</v>
      </c>
      <c r="N3" s="89" t="str">
        <f t="shared" ref="N3:N8" ca="1" si="6">IF(O3="",N30,"□")</f>
        <v>□</v>
      </c>
      <c r="O3" s="90" t="str">
        <f ca="1">O30</f>
        <v>せい</v>
      </c>
      <c r="P3" s="89" t="str">
        <f t="shared" ref="P3:P8" ca="1" si="7">IF(Q3="",P30,"□")</f>
        <v>□</v>
      </c>
      <c r="Q3" s="90" t="str">
        <f ca="1">Q30</f>
        <v>きん</v>
      </c>
      <c r="R3" s="89" t="str">
        <f t="shared" ref="R3:R8" ca="1" si="8">IF(S3="",R30,"□")</f>
        <v>□</v>
      </c>
      <c r="S3" s="90" t="str">
        <f ca="1">S30</f>
        <v>たい</v>
      </c>
      <c r="T3" s="89" t="str">
        <f t="shared" ref="T3:T8" ca="1" si="9">IF(U3="",T30,"□")</f>
        <v>□</v>
      </c>
      <c r="U3" s="90" t="str">
        <f ca="1">U30</f>
        <v>ぜい</v>
      </c>
      <c r="V3" s="104"/>
    </row>
    <row r="4" spans="2:22" ht="80.400000000000006" customHeight="1">
      <c r="B4" s="91" t="str">
        <f t="shared" ca="1" si="0"/>
        <v>□</v>
      </c>
      <c r="C4" s="90" t="str">
        <f t="shared" ref="C4:C8" ca="1" si="10">C31</f>
        <v>あい</v>
      </c>
      <c r="D4" s="91" t="str">
        <f t="shared" ca="1" si="1"/>
        <v>□</v>
      </c>
      <c r="E4" s="90" t="str">
        <f t="shared" ref="E4:E8" ca="1" si="11">E31</f>
        <v>ちゃ</v>
      </c>
      <c r="F4" s="91" t="str">
        <f t="shared" ca="1" si="2"/>
        <v>りを</v>
      </c>
      <c r="G4" s="90" t="str">
        <f t="shared" ref="G4:G8" ca="1" si="12">G31</f>
        <v/>
      </c>
      <c r="H4" s="91" t="str">
        <f t="shared" ca="1" si="3"/>
        <v>□</v>
      </c>
      <c r="I4" s="90" t="str">
        <f t="shared" ref="I4:I8" ca="1" si="13">I31</f>
        <v>とう</v>
      </c>
      <c r="J4" s="91" t="str">
        <f t="shared" ca="1" si="4"/>
        <v>□</v>
      </c>
      <c r="K4" s="90" t="str">
        <f t="shared" ref="K4:M8" ca="1" si="14">K31</f>
        <v>びん</v>
      </c>
      <c r="L4" s="91" t="str">
        <f t="shared" ca="1" si="5"/>
        <v>□</v>
      </c>
      <c r="M4" s="90" t="str">
        <f t="shared" ca="1" si="14"/>
        <v>ぎ</v>
      </c>
      <c r="N4" s="91" t="str">
        <f t="shared" ca="1" si="6"/>
        <v>□</v>
      </c>
      <c r="O4" s="90" t="str">
        <f t="shared" ref="O4:O8" ca="1" si="15">O31</f>
        <v>じつ</v>
      </c>
      <c r="P4" s="91" t="str">
        <f t="shared" ca="1" si="7"/>
        <v>□</v>
      </c>
      <c r="Q4" s="90" t="str">
        <f t="shared" ref="Q4:Q8" ca="1" si="16">Q31</f>
        <v>にく</v>
      </c>
      <c r="R4" s="91" t="str">
        <f t="shared" ca="1" si="8"/>
        <v>□</v>
      </c>
      <c r="S4" s="90" t="str">
        <f ca="1">S31</f>
        <v>よう</v>
      </c>
      <c r="T4" s="91" t="str">
        <f t="shared" ca="1" si="9"/>
        <v>□</v>
      </c>
      <c r="U4" s="90" t="str">
        <f ca="1">U31</f>
        <v>きん</v>
      </c>
      <c r="V4" s="104"/>
    </row>
    <row r="5" spans="2:22" ht="80.400000000000006" customHeight="1">
      <c r="B5" s="91" t="str">
        <f t="shared" ca="1" si="0"/>
        <v>の　</v>
      </c>
      <c r="C5" s="90" t="str">
        <f t="shared" ca="1" si="10"/>
        <v/>
      </c>
      <c r="D5" s="91" t="str">
        <f t="shared" ca="1" si="1"/>
        <v>を　</v>
      </c>
      <c r="E5" s="90" t="str">
        <f t="shared" ca="1" si="11"/>
        <v/>
      </c>
      <c r="F5" s="91" t="str">
        <f t="shared" ca="1" si="2"/>
        <v>□</v>
      </c>
      <c r="G5" s="90" t="str">
        <f t="shared" ca="1" si="12"/>
        <v>と</v>
      </c>
      <c r="H5" s="91" t="str">
        <f t="shared" ca="1" si="3"/>
        <v>と　</v>
      </c>
      <c r="I5" s="90" t="str">
        <f t="shared" ca="1" si="13"/>
        <v/>
      </c>
      <c r="J5" s="91" t="str">
        <f t="shared" ca="1" si="4"/>
        <v>□</v>
      </c>
      <c r="K5" s="90" t="str">
        <f t="shared" ca="1" si="14"/>
        <v>きょく</v>
      </c>
      <c r="L5" s="91" t="str">
        <f t="shared" ca="1" si="5"/>
        <v>□</v>
      </c>
      <c r="M5" s="90" t="str">
        <f t="shared" ca="1" si="14"/>
        <v>いん</v>
      </c>
      <c r="N5" s="91" t="str">
        <f t="shared" ca="1" si="6"/>
        <v>な　</v>
      </c>
      <c r="O5" s="90" t="str">
        <f t="shared" ca="1" si="15"/>
        <v/>
      </c>
      <c r="P5" s="91" t="str">
        <f t="shared" ca="1" si="7"/>
        <v>を　</v>
      </c>
      <c r="Q5" s="90" t="str">
        <f t="shared" ca="1" si="16"/>
        <v/>
      </c>
      <c r="R5" s="91" t="str">
        <f t="shared" ca="1" si="8"/>
        <v>□</v>
      </c>
      <c r="S5" s="90" t="str">
        <f ca="1">S32</f>
        <v>けい</v>
      </c>
      <c r="T5" s="91" t="str">
        <f t="shared" ca="1" si="9"/>
        <v>を　</v>
      </c>
      <c r="U5" s="90" t="str">
        <f ca="1">U32</f>
        <v/>
      </c>
      <c r="V5" s="104"/>
    </row>
    <row r="6" spans="2:22" ht="80.400000000000006" customHeight="1">
      <c r="B6" s="91" t="str">
        <f t="shared" ca="1" si="0"/>
        <v>□</v>
      </c>
      <c r="C6" s="90" t="str">
        <f t="shared" ca="1" si="10"/>
        <v>こころ</v>
      </c>
      <c r="D6" s="91" t="str">
        <f t="shared" ca="1" si="1"/>
        <v>□</v>
      </c>
      <c r="E6" s="90" t="str">
        <f t="shared" ca="1" si="11"/>
        <v>ちゅう</v>
      </c>
      <c r="F6" s="91" t="str">
        <f t="shared" ca="1" si="2"/>
        <v>り　</v>
      </c>
      <c r="G6" s="90" t="str">
        <f t="shared" ca="1" si="12"/>
        <v/>
      </c>
      <c r="H6" s="91" t="str">
        <f t="shared" ca="1" si="3"/>
        <v>□</v>
      </c>
      <c r="I6" s="90" t="str">
        <f t="shared" ca="1" si="13"/>
        <v>ない</v>
      </c>
      <c r="J6" s="91" t="str">
        <f t="shared" ca="1" si="4"/>
        <v>に　</v>
      </c>
      <c r="K6" s="90" t="str">
        <f t="shared" ca="1" si="14"/>
        <v/>
      </c>
      <c r="L6" s="91" t="str">
        <f t="shared" ca="1" si="5"/>
        <v>□</v>
      </c>
      <c r="M6" s="90" t="str">
        <f t="shared" ca="1" si="14"/>
        <v>ぎ</v>
      </c>
      <c r="N6" s="91" t="str">
        <f t="shared" ca="1" si="6"/>
        <v>□</v>
      </c>
      <c r="O6" s="90" t="str">
        <f t="shared" ca="1" si="15"/>
        <v>たい</v>
      </c>
      <c r="P6" s="91" t="str">
        <f t="shared" ca="1" si="7"/>
        <v>きた</v>
      </c>
      <c r="Q6" s="90" t="str">
        <f t="shared" ca="1" si="16"/>
        <v/>
      </c>
      <c r="R6" s="91" t="str">
        <f t="shared" ca="1" si="8"/>
        <v>の　</v>
      </c>
      <c r="S6" s="90" t="str">
        <f t="shared" ref="S6:S8" ca="1" si="17">S33</f>
        <v/>
      </c>
      <c r="T6" s="91" t="str">
        <f t="shared" ca="1" si="9"/>
        <v>□</v>
      </c>
      <c r="U6" s="90" t="str">
        <f t="shared" ref="U6:U9" ca="1" si="18">U33</f>
        <v>おさ</v>
      </c>
      <c r="V6" s="105" t="s">
        <v>1931</v>
      </c>
    </row>
    <row r="7" spans="2:22" ht="80.400000000000006" customHeight="1">
      <c r="B7" s="91" t="str">
        <f t="shared" ca="1" si="0"/>
        <v/>
      </c>
      <c r="C7" s="90" t="str">
        <f t="shared" ca="1" si="10"/>
        <v/>
      </c>
      <c r="D7" s="91" t="str">
        <f t="shared" ca="1" si="1"/>
        <v>□</v>
      </c>
      <c r="E7" s="90" t="str">
        <f t="shared" ca="1" si="11"/>
        <v>もん</v>
      </c>
      <c r="F7" s="91" t="str">
        <f t="shared" ca="1" si="2"/>
        <v>□</v>
      </c>
      <c r="G7" s="90" t="str">
        <f t="shared" ca="1" si="12"/>
        <v>ま</v>
      </c>
      <c r="H7" s="91" t="str">
        <f t="shared" ca="1" si="3"/>
        <v>□</v>
      </c>
      <c r="I7" s="90" t="str">
        <f t="shared" ca="1" si="13"/>
        <v>かく</v>
      </c>
      <c r="J7" s="91" t="str">
        <f t="shared" ca="1" si="4"/>
        <v>□</v>
      </c>
      <c r="K7" s="90" t="str">
        <f t="shared" ca="1" si="14"/>
        <v>つと</v>
      </c>
      <c r="L7" s="91" t="str">
        <f t="shared" ca="1" si="5"/>
        <v>□</v>
      </c>
      <c r="M7" s="90" t="str">
        <f t="shared" ca="1" si="14"/>
        <v>いん</v>
      </c>
      <c r="N7" s="91" t="str">
        <f t="shared" ca="1" si="6"/>
        <v>□</v>
      </c>
      <c r="O7" s="90" t="str">
        <f t="shared" ca="1" si="15"/>
        <v>ど</v>
      </c>
      <c r="P7" s="91" t="str">
        <f t="shared" ca="1" si="7"/>
        <v>える</v>
      </c>
      <c r="Q7" s="90" t="str">
        <f t="shared" ca="1" si="16"/>
        <v/>
      </c>
      <c r="R7" s="91" t="str">
        <f t="shared" ca="1" si="8"/>
        <v>□</v>
      </c>
      <c r="S7" s="90" t="str">
        <f t="shared" ca="1" si="17"/>
        <v>かん</v>
      </c>
      <c r="T7" s="91" t="str">
        <f t="shared" ca="1" si="9"/>
        <v>める</v>
      </c>
      <c r="U7" s="90" t="str">
        <f t="shared" ca="1" si="18"/>
        <v/>
      </c>
      <c r="V7" s="106"/>
    </row>
    <row r="8" spans="2:22" ht="80.400000000000006" customHeight="1">
      <c r="B8" s="91" t="str">
        <f t="shared" ca="1" si="0"/>
        <v/>
      </c>
      <c r="C8" s="90" t="str">
        <f t="shared" ca="1" si="10"/>
        <v/>
      </c>
      <c r="D8" s="91" t="str">
        <f t="shared" ca="1" si="1"/>
        <v>する</v>
      </c>
      <c r="E8" s="90" t="str">
        <f t="shared" ca="1" si="11"/>
        <v/>
      </c>
      <c r="F8" s="91" t="str">
        <f t="shared" ca="1" si="2"/>
        <v>く　</v>
      </c>
      <c r="G8" s="90" t="str">
        <f t="shared" ca="1" si="12"/>
        <v/>
      </c>
      <c r="H8" s="91" t="str">
        <f t="shared" ca="1" si="3"/>
        <v/>
      </c>
      <c r="I8" s="90" t="str">
        <f t="shared" ca="1" si="13"/>
        <v/>
      </c>
      <c r="J8" s="91" t="str">
        <f t="shared" ca="1" si="4"/>
        <v>める</v>
      </c>
      <c r="K8" s="90" t="str">
        <f t="shared" ca="1" si="14"/>
        <v/>
      </c>
      <c r="L8" s="91" t="str">
        <f t="shared" ca="1" si="5"/>
        <v/>
      </c>
      <c r="M8" s="90" t="str">
        <f t="shared" ca="1" si="14"/>
        <v/>
      </c>
      <c r="N8" s="91" t="str">
        <f t="shared" ca="1" si="6"/>
        <v/>
      </c>
      <c r="O8" s="90" t="str">
        <f t="shared" ca="1" si="15"/>
        <v/>
      </c>
      <c r="P8" s="91" t="str">
        <f t="shared" ca="1" si="7"/>
        <v/>
      </c>
      <c r="Q8" s="90" t="str">
        <f t="shared" ca="1" si="16"/>
        <v/>
      </c>
      <c r="R8" s="91" t="str">
        <f t="shared" ca="1" si="8"/>
        <v>□</v>
      </c>
      <c r="S8" s="90" t="str">
        <f t="shared" ca="1" si="17"/>
        <v>そく</v>
      </c>
      <c r="T8" s="91" t="str">
        <f t="shared" ca="1" si="9"/>
        <v/>
      </c>
      <c r="U8" s="90" t="str">
        <f t="shared" ca="1" si="18"/>
        <v/>
      </c>
      <c r="V8" s="106"/>
    </row>
    <row r="9" spans="2:22" ht="48" customHeight="1">
      <c r="B9" s="4"/>
      <c r="C9" s="90"/>
      <c r="D9" s="4"/>
      <c r="E9" s="90"/>
      <c r="F9" s="4"/>
      <c r="G9" s="90"/>
      <c r="H9" s="4"/>
      <c r="I9" s="90"/>
      <c r="J9" s="4"/>
      <c r="K9" s="90"/>
      <c r="L9" s="4"/>
      <c r="M9" s="90"/>
      <c r="N9" s="4"/>
      <c r="O9" s="90"/>
      <c r="P9" s="4"/>
      <c r="Q9" s="90"/>
      <c r="R9" s="4"/>
      <c r="S9" s="90"/>
      <c r="T9" s="8"/>
      <c r="U9" s="92" t="str">
        <f t="shared" si="18"/>
        <v/>
      </c>
      <c r="V9" s="106"/>
    </row>
    <row r="10" spans="2:22" ht="5.4" customHeight="1"/>
    <row r="11" spans="2:22" ht="26.4" customHeight="1">
      <c r="B11" s="93" t="s">
        <v>1932</v>
      </c>
      <c r="C11" s="88"/>
      <c r="D11" s="2" t="s">
        <v>1933</v>
      </c>
      <c r="E11" s="88"/>
      <c r="F11" s="2" t="s">
        <v>1934</v>
      </c>
      <c r="G11" s="88"/>
      <c r="H11" s="2" t="s">
        <v>1935</v>
      </c>
      <c r="I11" s="88"/>
      <c r="J11" s="2" t="s">
        <v>1936</v>
      </c>
      <c r="K11" s="88"/>
      <c r="L11" s="2" t="s">
        <v>1937</v>
      </c>
      <c r="M11" s="88"/>
      <c r="N11" s="2" t="s">
        <v>1938</v>
      </c>
      <c r="O11" s="88"/>
      <c r="P11" s="2" t="s">
        <v>1939</v>
      </c>
      <c r="Q11" s="88"/>
      <c r="R11" s="2" t="s">
        <v>1940</v>
      </c>
      <c r="S11" s="88"/>
      <c r="T11" s="2" t="s">
        <v>1941</v>
      </c>
      <c r="V11" s="104" t="s">
        <v>866</v>
      </c>
    </row>
    <row r="12" spans="2:22" ht="80.400000000000006" customHeight="1">
      <c r="B12" s="94" t="str">
        <f t="shared" ref="B12:T17" ca="1" si="19">B21</f>
        <v>仁</v>
      </c>
      <c r="C12" s="95" t="str">
        <f ca="1">IF(C30="","",IF((AND(ISTEXT(C30),C31="")),"(   )","(    "))</f>
        <v xml:space="preserve">(    </v>
      </c>
      <c r="D12" s="37" t="str">
        <f t="shared" ca="1" si="19"/>
        <v>紅</v>
      </c>
      <c r="E12" s="95" t="str">
        <f ca="1">IF(E30="","",IF((AND(ISTEXT(E30),E31="")),"(   )","(    "))</f>
        <v xml:space="preserve">(    </v>
      </c>
      <c r="F12" s="37" t="str">
        <f t="shared" ca="1" si="19"/>
        <v>周</v>
      </c>
      <c r="G12" s="95" t="str">
        <f ca="1">IF(G30="","",IF((AND(ISTEXT(G30),G31="")),"(   )","(    "))</f>
        <v>(   )</v>
      </c>
      <c r="H12" s="37" t="str">
        <f t="shared" ca="1" si="19"/>
        <v>政</v>
      </c>
      <c r="I12" s="95" t="str">
        <f ca="1">IF(I30="","",IF((AND(ISTEXT(I30),I31="")),"(   )","(    "))</f>
        <v xml:space="preserve">(    </v>
      </c>
      <c r="J12" s="37" t="str">
        <f t="shared" ca="1" si="19"/>
        <v>郵</v>
      </c>
      <c r="K12" s="95" t="str">
        <f ca="1">IF(K30="","",IF((AND(ISTEXT(K30),K31="")),"(   )","(    "))</f>
        <v xml:space="preserve">(    </v>
      </c>
      <c r="L12" s="37" t="str">
        <f t="shared" ca="1" si="19"/>
        <v>衆</v>
      </c>
      <c r="M12" s="95" t="str">
        <f ca="1">IF(M30="","",IF((AND(ISTEXT(M30),M31="")),"(   )","(    "))</f>
        <v xml:space="preserve">(    </v>
      </c>
      <c r="N12" s="37" t="str">
        <f t="shared" ca="1" si="19"/>
        <v>誠</v>
      </c>
      <c r="O12" s="95" t="str">
        <f ca="1">IF(O30="","",IF((AND(ISTEXT(O30),O31="")),"(   )","(    "))</f>
        <v xml:space="preserve">(    </v>
      </c>
      <c r="P12" s="37" t="str">
        <f t="shared" ca="1" si="19"/>
        <v>筋</v>
      </c>
      <c r="Q12" s="95" t="str">
        <f ca="1">IF(Q30="","",IF((AND(ISTEXT(Q30),Q31="")),"(   )","(    "))</f>
        <v xml:space="preserve">(    </v>
      </c>
      <c r="R12" s="37" t="str">
        <f t="shared" ca="1" si="19"/>
        <v>太</v>
      </c>
      <c r="S12" s="95" t="str">
        <f ca="1">IF(S30="","",IF((AND(ISTEXT(S30),S31="")),"(   )","(    "))</f>
        <v xml:space="preserve">(    </v>
      </c>
      <c r="T12" s="37" t="str">
        <f t="shared" ca="1" si="19"/>
        <v>税</v>
      </c>
      <c r="U12" s="95" t="str">
        <f ca="1">IF(U30="","",IF((AND(ISTEXT(U30),U31="")),"(   )","(    "))</f>
        <v xml:space="preserve">(    </v>
      </c>
      <c r="V12" s="104"/>
    </row>
    <row r="13" spans="2:22" ht="80.400000000000006" customHeight="1">
      <c r="B13" s="94" t="str">
        <f t="shared" ca="1" si="19"/>
        <v>愛</v>
      </c>
      <c r="C13" s="95" t="str">
        <f ca="1">IF(C31="","",IF(AND(C30="",ISTEXT(C31),C32=""),"(   )",IF((AND(ISTEXT(C30),ISTEXT(C31),C32="")),"   )",IF((AND(C30="",ISTEXT(C31),ISTEXT(C32))),"(   ",""))))</f>
        <v xml:space="preserve">   )</v>
      </c>
      <c r="D13" s="37" t="str">
        <f t="shared" ca="1" si="19"/>
        <v>茶</v>
      </c>
      <c r="E13" s="95" t="str">
        <f ca="1">IF(E31="","",IF(AND(E30="",ISTEXT(E31),E32=""),"(   )",IF((AND(ISTEXT(E30),ISTEXT(E31),E32="")),"   )",IF((AND(E30="",ISTEXT(E31),ISTEXT(E32))),"(   ",""))))</f>
        <v xml:space="preserve">   )</v>
      </c>
      <c r="F13" s="37" t="str">
        <f t="shared" ca="1" si="19"/>
        <v>りを</v>
      </c>
      <c r="G13" s="95" t="str">
        <f ca="1">IF(G31="","",IF(AND(G30="",ISTEXT(G31),G32=""),"(   )",IF((AND(ISTEXT(G30),ISTEXT(G31),G32="")),"   )",IF((AND(G30="",ISTEXT(G31),ISTEXT(G32))),"(   ",""))))</f>
        <v/>
      </c>
      <c r="H13" s="37" t="str">
        <f t="shared" ca="1" si="19"/>
        <v>党</v>
      </c>
      <c r="I13" s="95" t="str">
        <f ca="1">IF(I31="","",IF(AND(I30="",ISTEXT(I31),I32=""),"(   )",IF((AND(ISTEXT(I30),ISTEXT(I31),I32="")),"   )",IF((AND(I30="",ISTEXT(I31),ISTEXT(I32))),"(   ",""))))</f>
        <v xml:space="preserve">   )</v>
      </c>
      <c r="J13" s="37" t="str">
        <f t="shared" ca="1" si="19"/>
        <v>便</v>
      </c>
      <c r="K13" s="95" t="str">
        <f ca="1">IF(K31="","",IF(AND(K30="",ISTEXT(K31),K32=""),"(   )",IF((AND(ISTEXT(K30),ISTEXT(K31),K32="")),"   )",IF((AND(K30="",ISTEXT(K31),ISTEXT(K32))),"(   ",""))))</f>
        <v/>
      </c>
      <c r="L13" s="37" t="str">
        <f t="shared" ca="1" si="19"/>
        <v>議</v>
      </c>
      <c r="M13" s="95" t="str">
        <f ca="1">IF(M31="","",IF(AND(M30="",ISTEXT(M31),M32=""),"(   )",IF((AND(ISTEXT(M30),ISTEXT(M31),M32="")),"   )",IF((AND(M30="",ISTEXT(M31),ISTEXT(M32))),"(   ",""))))</f>
        <v/>
      </c>
      <c r="N13" s="37" t="str">
        <f t="shared" ca="1" si="19"/>
        <v>実</v>
      </c>
      <c r="O13" s="95" t="str">
        <f ca="1">IF(O31="","",IF(AND(O30="",ISTEXT(O31),O32=""),"(   )",IF((AND(ISTEXT(O30),ISTEXT(O31),O32="")),"   )",IF((AND(O30="",ISTEXT(O31),ISTEXT(O32))),"(   ",""))))</f>
        <v xml:space="preserve">   )</v>
      </c>
      <c r="P13" s="37" t="str">
        <f t="shared" ca="1" si="19"/>
        <v>肉</v>
      </c>
      <c r="Q13" s="95" t="str">
        <f ca="1">IF(Q31="","",IF(AND(Q30="",ISTEXT(Q31),Q32=""),"(   )",IF((AND(ISTEXT(Q30),ISTEXT(Q31),Q32="")),"   )",IF((AND(Q30="",ISTEXT(Q31),ISTEXT(Q32))),"(   ",""))))</f>
        <v xml:space="preserve">   )</v>
      </c>
      <c r="R13" s="37" t="str">
        <f t="shared" ca="1" si="19"/>
        <v>陽</v>
      </c>
      <c r="S13" s="95" t="str">
        <f ca="1">IF(S31="","",IF(AND(S30="",ISTEXT(S31),S32=""),"(   )",IF((AND(ISTEXT(S30),ISTEXT(S31),S32="")),"   )",IF((AND(S30="",ISTEXT(S31),ISTEXT(S32))),"(   ",""))))</f>
        <v/>
      </c>
      <c r="T13" s="37" t="str">
        <f t="shared" ca="1" si="19"/>
        <v>金</v>
      </c>
      <c r="U13" s="95" t="str">
        <f ca="1">IF(U31="","",IF(AND(U30="",ISTEXT(U31),U32=""),"(   )",IF((AND(ISTEXT(U30),ISTEXT(U31),U32="")),"   )",IF((AND(U30="",ISTEXT(U31),ISTEXT(U32))),"(   ",""))))</f>
        <v xml:space="preserve">   )</v>
      </c>
      <c r="V13" s="104"/>
    </row>
    <row r="14" spans="2:22" ht="80.400000000000006" customHeight="1">
      <c r="B14" s="94" t="str">
        <f t="shared" ca="1" si="19"/>
        <v>の　</v>
      </c>
      <c r="C14" s="95" t="str">
        <f t="shared" ref="C14:C17" ca="1" si="20">IF(C32="","",IF(AND(C31="",ISTEXT(C32),C33=""),"(   )",IF((AND(ISTEXT(C31),ISTEXT(C32),C33="")),"   )",IF((AND(C31="",ISTEXT(C32),ISTEXT(C33))),"(   ",""))))</f>
        <v/>
      </c>
      <c r="D14" s="37" t="str">
        <f t="shared" ca="1" si="19"/>
        <v>を　</v>
      </c>
      <c r="E14" s="95" t="str">
        <f t="shared" ref="E14:E17" ca="1" si="21">IF(E32="","",IF(AND(E31="",ISTEXT(E32),E33=""),"(   )",IF((AND(ISTEXT(E31),ISTEXT(E32),E33="")),"   )",IF((AND(E31="",ISTEXT(E32),ISTEXT(E33))),"(   ",""))))</f>
        <v/>
      </c>
      <c r="F14" s="37" t="str">
        <f t="shared" ca="1" si="19"/>
        <v>取</v>
      </c>
      <c r="G14" s="95" t="str">
        <f t="shared" ref="G14:G17" ca="1" si="22">IF(G32="","",IF(AND(G31="",ISTEXT(G32),G33=""),"(   )",IF((AND(ISTEXT(G31),ISTEXT(G32),G33="")),"   )",IF((AND(G31="",ISTEXT(G32),ISTEXT(G33))),"(   ",""))))</f>
        <v>(   )</v>
      </c>
      <c r="H14" s="37" t="str">
        <f t="shared" ca="1" si="19"/>
        <v>と　</v>
      </c>
      <c r="I14" s="95" t="str">
        <f t="shared" ref="I14:I17" ca="1" si="23">IF(I32="","",IF(AND(I31="",ISTEXT(I32),I33=""),"(   )",IF((AND(ISTEXT(I31),ISTEXT(I32),I33="")),"   )",IF((AND(I31="",ISTEXT(I32),ISTEXT(I33))),"(   ",""))))</f>
        <v/>
      </c>
      <c r="J14" s="37" t="str">
        <f t="shared" ca="1" si="19"/>
        <v>局</v>
      </c>
      <c r="K14" s="95" t="str">
        <f t="shared" ref="K14:K17" ca="1" si="24">IF(K32="","",IF(AND(K31="",ISTEXT(K32),K33=""),"(   )",IF((AND(ISTEXT(K31),ISTEXT(K32),K33="")),"   )",IF((AND(K31="",ISTEXT(K32),ISTEXT(K33))),"(   ",""))))</f>
        <v xml:space="preserve">   )</v>
      </c>
      <c r="L14" s="37" t="str">
        <f t="shared" ca="1" si="19"/>
        <v>院</v>
      </c>
      <c r="M14" s="95" t="str">
        <f t="shared" ref="M14:M17" ca="1" si="25">IF(M32="","",IF(AND(M31="",ISTEXT(M32),M33=""),"(   )",IF((AND(ISTEXT(M31),ISTEXT(M32),M33="")),"   )",IF((AND(M31="",ISTEXT(M32),ISTEXT(M33))),"(   ",""))))</f>
        <v/>
      </c>
      <c r="N14" s="37" t="str">
        <f t="shared" ca="1" si="19"/>
        <v>な　</v>
      </c>
      <c r="O14" s="95" t="str">
        <f t="shared" ref="O14:O17" ca="1" si="26">IF(O32="","",IF(AND(O31="",ISTEXT(O32),O33=""),"(   )",IF((AND(ISTEXT(O31),ISTEXT(O32),O33="")),"   )",IF((AND(O31="",ISTEXT(O32),ISTEXT(O33))),"(   ",""))))</f>
        <v/>
      </c>
      <c r="P14" s="37" t="str">
        <f t="shared" ca="1" si="19"/>
        <v>を　</v>
      </c>
      <c r="Q14" s="95" t="str">
        <f t="shared" ref="Q14:Q17" ca="1" si="27">IF(Q32="","",IF(AND(Q31="",ISTEXT(Q32),Q33=""),"(   )",IF((AND(ISTEXT(Q31),ISTEXT(Q32),Q33="")),"   )",IF((AND(Q31="",ISTEXT(Q32),ISTEXT(Q33))),"(   ",""))))</f>
        <v/>
      </c>
      <c r="R14" s="37" t="str">
        <f t="shared" ca="1" si="19"/>
        <v>系</v>
      </c>
      <c r="S14" s="95" t="str">
        <f t="shared" ref="S14:U17" ca="1" si="28">IF(S32="","",IF(AND(S31="",ISTEXT(S32),S33=""),"(   )",IF((AND(ISTEXT(S31),ISTEXT(S32),S33="")),"   )",IF((AND(S31="",ISTEXT(S32),ISTEXT(S33))),"(   ",""))))</f>
        <v xml:space="preserve">   )</v>
      </c>
      <c r="T14" s="37" t="str">
        <f t="shared" ca="1" si="19"/>
        <v>を　</v>
      </c>
      <c r="U14" s="95" t="str">
        <f t="shared" ca="1" si="28"/>
        <v/>
      </c>
      <c r="V14" s="104"/>
    </row>
    <row r="15" spans="2:22" ht="80.400000000000006" customHeight="1">
      <c r="B15" s="94" t="str">
        <f t="shared" ca="1" si="19"/>
        <v>心</v>
      </c>
      <c r="C15" s="95" t="str">
        <f t="shared" ca="1" si="20"/>
        <v>(   )</v>
      </c>
      <c r="D15" s="37" t="str">
        <f t="shared" ca="1" si="19"/>
        <v>注</v>
      </c>
      <c r="E15" s="95" t="str">
        <f t="shared" ca="1" si="21"/>
        <v xml:space="preserve">(   </v>
      </c>
      <c r="F15" s="37" t="str">
        <f t="shared" ca="1" si="19"/>
        <v>り　</v>
      </c>
      <c r="G15" s="95" t="str">
        <f t="shared" ca="1" si="22"/>
        <v/>
      </c>
      <c r="H15" s="37" t="str">
        <f t="shared" ca="1" si="19"/>
        <v>内</v>
      </c>
      <c r="I15" s="95" t="str">
        <f t="shared" ca="1" si="23"/>
        <v xml:space="preserve">(   </v>
      </c>
      <c r="J15" s="37" t="str">
        <f t="shared" ca="1" si="19"/>
        <v>に　</v>
      </c>
      <c r="K15" s="95" t="str">
        <f t="shared" ca="1" si="24"/>
        <v/>
      </c>
      <c r="L15" s="37" t="str">
        <f t="shared" ca="1" si="19"/>
        <v>議</v>
      </c>
      <c r="M15" s="95" t="str">
        <f t="shared" ca="1" si="25"/>
        <v/>
      </c>
      <c r="N15" s="37" t="str">
        <f t="shared" ca="1" si="19"/>
        <v>態</v>
      </c>
      <c r="O15" s="95" t="str">
        <f t="shared" ca="1" si="26"/>
        <v xml:space="preserve">(   </v>
      </c>
      <c r="P15" s="37" t="str">
        <f t="shared" ca="1" si="19"/>
        <v>きた</v>
      </c>
      <c r="Q15" s="95" t="str">
        <f t="shared" ca="1" si="27"/>
        <v/>
      </c>
      <c r="R15" s="37" t="str">
        <f t="shared" ca="1" si="19"/>
        <v>の　</v>
      </c>
      <c r="S15" s="95" t="str">
        <f t="shared" ca="1" si="28"/>
        <v/>
      </c>
      <c r="T15" s="37" t="str">
        <f t="shared" ca="1" si="19"/>
        <v>納</v>
      </c>
      <c r="U15" s="95" t="str">
        <f t="shared" ca="1" si="28"/>
        <v>(   )</v>
      </c>
      <c r="V15" s="105" t="s">
        <v>1931</v>
      </c>
    </row>
    <row r="16" spans="2:22" ht="80.400000000000006" customHeight="1">
      <c r="B16" s="94" t="str">
        <f t="shared" ca="1" si="19"/>
        <v/>
      </c>
      <c r="C16" s="95" t="str">
        <f t="shared" ca="1" si="20"/>
        <v/>
      </c>
      <c r="D16" s="37" t="str">
        <f t="shared" ca="1" si="19"/>
        <v>文</v>
      </c>
      <c r="E16" s="95" t="str">
        <f t="shared" ca="1" si="21"/>
        <v xml:space="preserve">   )</v>
      </c>
      <c r="F16" s="37" t="str">
        <f t="shared" ca="1" si="19"/>
        <v>巻</v>
      </c>
      <c r="G16" s="95" t="str">
        <f t="shared" ca="1" si="22"/>
        <v>(   )</v>
      </c>
      <c r="H16" s="37" t="str">
        <f t="shared" ca="1" si="19"/>
        <v>閣</v>
      </c>
      <c r="I16" s="95" t="str">
        <f t="shared" ca="1" si="23"/>
        <v xml:space="preserve">   )</v>
      </c>
      <c r="J16" s="37" t="str">
        <f t="shared" ca="1" si="19"/>
        <v>勤</v>
      </c>
      <c r="K16" s="95" t="str">
        <f t="shared" ca="1" si="24"/>
        <v>(   )</v>
      </c>
      <c r="L16" s="37" t="str">
        <f t="shared" ca="1" si="19"/>
        <v>員</v>
      </c>
      <c r="M16" s="95" t="str">
        <f t="shared" ca="1" si="25"/>
        <v xml:space="preserve">   )</v>
      </c>
      <c r="N16" s="37" t="str">
        <f t="shared" ca="1" si="19"/>
        <v>度</v>
      </c>
      <c r="O16" s="95" t="str">
        <f t="shared" ca="1" si="26"/>
        <v xml:space="preserve">   )</v>
      </c>
      <c r="P16" s="37" t="str">
        <f t="shared" ca="1" si="19"/>
        <v>える</v>
      </c>
      <c r="Q16" s="95" t="str">
        <f t="shared" ca="1" si="27"/>
        <v/>
      </c>
      <c r="R16" s="37" t="str">
        <f t="shared" ca="1" si="19"/>
        <v>観</v>
      </c>
      <c r="S16" s="95" t="str">
        <f t="shared" ca="1" si="28"/>
        <v xml:space="preserve">(   </v>
      </c>
      <c r="T16" s="37" t="str">
        <f t="shared" ca="1" si="19"/>
        <v>める</v>
      </c>
      <c r="U16" s="95" t="str">
        <f t="shared" ca="1" si="28"/>
        <v/>
      </c>
      <c r="V16" s="106"/>
    </row>
    <row r="17" spans="2:22" ht="80.400000000000006" customHeight="1">
      <c r="B17" s="94" t="str">
        <f t="shared" ca="1" si="19"/>
        <v/>
      </c>
      <c r="C17" s="95" t="str">
        <f t="shared" ca="1" si="20"/>
        <v/>
      </c>
      <c r="D17" s="37" t="str">
        <f t="shared" ca="1" si="19"/>
        <v>する</v>
      </c>
      <c r="E17" s="95" t="str">
        <f t="shared" ca="1" si="21"/>
        <v/>
      </c>
      <c r="F17" s="37" t="str">
        <f t="shared" ca="1" si="19"/>
        <v>く　</v>
      </c>
      <c r="G17" s="95" t="str">
        <f t="shared" ca="1" si="22"/>
        <v/>
      </c>
      <c r="H17" s="37" t="str">
        <f t="shared" ca="1" si="19"/>
        <v/>
      </c>
      <c r="I17" s="95" t="str">
        <f t="shared" ca="1" si="23"/>
        <v/>
      </c>
      <c r="J17" s="37" t="str">
        <f t="shared" ca="1" si="19"/>
        <v>める</v>
      </c>
      <c r="K17" s="95" t="str">
        <f t="shared" ca="1" si="24"/>
        <v/>
      </c>
      <c r="L17" s="37" t="str">
        <f t="shared" ca="1" si="19"/>
        <v/>
      </c>
      <c r="M17" s="95" t="str">
        <f t="shared" ca="1" si="25"/>
        <v/>
      </c>
      <c r="N17" s="37" t="str">
        <f t="shared" ca="1" si="19"/>
        <v/>
      </c>
      <c r="O17" s="95" t="str">
        <f t="shared" ca="1" si="26"/>
        <v/>
      </c>
      <c r="P17" s="37" t="str">
        <f t="shared" ca="1" si="19"/>
        <v/>
      </c>
      <c r="Q17" s="95" t="str">
        <f t="shared" ca="1" si="27"/>
        <v/>
      </c>
      <c r="R17" s="37" t="str">
        <f t="shared" ca="1" si="19"/>
        <v>測</v>
      </c>
      <c r="S17" s="95" t="str">
        <f t="shared" ca="1" si="28"/>
        <v xml:space="preserve">   )</v>
      </c>
      <c r="T17" s="37" t="str">
        <f t="shared" ca="1" si="19"/>
        <v/>
      </c>
      <c r="U17" s="95" t="str">
        <f t="shared" ca="1" si="28"/>
        <v/>
      </c>
      <c r="V17" s="106"/>
    </row>
    <row r="18" spans="2:22" ht="48" customHeight="1">
      <c r="B18" s="4"/>
      <c r="C18" s="90"/>
      <c r="D18" s="4"/>
      <c r="E18" s="90"/>
      <c r="F18" s="4"/>
      <c r="G18" s="90"/>
      <c r="H18" s="4"/>
      <c r="I18" s="90"/>
      <c r="J18" s="4"/>
      <c r="K18" s="90"/>
      <c r="L18" s="4"/>
      <c r="M18" s="90"/>
      <c r="N18" s="4"/>
      <c r="O18" s="90"/>
      <c r="P18" s="4"/>
      <c r="Q18" s="90"/>
      <c r="R18" s="4"/>
      <c r="S18" s="90"/>
      <c r="T18" s="8"/>
      <c r="U18" s="92"/>
      <c r="V18" s="106"/>
    </row>
    <row r="19" spans="2:22" ht="7.5" customHeight="1">
      <c r="V19" s="36"/>
    </row>
    <row r="20" spans="2:22" ht="26.4" customHeight="1">
      <c r="B20" s="2" t="s">
        <v>1932</v>
      </c>
      <c r="C20" s="88"/>
      <c r="D20" s="2" t="s">
        <v>1933</v>
      </c>
      <c r="E20" s="88"/>
      <c r="F20" s="2" t="s">
        <v>1934</v>
      </c>
      <c r="G20" s="88"/>
      <c r="H20" s="2" t="s">
        <v>1935</v>
      </c>
      <c r="I20" s="88"/>
      <c r="J20" s="2" t="s">
        <v>1936</v>
      </c>
      <c r="K20" s="88"/>
      <c r="L20" s="2" t="s">
        <v>1937</v>
      </c>
      <c r="M20" s="88"/>
      <c r="N20" s="2" t="s">
        <v>1938</v>
      </c>
      <c r="O20" s="88"/>
      <c r="P20" s="2" t="s">
        <v>1939</v>
      </c>
      <c r="Q20" s="88"/>
      <c r="R20" s="2" t="s">
        <v>1940</v>
      </c>
      <c r="S20" s="88"/>
      <c r="T20" s="2" t="s">
        <v>1941</v>
      </c>
      <c r="V20" s="104" t="s">
        <v>866</v>
      </c>
    </row>
    <row r="21" spans="2:22" ht="80.400000000000006" customHeight="1">
      <c r="B21" s="37" t="str">
        <f t="shared" ref="B21:U26" ca="1" si="29">B30</f>
        <v>仁</v>
      </c>
      <c r="C21" s="96" t="str">
        <f t="shared" ca="1" si="29"/>
        <v>じん</v>
      </c>
      <c r="D21" s="37" t="str">
        <f t="shared" ca="1" si="29"/>
        <v>紅</v>
      </c>
      <c r="E21" s="96" t="str">
        <f t="shared" ca="1" si="29"/>
        <v>こう</v>
      </c>
      <c r="F21" s="37" t="str">
        <f t="shared" ca="1" si="29"/>
        <v>周</v>
      </c>
      <c r="G21" s="96" t="str">
        <f t="shared" ca="1" si="29"/>
        <v>まわ</v>
      </c>
      <c r="H21" s="37" t="str">
        <f t="shared" ca="1" si="29"/>
        <v>政</v>
      </c>
      <c r="I21" s="96" t="str">
        <f t="shared" ca="1" si="29"/>
        <v>せい</v>
      </c>
      <c r="J21" s="37" t="str">
        <f t="shared" ca="1" si="29"/>
        <v>郵</v>
      </c>
      <c r="K21" s="96" t="str">
        <f t="shared" ca="1" si="29"/>
        <v>ゆう</v>
      </c>
      <c r="L21" s="37" t="str">
        <f t="shared" ca="1" si="29"/>
        <v>衆</v>
      </c>
      <c r="M21" s="96" t="str">
        <f t="shared" ca="1" si="29"/>
        <v>しゅう</v>
      </c>
      <c r="N21" s="37" t="str">
        <f t="shared" ca="1" si="29"/>
        <v>誠</v>
      </c>
      <c r="O21" s="96" t="str">
        <f t="shared" ca="1" si="29"/>
        <v>せい</v>
      </c>
      <c r="P21" s="37" t="str">
        <f t="shared" ca="1" si="29"/>
        <v>筋</v>
      </c>
      <c r="Q21" s="96" t="str">
        <f t="shared" ca="1" si="29"/>
        <v>きん</v>
      </c>
      <c r="R21" s="37" t="str">
        <f t="shared" ca="1" si="29"/>
        <v>太</v>
      </c>
      <c r="S21" s="96" t="str">
        <f t="shared" ca="1" si="29"/>
        <v>たい</v>
      </c>
      <c r="T21" s="37" t="str">
        <f t="shared" ca="1" si="29"/>
        <v>税</v>
      </c>
      <c r="U21" s="96" t="str">
        <f t="shared" ca="1" si="29"/>
        <v>ぜい</v>
      </c>
      <c r="V21" s="104"/>
    </row>
    <row r="22" spans="2:22" ht="80.400000000000006" customHeight="1">
      <c r="B22" s="37" t="str">
        <f t="shared" ca="1" si="29"/>
        <v>愛</v>
      </c>
      <c r="C22" s="96" t="str">
        <f t="shared" ca="1" si="29"/>
        <v>あい</v>
      </c>
      <c r="D22" s="37" t="str">
        <f t="shared" ca="1" si="29"/>
        <v>茶</v>
      </c>
      <c r="E22" s="96" t="str">
        <f t="shared" ca="1" si="29"/>
        <v>ちゃ</v>
      </c>
      <c r="F22" s="37" t="str">
        <f t="shared" ca="1" si="29"/>
        <v>りを</v>
      </c>
      <c r="G22" s="96" t="str">
        <f t="shared" ca="1" si="29"/>
        <v/>
      </c>
      <c r="H22" s="37" t="str">
        <f t="shared" ca="1" si="29"/>
        <v>党</v>
      </c>
      <c r="I22" s="96" t="str">
        <f t="shared" ca="1" si="29"/>
        <v>とう</v>
      </c>
      <c r="J22" s="37" t="str">
        <f t="shared" ca="1" si="29"/>
        <v>便</v>
      </c>
      <c r="K22" s="96" t="str">
        <f t="shared" ca="1" si="29"/>
        <v>びん</v>
      </c>
      <c r="L22" s="37" t="str">
        <f t="shared" ca="1" si="29"/>
        <v>議</v>
      </c>
      <c r="M22" s="96" t="str">
        <f t="shared" ca="1" si="29"/>
        <v>ぎ</v>
      </c>
      <c r="N22" s="37" t="str">
        <f t="shared" ca="1" si="29"/>
        <v>実</v>
      </c>
      <c r="O22" s="96" t="str">
        <f t="shared" ca="1" si="29"/>
        <v>じつ</v>
      </c>
      <c r="P22" s="37" t="str">
        <f t="shared" ca="1" si="29"/>
        <v>肉</v>
      </c>
      <c r="Q22" s="96" t="str">
        <f t="shared" ca="1" si="29"/>
        <v>にく</v>
      </c>
      <c r="R22" s="37" t="str">
        <f t="shared" ca="1" si="29"/>
        <v>陽</v>
      </c>
      <c r="S22" s="96" t="str">
        <f t="shared" ca="1" si="29"/>
        <v>よう</v>
      </c>
      <c r="T22" s="37" t="str">
        <f t="shared" ca="1" si="29"/>
        <v>金</v>
      </c>
      <c r="U22" s="96" t="str">
        <f t="shared" ca="1" si="29"/>
        <v>きん</v>
      </c>
      <c r="V22" s="104"/>
    </row>
    <row r="23" spans="2:22" ht="80.400000000000006" customHeight="1">
      <c r="B23" s="37" t="str">
        <f t="shared" ca="1" si="29"/>
        <v>の　</v>
      </c>
      <c r="C23" s="96" t="str">
        <f t="shared" ca="1" si="29"/>
        <v/>
      </c>
      <c r="D23" s="37" t="str">
        <f t="shared" ca="1" si="29"/>
        <v>を　</v>
      </c>
      <c r="E23" s="96" t="str">
        <f t="shared" ca="1" si="29"/>
        <v/>
      </c>
      <c r="F23" s="37" t="str">
        <f t="shared" ca="1" si="29"/>
        <v>取</v>
      </c>
      <c r="G23" s="96" t="str">
        <f t="shared" ca="1" si="29"/>
        <v>と</v>
      </c>
      <c r="H23" s="37" t="str">
        <f t="shared" ca="1" si="29"/>
        <v>と　</v>
      </c>
      <c r="I23" s="96" t="str">
        <f t="shared" ca="1" si="29"/>
        <v/>
      </c>
      <c r="J23" s="37" t="str">
        <f t="shared" ca="1" si="29"/>
        <v>局</v>
      </c>
      <c r="K23" s="96" t="str">
        <f t="shared" ca="1" si="29"/>
        <v>きょく</v>
      </c>
      <c r="L23" s="37" t="str">
        <f t="shared" ca="1" si="29"/>
        <v>院</v>
      </c>
      <c r="M23" s="96" t="str">
        <f t="shared" ca="1" si="29"/>
        <v>いん</v>
      </c>
      <c r="N23" s="37" t="str">
        <f t="shared" ca="1" si="29"/>
        <v>な　</v>
      </c>
      <c r="O23" s="96" t="str">
        <f t="shared" ca="1" si="29"/>
        <v/>
      </c>
      <c r="P23" s="37" t="str">
        <f t="shared" ca="1" si="29"/>
        <v>を　</v>
      </c>
      <c r="Q23" s="96" t="str">
        <f t="shared" ca="1" si="29"/>
        <v/>
      </c>
      <c r="R23" s="37" t="str">
        <f t="shared" ca="1" si="29"/>
        <v>系</v>
      </c>
      <c r="S23" s="96" t="str">
        <f t="shared" ca="1" si="29"/>
        <v>けい</v>
      </c>
      <c r="T23" s="37" t="str">
        <f t="shared" ca="1" si="29"/>
        <v>を　</v>
      </c>
      <c r="U23" s="96" t="str">
        <f t="shared" ca="1" si="29"/>
        <v/>
      </c>
      <c r="V23" s="104"/>
    </row>
    <row r="24" spans="2:22" ht="80.400000000000006" customHeight="1">
      <c r="B24" s="37" t="str">
        <f t="shared" ca="1" si="29"/>
        <v>心</v>
      </c>
      <c r="C24" s="96" t="str">
        <f t="shared" ca="1" si="29"/>
        <v>こころ</v>
      </c>
      <c r="D24" s="37" t="str">
        <f t="shared" ca="1" si="29"/>
        <v>注</v>
      </c>
      <c r="E24" s="96" t="str">
        <f t="shared" ca="1" si="29"/>
        <v>ちゅう</v>
      </c>
      <c r="F24" s="37" t="str">
        <f t="shared" ca="1" si="29"/>
        <v>り　</v>
      </c>
      <c r="G24" s="96" t="str">
        <f t="shared" ca="1" si="29"/>
        <v/>
      </c>
      <c r="H24" s="37" t="str">
        <f t="shared" ca="1" si="29"/>
        <v>内</v>
      </c>
      <c r="I24" s="96" t="str">
        <f t="shared" ca="1" si="29"/>
        <v>ない</v>
      </c>
      <c r="J24" s="37" t="str">
        <f t="shared" ca="1" si="29"/>
        <v>に　</v>
      </c>
      <c r="K24" s="96" t="str">
        <f t="shared" ca="1" si="29"/>
        <v/>
      </c>
      <c r="L24" s="37" t="str">
        <f t="shared" ca="1" si="29"/>
        <v>議</v>
      </c>
      <c r="M24" s="96" t="str">
        <f t="shared" ca="1" si="29"/>
        <v>ぎ</v>
      </c>
      <c r="N24" s="37" t="str">
        <f t="shared" ca="1" si="29"/>
        <v>態</v>
      </c>
      <c r="O24" s="96" t="str">
        <f t="shared" ca="1" si="29"/>
        <v>たい</v>
      </c>
      <c r="P24" s="37" t="str">
        <f t="shared" ca="1" si="29"/>
        <v>きた</v>
      </c>
      <c r="Q24" s="96" t="str">
        <f t="shared" ca="1" si="29"/>
        <v/>
      </c>
      <c r="R24" s="37" t="str">
        <f t="shared" ca="1" si="29"/>
        <v>の　</v>
      </c>
      <c r="S24" s="96" t="str">
        <f t="shared" ca="1" si="29"/>
        <v/>
      </c>
      <c r="T24" s="37" t="str">
        <f t="shared" ca="1" si="29"/>
        <v>納</v>
      </c>
      <c r="U24" s="96" t="str">
        <f t="shared" ca="1" si="29"/>
        <v>おさ</v>
      </c>
      <c r="V24" s="105" t="s">
        <v>1942</v>
      </c>
    </row>
    <row r="25" spans="2:22" ht="80.400000000000006" customHeight="1">
      <c r="B25" s="37" t="str">
        <f t="shared" ca="1" si="29"/>
        <v/>
      </c>
      <c r="C25" s="96" t="str">
        <f t="shared" ca="1" si="29"/>
        <v/>
      </c>
      <c r="D25" s="37" t="str">
        <f t="shared" ca="1" si="29"/>
        <v>文</v>
      </c>
      <c r="E25" s="96" t="str">
        <f t="shared" ca="1" si="29"/>
        <v>もん</v>
      </c>
      <c r="F25" s="37" t="str">
        <f t="shared" ca="1" si="29"/>
        <v>巻</v>
      </c>
      <c r="G25" s="96" t="str">
        <f t="shared" ca="1" si="29"/>
        <v>ま</v>
      </c>
      <c r="H25" s="37" t="str">
        <f t="shared" ca="1" si="29"/>
        <v>閣</v>
      </c>
      <c r="I25" s="96" t="str">
        <f t="shared" ca="1" si="29"/>
        <v>かく</v>
      </c>
      <c r="J25" s="37" t="str">
        <f t="shared" ca="1" si="29"/>
        <v>勤</v>
      </c>
      <c r="K25" s="96" t="str">
        <f t="shared" ca="1" si="29"/>
        <v>つと</v>
      </c>
      <c r="L25" s="37" t="str">
        <f t="shared" ca="1" si="29"/>
        <v>員</v>
      </c>
      <c r="M25" s="96" t="str">
        <f t="shared" ca="1" si="29"/>
        <v>いん</v>
      </c>
      <c r="N25" s="37" t="str">
        <f t="shared" ca="1" si="29"/>
        <v>度</v>
      </c>
      <c r="O25" s="96" t="str">
        <f t="shared" ca="1" si="29"/>
        <v>ど</v>
      </c>
      <c r="P25" s="37" t="str">
        <f t="shared" ca="1" si="29"/>
        <v>える</v>
      </c>
      <c r="Q25" s="96" t="str">
        <f t="shared" ca="1" si="29"/>
        <v/>
      </c>
      <c r="R25" s="37" t="str">
        <f t="shared" ca="1" si="29"/>
        <v>観</v>
      </c>
      <c r="S25" s="96" t="str">
        <f t="shared" ca="1" si="29"/>
        <v>かん</v>
      </c>
      <c r="T25" s="37" t="str">
        <f t="shared" ca="1" si="29"/>
        <v>める</v>
      </c>
      <c r="U25" s="96" t="str">
        <f t="shared" ca="1" si="29"/>
        <v/>
      </c>
      <c r="V25" s="106"/>
    </row>
    <row r="26" spans="2:22" ht="80.400000000000006" customHeight="1">
      <c r="B26" s="37" t="str">
        <f t="shared" ca="1" si="29"/>
        <v/>
      </c>
      <c r="C26" s="96" t="str">
        <f t="shared" ca="1" si="29"/>
        <v/>
      </c>
      <c r="D26" s="37" t="str">
        <f t="shared" ca="1" si="29"/>
        <v>する</v>
      </c>
      <c r="E26" s="96" t="str">
        <f t="shared" ca="1" si="29"/>
        <v/>
      </c>
      <c r="F26" s="37" t="str">
        <f t="shared" ca="1" si="29"/>
        <v>く　</v>
      </c>
      <c r="G26" s="96" t="str">
        <f t="shared" ca="1" si="29"/>
        <v/>
      </c>
      <c r="H26" s="37" t="str">
        <f t="shared" ca="1" si="29"/>
        <v/>
      </c>
      <c r="I26" s="96" t="str">
        <f t="shared" ca="1" si="29"/>
        <v/>
      </c>
      <c r="J26" s="37" t="str">
        <f t="shared" ca="1" si="29"/>
        <v>める</v>
      </c>
      <c r="K26" s="96" t="str">
        <f t="shared" ca="1" si="29"/>
        <v/>
      </c>
      <c r="L26" s="37" t="str">
        <f t="shared" ca="1" si="29"/>
        <v/>
      </c>
      <c r="M26" s="96" t="str">
        <f t="shared" ca="1" si="29"/>
        <v/>
      </c>
      <c r="N26" s="37" t="str">
        <f t="shared" ca="1" si="29"/>
        <v/>
      </c>
      <c r="O26" s="96" t="str">
        <f t="shared" ca="1" si="29"/>
        <v/>
      </c>
      <c r="P26" s="37" t="str">
        <f t="shared" ca="1" si="29"/>
        <v/>
      </c>
      <c r="Q26" s="96" t="str">
        <f t="shared" ca="1" si="29"/>
        <v/>
      </c>
      <c r="R26" s="37" t="str">
        <f t="shared" ca="1" si="29"/>
        <v>測</v>
      </c>
      <c r="S26" s="96" t="str">
        <f t="shared" ca="1" si="29"/>
        <v>そく</v>
      </c>
      <c r="T26" s="37" t="str">
        <f t="shared" ca="1" si="29"/>
        <v/>
      </c>
      <c r="U26" s="96" t="str">
        <f t="shared" ca="1" si="29"/>
        <v/>
      </c>
      <c r="V26" s="106"/>
    </row>
    <row r="27" spans="2:22" ht="48" customHeight="1">
      <c r="B27" s="4"/>
      <c r="C27" s="90"/>
      <c r="D27" s="4"/>
      <c r="E27" s="90"/>
      <c r="F27" s="4"/>
      <c r="G27" s="90"/>
      <c r="H27" s="4"/>
      <c r="I27" s="90"/>
      <c r="J27" s="4"/>
      <c r="K27" s="90"/>
      <c r="L27" s="4"/>
      <c r="M27" s="90"/>
      <c r="N27" s="4"/>
      <c r="O27" s="90"/>
      <c r="P27" s="4"/>
      <c r="Q27" s="90"/>
      <c r="R27" s="4"/>
      <c r="S27" s="90"/>
      <c r="T27" s="8"/>
      <c r="U27" s="92"/>
      <c r="V27" s="106"/>
    </row>
    <row r="28" spans="2:22">
      <c r="V28" s="36"/>
    </row>
    <row r="29" spans="2:22" ht="26.4" hidden="1" customHeight="1">
      <c r="B29" s="2" t="s">
        <v>1943</v>
      </c>
      <c r="C29" s="88"/>
      <c r="D29" s="2" t="s">
        <v>1944</v>
      </c>
      <c r="E29" s="88"/>
      <c r="F29" s="2" t="s">
        <v>1945</v>
      </c>
      <c r="G29" s="88"/>
      <c r="H29" s="2" t="s">
        <v>1946</v>
      </c>
      <c r="I29" s="88"/>
      <c r="J29" s="2" t="s">
        <v>1947</v>
      </c>
      <c r="K29" s="88"/>
      <c r="L29" s="2" t="s">
        <v>1948</v>
      </c>
      <c r="M29" s="88"/>
      <c r="N29" s="2" t="s">
        <v>1949</v>
      </c>
      <c r="O29" s="88"/>
      <c r="P29" s="2" t="s">
        <v>1950</v>
      </c>
      <c r="Q29" s="88"/>
      <c r="R29" s="2" t="s">
        <v>1951</v>
      </c>
      <c r="S29" s="88"/>
      <c r="T29" s="2" t="s">
        <v>1952</v>
      </c>
    </row>
    <row r="30" spans="2:22" ht="48" hidden="1" customHeight="1">
      <c r="B30" s="5" t="str">
        <f t="shared" ref="B30:U36" ca="1" si="30">IF(B40=0,"",B40)</f>
        <v>仁</v>
      </c>
      <c r="C30" s="97" t="str">
        <f t="shared" ca="1" si="30"/>
        <v>じん</v>
      </c>
      <c r="D30" s="5" t="str">
        <f t="shared" ca="1" si="30"/>
        <v>紅</v>
      </c>
      <c r="E30" s="97" t="str">
        <f t="shared" ca="1" si="30"/>
        <v>こう</v>
      </c>
      <c r="F30" s="5" t="str">
        <f t="shared" ca="1" si="30"/>
        <v>周</v>
      </c>
      <c r="G30" s="97" t="str">
        <f t="shared" ca="1" si="30"/>
        <v>まわ</v>
      </c>
      <c r="H30" s="5" t="str">
        <f t="shared" ca="1" si="30"/>
        <v>政</v>
      </c>
      <c r="I30" s="97" t="str">
        <f t="shared" ca="1" si="30"/>
        <v>せい</v>
      </c>
      <c r="J30" s="5" t="str">
        <f t="shared" ca="1" si="30"/>
        <v>郵</v>
      </c>
      <c r="K30" s="97" t="str">
        <f t="shared" ca="1" si="30"/>
        <v>ゆう</v>
      </c>
      <c r="L30" s="5" t="str">
        <f t="shared" ca="1" si="30"/>
        <v>衆</v>
      </c>
      <c r="M30" s="97" t="str">
        <f t="shared" ca="1" si="30"/>
        <v>しゅう</v>
      </c>
      <c r="N30" s="5" t="str">
        <f t="shared" ca="1" si="30"/>
        <v>誠</v>
      </c>
      <c r="O30" s="97" t="str">
        <f t="shared" ca="1" si="30"/>
        <v>せい</v>
      </c>
      <c r="P30" s="5" t="str">
        <f t="shared" ca="1" si="30"/>
        <v>筋</v>
      </c>
      <c r="Q30" s="97" t="str">
        <f t="shared" ca="1" si="30"/>
        <v>きん</v>
      </c>
      <c r="R30" s="5" t="str">
        <f t="shared" ca="1" si="30"/>
        <v>太</v>
      </c>
      <c r="S30" s="97" t="str">
        <f t="shared" ca="1" si="30"/>
        <v>たい</v>
      </c>
      <c r="T30" s="5" t="str">
        <f t="shared" ca="1" si="30"/>
        <v>税</v>
      </c>
      <c r="U30" s="97" t="str">
        <f t="shared" ca="1" si="30"/>
        <v>ぜい</v>
      </c>
    </row>
    <row r="31" spans="2:22" ht="48" hidden="1" customHeight="1">
      <c r="B31" s="5" t="str">
        <f t="shared" ca="1" si="30"/>
        <v>愛</v>
      </c>
      <c r="C31" s="97" t="str">
        <f t="shared" ca="1" si="30"/>
        <v>あい</v>
      </c>
      <c r="D31" s="5" t="str">
        <f t="shared" ca="1" si="30"/>
        <v>茶</v>
      </c>
      <c r="E31" s="97" t="str">
        <f t="shared" ca="1" si="30"/>
        <v>ちゃ</v>
      </c>
      <c r="F31" s="5" t="str">
        <f t="shared" ca="1" si="30"/>
        <v>りを</v>
      </c>
      <c r="G31" s="97" t="str">
        <f t="shared" ca="1" si="30"/>
        <v/>
      </c>
      <c r="H31" s="5" t="str">
        <f t="shared" ca="1" si="30"/>
        <v>党</v>
      </c>
      <c r="I31" s="97" t="str">
        <f t="shared" ca="1" si="30"/>
        <v>とう</v>
      </c>
      <c r="J31" s="5" t="str">
        <f t="shared" ca="1" si="30"/>
        <v>便</v>
      </c>
      <c r="K31" s="97" t="str">
        <f t="shared" ca="1" si="30"/>
        <v>びん</v>
      </c>
      <c r="L31" s="5" t="str">
        <f t="shared" ca="1" si="30"/>
        <v>議</v>
      </c>
      <c r="M31" s="97" t="str">
        <f t="shared" ca="1" si="30"/>
        <v>ぎ</v>
      </c>
      <c r="N31" s="5" t="str">
        <f t="shared" ca="1" si="30"/>
        <v>実</v>
      </c>
      <c r="O31" s="97" t="str">
        <f t="shared" ca="1" si="30"/>
        <v>じつ</v>
      </c>
      <c r="P31" s="5" t="str">
        <f t="shared" ca="1" si="30"/>
        <v>肉</v>
      </c>
      <c r="Q31" s="97" t="str">
        <f t="shared" ca="1" si="30"/>
        <v>にく</v>
      </c>
      <c r="R31" s="5" t="str">
        <f t="shared" ca="1" si="30"/>
        <v>陽</v>
      </c>
      <c r="S31" s="97" t="str">
        <f t="shared" ca="1" si="30"/>
        <v>よう</v>
      </c>
      <c r="T31" s="5" t="str">
        <f t="shared" ca="1" si="30"/>
        <v>金</v>
      </c>
      <c r="U31" s="97" t="str">
        <f t="shared" ca="1" si="30"/>
        <v>きん</v>
      </c>
    </row>
    <row r="32" spans="2:22" ht="48" hidden="1" customHeight="1">
      <c r="B32" s="5" t="str">
        <f t="shared" ca="1" si="30"/>
        <v>の　</v>
      </c>
      <c r="C32" s="97" t="str">
        <f t="shared" ca="1" si="30"/>
        <v/>
      </c>
      <c r="D32" s="5" t="str">
        <f t="shared" ca="1" si="30"/>
        <v>を　</v>
      </c>
      <c r="E32" s="97" t="str">
        <f t="shared" ca="1" si="30"/>
        <v/>
      </c>
      <c r="F32" s="5" t="str">
        <f t="shared" ca="1" si="30"/>
        <v>取</v>
      </c>
      <c r="G32" s="97" t="str">
        <f t="shared" ca="1" si="30"/>
        <v>と</v>
      </c>
      <c r="H32" s="5" t="str">
        <f t="shared" ca="1" si="30"/>
        <v>と　</v>
      </c>
      <c r="I32" s="97" t="str">
        <f t="shared" ca="1" si="30"/>
        <v/>
      </c>
      <c r="J32" s="5" t="str">
        <f t="shared" ca="1" si="30"/>
        <v>局</v>
      </c>
      <c r="K32" s="97" t="str">
        <f t="shared" ca="1" si="30"/>
        <v>きょく</v>
      </c>
      <c r="L32" s="5" t="str">
        <f t="shared" ca="1" si="30"/>
        <v>院</v>
      </c>
      <c r="M32" s="97" t="str">
        <f t="shared" ca="1" si="30"/>
        <v>いん</v>
      </c>
      <c r="N32" s="5" t="str">
        <f t="shared" ca="1" si="30"/>
        <v>な　</v>
      </c>
      <c r="O32" s="97" t="str">
        <f t="shared" ca="1" si="30"/>
        <v/>
      </c>
      <c r="P32" s="5" t="str">
        <f t="shared" ca="1" si="30"/>
        <v>を　</v>
      </c>
      <c r="Q32" s="97" t="str">
        <f t="shared" ca="1" si="30"/>
        <v/>
      </c>
      <c r="R32" s="5" t="str">
        <f t="shared" ca="1" si="30"/>
        <v>系</v>
      </c>
      <c r="S32" s="97" t="str">
        <f t="shared" ca="1" si="30"/>
        <v>けい</v>
      </c>
      <c r="T32" s="5" t="str">
        <f t="shared" ca="1" si="30"/>
        <v>を　</v>
      </c>
      <c r="U32" s="97" t="str">
        <f t="shared" ca="1" si="30"/>
        <v/>
      </c>
    </row>
    <row r="33" spans="2:21" ht="48" hidden="1" customHeight="1">
      <c r="B33" s="5" t="str">
        <f t="shared" ca="1" si="30"/>
        <v>心</v>
      </c>
      <c r="C33" s="97" t="str">
        <f t="shared" ca="1" si="30"/>
        <v>こころ</v>
      </c>
      <c r="D33" s="5" t="str">
        <f t="shared" ca="1" si="30"/>
        <v>注</v>
      </c>
      <c r="E33" s="97" t="str">
        <f t="shared" ca="1" si="30"/>
        <v>ちゅう</v>
      </c>
      <c r="F33" s="5" t="str">
        <f t="shared" ca="1" si="30"/>
        <v>り　</v>
      </c>
      <c r="G33" s="97" t="str">
        <f t="shared" ca="1" si="30"/>
        <v/>
      </c>
      <c r="H33" s="5" t="str">
        <f t="shared" ca="1" si="30"/>
        <v>内</v>
      </c>
      <c r="I33" s="97" t="str">
        <f t="shared" ca="1" si="30"/>
        <v>ない</v>
      </c>
      <c r="J33" s="5" t="str">
        <f t="shared" ca="1" si="30"/>
        <v>に　</v>
      </c>
      <c r="K33" s="97" t="str">
        <f t="shared" ca="1" si="30"/>
        <v/>
      </c>
      <c r="L33" s="5" t="str">
        <f t="shared" ca="1" si="30"/>
        <v>議</v>
      </c>
      <c r="M33" s="97" t="str">
        <f t="shared" ca="1" si="30"/>
        <v>ぎ</v>
      </c>
      <c r="N33" s="5" t="str">
        <f t="shared" ca="1" si="30"/>
        <v>態</v>
      </c>
      <c r="O33" s="97" t="str">
        <f t="shared" ca="1" si="30"/>
        <v>たい</v>
      </c>
      <c r="P33" s="5" t="str">
        <f t="shared" ca="1" si="30"/>
        <v>きた</v>
      </c>
      <c r="Q33" s="97" t="str">
        <f t="shared" ca="1" si="30"/>
        <v/>
      </c>
      <c r="R33" s="5" t="str">
        <f t="shared" ca="1" si="30"/>
        <v>の　</v>
      </c>
      <c r="S33" s="97" t="str">
        <f t="shared" ca="1" si="30"/>
        <v/>
      </c>
      <c r="T33" s="5" t="str">
        <f t="shared" ca="1" si="30"/>
        <v>納</v>
      </c>
      <c r="U33" s="97" t="str">
        <f t="shared" ca="1" si="30"/>
        <v>おさ</v>
      </c>
    </row>
    <row r="34" spans="2:21" ht="48" hidden="1" customHeight="1">
      <c r="B34" s="5" t="str">
        <f t="shared" ca="1" si="30"/>
        <v/>
      </c>
      <c r="C34" s="97" t="str">
        <f t="shared" ca="1" si="30"/>
        <v/>
      </c>
      <c r="D34" s="5" t="str">
        <f t="shared" ca="1" si="30"/>
        <v>文</v>
      </c>
      <c r="E34" s="97" t="str">
        <f t="shared" ca="1" si="30"/>
        <v>もん</v>
      </c>
      <c r="F34" s="5" t="str">
        <f t="shared" ca="1" si="30"/>
        <v>巻</v>
      </c>
      <c r="G34" s="97" t="str">
        <f t="shared" ca="1" si="30"/>
        <v>ま</v>
      </c>
      <c r="H34" s="5" t="str">
        <f t="shared" ca="1" si="30"/>
        <v>閣</v>
      </c>
      <c r="I34" s="97" t="str">
        <f t="shared" ca="1" si="30"/>
        <v>かく</v>
      </c>
      <c r="J34" s="5" t="str">
        <f t="shared" ca="1" si="30"/>
        <v>勤</v>
      </c>
      <c r="K34" s="97" t="str">
        <f t="shared" ca="1" si="30"/>
        <v>つと</v>
      </c>
      <c r="L34" s="5" t="str">
        <f t="shared" ca="1" si="30"/>
        <v>員</v>
      </c>
      <c r="M34" s="97" t="str">
        <f t="shared" ca="1" si="30"/>
        <v>いん</v>
      </c>
      <c r="N34" s="5" t="str">
        <f t="shared" ca="1" si="30"/>
        <v>度</v>
      </c>
      <c r="O34" s="97" t="str">
        <f t="shared" ca="1" si="30"/>
        <v>ど</v>
      </c>
      <c r="P34" s="5" t="str">
        <f t="shared" ca="1" si="30"/>
        <v>える</v>
      </c>
      <c r="Q34" s="97" t="str">
        <f t="shared" ca="1" si="30"/>
        <v/>
      </c>
      <c r="R34" s="5" t="str">
        <f t="shared" ca="1" si="30"/>
        <v>観</v>
      </c>
      <c r="S34" s="97" t="str">
        <f t="shared" ca="1" si="30"/>
        <v>かん</v>
      </c>
      <c r="T34" s="5" t="str">
        <f t="shared" ca="1" si="30"/>
        <v>める</v>
      </c>
      <c r="U34" s="97" t="str">
        <f t="shared" ca="1" si="30"/>
        <v/>
      </c>
    </row>
    <row r="35" spans="2:21" ht="48" hidden="1" customHeight="1">
      <c r="B35" s="5" t="str">
        <f t="shared" ca="1" si="30"/>
        <v/>
      </c>
      <c r="C35" s="97" t="str">
        <f t="shared" ca="1" si="30"/>
        <v/>
      </c>
      <c r="D35" s="5" t="str">
        <f t="shared" ca="1" si="30"/>
        <v>する</v>
      </c>
      <c r="E35" s="97" t="str">
        <f t="shared" ca="1" si="30"/>
        <v/>
      </c>
      <c r="F35" s="5" t="str">
        <f t="shared" ca="1" si="30"/>
        <v>く　</v>
      </c>
      <c r="G35" s="97" t="str">
        <f t="shared" ca="1" si="30"/>
        <v/>
      </c>
      <c r="H35" s="5" t="str">
        <f t="shared" ca="1" si="30"/>
        <v/>
      </c>
      <c r="I35" s="97" t="str">
        <f t="shared" ca="1" si="30"/>
        <v/>
      </c>
      <c r="J35" s="5" t="str">
        <f t="shared" ca="1" si="30"/>
        <v>める</v>
      </c>
      <c r="K35" s="97" t="str">
        <f t="shared" ca="1" si="30"/>
        <v/>
      </c>
      <c r="L35" s="5" t="str">
        <f t="shared" ca="1" si="30"/>
        <v/>
      </c>
      <c r="M35" s="97" t="str">
        <f t="shared" ca="1" si="30"/>
        <v/>
      </c>
      <c r="N35" s="5" t="str">
        <f t="shared" ca="1" si="30"/>
        <v/>
      </c>
      <c r="O35" s="97" t="str">
        <f t="shared" ca="1" si="30"/>
        <v/>
      </c>
      <c r="P35" s="5" t="str">
        <f t="shared" ca="1" si="30"/>
        <v/>
      </c>
      <c r="Q35" s="97" t="str">
        <f t="shared" ca="1" si="30"/>
        <v/>
      </c>
      <c r="R35" s="5" t="str">
        <f t="shared" ca="1" si="30"/>
        <v>測</v>
      </c>
      <c r="S35" s="97" t="str">
        <f t="shared" ca="1" si="30"/>
        <v>そく</v>
      </c>
      <c r="T35" s="5" t="str">
        <f t="shared" ca="1" si="30"/>
        <v/>
      </c>
      <c r="U35" s="97" t="str">
        <f t="shared" ca="1" si="30"/>
        <v/>
      </c>
    </row>
    <row r="36" spans="2:21" ht="48" hidden="1" customHeight="1">
      <c r="B36" s="5" t="str">
        <f t="shared" si="30"/>
        <v/>
      </c>
      <c r="C36" s="97" t="str">
        <f t="shared" si="30"/>
        <v/>
      </c>
      <c r="D36" s="5" t="str">
        <f t="shared" si="30"/>
        <v/>
      </c>
      <c r="E36" s="97" t="str">
        <f t="shared" si="30"/>
        <v/>
      </c>
      <c r="F36" s="5" t="str">
        <f t="shared" si="30"/>
        <v/>
      </c>
      <c r="G36" s="97" t="str">
        <f t="shared" si="30"/>
        <v/>
      </c>
      <c r="H36" s="5" t="str">
        <f t="shared" si="30"/>
        <v/>
      </c>
      <c r="I36" s="97" t="str">
        <f t="shared" si="30"/>
        <v/>
      </c>
      <c r="J36" s="5" t="str">
        <f t="shared" si="30"/>
        <v/>
      </c>
      <c r="K36" s="97" t="str">
        <f t="shared" si="30"/>
        <v/>
      </c>
      <c r="L36" s="5" t="str">
        <f t="shared" si="30"/>
        <v/>
      </c>
      <c r="M36" s="97" t="str">
        <f t="shared" si="30"/>
        <v/>
      </c>
      <c r="N36" s="5" t="str">
        <f t="shared" si="30"/>
        <v/>
      </c>
      <c r="O36" s="97" t="str">
        <f t="shared" si="30"/>
        <v/>
      </c>
      <c r="P36" s="5" t="str">
        <f t="shared" si="30"/>
        <v/>
      </c>
      <c r="Q36" s="97" t="str">
        <f t="shared" si="30"/>
        <v/>
      </c>
      <c r="R36" s="5" t="str">
        <f t="shared" si="30"/>
        <v/>
      </c>
      <c r="S36" s="97" t="str">
        <f t="shared" si="30"/>
        <v/>
      </c>
      <c r="T36" s="5" t="str">
        <f t="shared" si="30"/>
        <v/>
      </c>
      <c r="U36" s="97" t="str">
        <f t="shared" si="30"/>
        <v/>
      </c>
    </row>
    <row r="37" spans="2:21" ht="48" hidden="1" customHeight="1">
      <c r="B37" s="4"/>
      <c r="C37" s="90"/>
      <c r="D37" s="4"/>
      <c r="E37" s="90"/>
      <c r="F37" s="4"/>
      <c r="G37" s="90"/>
      <c r="H37" s="4"/>
      <c r="I37" s="90"/>
      <c r="J37" s="4"/>
      <c r="K37" s="90"/>
      <c r="L37" s="4"/>
      <c r="M37" s="90"/>
      <c r="N37" s="4"/>
      <c r="O37" s="90"/>
      <c r="P37" s="4"/>
      <c r="Q37" s="90"/>
      <c r="R37" s="4"/>
      <c r="S37" s="90"/>
      <c r="T37" s="4"/>
    </row>
    <row r="38" spans="2:21" hidden="1"/>
    <row r="39" spans="2:21" ht="26.4" hidden="1" customHeight="1">
      <c r="B39" s="2" t="s">
        <v>1943</v>
      </c>
      <c r="C39" s="88"/>
      <c r="D39" s="2" t="s">
        <v>1944</v>
      </c>
      <c r="E39" s="88"/>
      <c r="F39" s="2" t="s">
        <v>1945</v>
      </c>
      <c r="G39" s="88"/>
      <c r="H39" s="2" t="s">
        <v>1946</v>
      </c>
      <c r="I39" s="88"/>
      <c r="J39" s="2" t="s">
        <v>1947</v>
      </c>
      <c r="K39" s="88"/>
      <c r="L39" s="2" t="s">
        <v>1948</v>
      </c>
      <c r="M39" s="88"/>
      <c r="N39" s="2" t="s">
        <v>1949</v>
      </c>
      <c r="O39" s="88"/>
      <c r="P39" s="2" t="s">
        <v>1950</v>
      </c>
      <c r="Q39" s="88"/>
      <c r="R39" s="2" t="s">
        <v>1951</v>
      </c>
      <c r="S39" s="88"/>
      <c r="T39" s="2" t="s">
        <v>1952</v>
      </c>
    </row>
    <row r="40" spans="2:21" ht="48" hidden="1" customHeight="1">
      <c r="B40" s="3" t="str">
        <f ca="1">VLOOKUP(10,問題原文２学期!$C$3:$J$261,3,FALSE)</f>
        <v>仁</v>
      </c>
      <c r="C40" s="6" t="str">
        <f ca="1">VLOOKUP(1010,問題原文２学期!$C$2:$J$261,3,FALSE)</f>
        <v>じん</v>
      </c>
      <c r="D40" s="3" t="str">
        <f ca="1">VLOOKUP(9,問題原文２学期!$C$3:$J$261,3,FALSE)</f>
        <v>紅</v>
      </c>
      <c r="E40" s="6" t="str">
        <f ca="1">VLOOKUP(1009,問題原文２学期!$C$2:$J$261,3,FALSE)</f>
        <v>こう</v>
      </c>
      <c r="F40" s="3" t="str">
        <f ca="1">VLOOKUP(8,問題原文２学期!$C$3:$J$261,3,FALSE)</f>
        <v>周</v>
      </c>
      <c r="G40" s="6" t="str">
        <f ca="1">VLOOKUP(1008,問題原文２学期!$C$2:$J$261,3,FALSE)</f>
        <v>まわ</v>
      </c>
      <c r="H40" s="3" t="str">
        <f ca="1">VLOOKUP(7,問題原文２学期!$C$3:$J$261,3,FALSE)</f>
        <v>政</v>
      </c>
      <c r="I40" s="6" t="str">
        <f ca="1">VLOOKUP(1007,問題原文２学期!$C$2:$J$261,3,FALSE)</f>
        <v>せい</v>
      </c>
      <c r="J40" s="3" t="str">
        <f ca="1">VLOOKUP(6,問題原文２学期!$C$3:$J$261,3,FALSE)</f>
        <v>郵</v>
      </c>
      <c r="K40" s="6" t="str">
        <f ca="1">VLOOKUP(1006,問題原文２学期!$C$2:$J$261,3,FALSE)</f>
        <v>ゆう</v>
      </c>
      <c r="L40" s="3" t="str">
        <f ca="1">VLOOKUP(5,問題原文２学期!$C$3:$J$261,3,FALSE)</f>
        <v>衆</v>
      </c>
      <c r="M40" s="6" t="str">
        <f ca="1">VLOOKUP(1005,問題原文２学期!$C$2:$J$261,3,FALSE)</f>
        <v>しゅう</v>
      </c>
      <c r="N40" s="3" t="str">
        <f ca="1">VLOOKUP(4,問題原文２学期!$C$3:$J$261,3,FALSE)</f>
        <v>誠</v>
      </c>
      <c r="O40" s="6" t="str">
        <f ca="1">VLOOKUP(1004,問題原文２学期!$C$2:$J$261,3,FALSE)</f>
        <v>せい</v>
      </c>
      <c r="P40" s="3" t="str">
        <f ca="1">VLOOKUP(3,問題原文２学期!$C$3:$J$261,3,FALSE)</f>
        <v>筋</v>
      </c>
      <c r="Q40" s="6" t="str">
        <f ca="1">VLOOKUP(1003,問題原文２学期!$C$2:$J$261,3,FALSE)</f>
        <v>きん</v>
      </c>
      <c r="R40" s="3" t="str">
        <f ca="1">VLOOKUP(2,問題原文２学期!$C$3:$J$261,3,FALSE)</f>
        <v>太</v>
      </c>
      <c r="S40" s="6" t="str">
        <f ca="1">VLOOKUP(1002,問題原文２学期!$C$2:$J$261,3,FALSE)</f>
        <v>たい</v>
      </c>
      <c r="T40" s="3" t="str">
        <f ca="1">VLOOKUP(1,問題原文２学期!$C$3:$J$261,3,FALSE)</f>
        <v>税</v>
      </c>
      <c r="U40" s="6" t="str">
        <f ca="1">VLOOKUP(1001,問題原文２学期!$C$2:$J$261,3,FALSE)</f>
        <v>ぜい</v>
      </c>
    </row>
    <row r="41" spans="2:21" ht="48" hidden="1" customHeight="1">
      <c r="B41" s="4" t="str">
        <f ca="1">VLOOKUP(10,問題原文２学期!$C$3:$J$261,4,FALSE)</f>
        <v>愛</v>
      </c>
      <c r="C41" s="7" t="str">
        <f ca="1">VLOOKUP(1010,問題原文２学期!$C$2:$J$261,4,FALSE)</f>
        <v>あい</v>
      </c>
      <c r="D41" s="4" t="str">
        <f ca="1">VLOOKUP(9,問題原文２学期!$C$3:$J$261,4,FALSE)</f>
        <v>茶</v>
      </c>
      <c r="E41" s="7" t="str">
        <f ca="1">VLOOKUP(1009,問題原文２学期!$C$2:$J$261,4,FALSE)</f>
        <v>ちゃ</v>
      </c>
      <c r="F41" s="4" t="str">
        <f ca="1">VLOOKUP(8,問題原文２学期!$C$3:$J$261,4,FALSE)</f>
        <v>りを</v>
      </c>
      <c r="G41" s="7">
        <f ca="1">VLOOKUP(1008,問題原文２学期!$C$2:$J$261,4,FALSE)</f>
        <v>0</v>
      </c>
      <c r="H41" s="4" t="str">
        <f ca="1">VLOOKUP(7,問題原文２学期!$C$3:$J$261,4,FALSE)</f>
        <v>党</v>
      </c>
      <c r="I41" s="7" t="str">
        <f ca="1">VLOOKUP(1007,問題原文２学期!$C$2:$J$261,4,FALSE)</f>
        <v>とう</v>
      </c>
      <c r="J41" s="4" t="str">
        <f ca="1">VLOOKUP(6,問題原文２学期!$C$3:$J$261,4,FALSE)</f>
        <v>便</v>
      </c>
      <c r="K41" s="7" t="str">
        <f ca="1">VLOOKUP(1006,問題原文２学期!$C$2:$J$261,4,FALSE)</f>
        <v>びん</v>
      </c>
      <c r="L41" s="4" t="str">
        <f ca="1">VLOOKUP(5,問題原文２学期!$C$3:$J$261,4,FALSE)</f>
        <v>議</v>
      </c>
      <c r="M41" s="7" t="str">
        <f ca="1">VLOOKUP(1005,問題原文２学期!$C$2:$J$261,4,FALSE)</f>
        <v>ぎ</v>
      </c>
      <c r="N41" s="4" t="str">
        <f ca="1">VLOOKUP(4,問題原文２学期!$C$3:$J$261,4,FALSE)</f>
        <v>実</v>
      </c>
      <c r="O41" s="7" t="str">
        <f ca="1">VLOOKUP(1004,問題原文２学期!$C$2:$J$261,4,FALSE)</f>
        <v>じつ</v>
      </c>
      <c r="P41" s="4" t="str">
        <f ca="1">VLOOKUP(3,問題原文２学期!$C$3:$J$261,4,FALSE)</f>
        <v>肉</v>
      </c>
      <c r="Q41" s="7" t="str">
        <f ca="1">VLOOKUP(1003,問題原文２学期!$C$2:$J$261,4,FALSE)</f>
        <v>にく</v>
      </c>
      <c r="R41" s="4" t="str">
        <f ca="1">VLOOKUP(2,問題原文２学期!$C$3:$J$261,4,FALSE)</f>
        <v>陽</v>
      </c>
      <c r="S41" s="7" t="str">
        <f ca="1">VLOOKUP(1002,問題原文２学期!$C$2:$J$261,4,FALSE)</f>
        <v>よう</v>
      </c>
      <c r="T41" s="4" t="str">
        <f ca="1">VLOOKUP(1,問題原文２学期!$C$3:$J$261,4,FALSE)</f>
        <v>金</v>
      </c>
      <c r="U41" s="7" t="str">
        <f ca="1">VLOOKUP(1001,問題原文２学期!$C$2:$J$261,4,FALSE)</f>
        <v>きん</v>
      </c>
    </row>
    <row r="42" spans="2:21" ht="48" hidden="1" customHeight="1">
      <c r="B42" s="4" t="str">
        <f ca="1">VLOOKUP(10,問題原文２学期!$C$3:$J$261,5,FALSE)</f>
        <v>の　</v>
      </c>
      <c r="C42" s="7">
        <f ca="1">VLOOKUP(1010,問題原文２学期!$C$2:$J$261,5,FALSE)</f>
        <v>0</v>
      </c>
      <c r="D42" s="4" t="str">
        <f ca="1">VLOOKUP(9,問題原文２学期!$C$3:$J$261,5,FALSE)</f>
        <v>を　</v>
      </c>
      <c r="E42" s="7">
        <f ca="1">VLOOKUP(1009,問題原文２学期!$C$2:$J$261,5,FALSE)</f>
        <v>0</v>
      </c>
      <c r="F42" s="4" t="str">
        <f ca="1">VLOOKUP(8,問題原文２学期!$C$3:$J$261,5,FALSE)</f>
        <v>取</v>
      </c>
      <c r="G42" s="7" t="str">
        <f ca="1">VLOOKUP(1008,問題原文２学期!$C$2:$J$261,5,FALSE)</f>
        <v>と</v>
      </c>
      <c r="H42" s="4" t="str">
        <f ca="1">VLOOKUP(7,問題原文２学期!$C$3:$J$261,5,FALSE)</f>
        <v>と　</v>
      </c>
      <c r="I42" s="7">
        <f ca="1">VLOOKUP(1007,問題原文２学期!$C$2:$J$261,5,FALSE)</f>
        <v>0</v>
      </c>
      <c r="J42" s="4" t="str">
        <f ca="1">VLOOKUP(6,問題原文２学期!$C$3:$J$261,5,FALSE)</f>
        <v>局</v>
      </c>
      <c r="K42" s="7" t="str">
        <f ca="1">VLOOKUP(1006,問題原文２学期!$C$2:$J$261,5,FALSE)</f>
        <v>きょく</v>
      </c>
      <c r="L42" s="4" t="str">
        <f ca="1">VLOOKUP(5,問題原文２学期!$C$3:$J$261,5,FALSE)</f>
        <v>院</v>
      </c>
      <c r="M42" s="7" t="str">
        <f ca="1">VLOOKUP(1005,問題原文２学期!$C$2:$J$261,5,FALSE)</f>
        <v>いん</v>
      </c>
      <c r="N42" s="4" t="str">
        <f ca="1">VLOOKUP(4,問題原文２学期!$C$3:$J$261,5,FALSE)</f>
        <v>な　</v>
      </c>
      <c r="O42" s="7">
        <f ca="1">VLOOKUP(1004,問題原文２学期!$C$2:$J$261,5,FALSE)</f>
        <v>0</v>
      </c>
      <c r="P42" s="4" t="str">
        <f ca="1">VLOOKUP(3,問題原文２学期!$C$3:$J$261,5,FALSE)</f>
        <v>を　</v>
      </c>
      <c r="Q42" s="7">
        <f ca="1">VLOOKUP(1003,問題原文２学期!$C$2:$J$261,5,FALSE)</f>
        <v>0</v>
      </c>
      <c r="R42" s="4" t="str">
        <f ca="1">VLOOKUP(2,問題原文２学期!$C$3:$J$261,5,FALSE)</f>
        <v>系</v>
      </c>
      <c r="S42" s="7" t="str">
        <f ca="1">VLOOKUP(1002,問題原文２学期!$C$2:$J$261,5,FALSE)</f>
        <v>けい</v>
      </c>
      <c r="T42" s="4" t="str">
        <f ca="1">VLOOKUP(1,問題原文２学期!$C$3:$J$261,5,FALSE)</f>
        <v>を　</v>
      </c>
      <c r="U42" s="7">
        <f ca="1">VLOOKUP(1001,問題原文２学期!$C$2:$J$261,5,FALSE)</f>
        <v>0</v>
      </c>
    </row>
    <row r="43" spans="2:21" ht="48" hidden="1" customHeight="1">
      <c r="B43" s="4" t="str">
        <f ca="1">VLOOKUP(10,問題原文２学期!$C$3:$J$261,6,FALSE)</f>
        <v>心</v>
      </c>
      <c r="C43" s="7" t="str">
        <f ca="1">VLOOKUP(1010,問題原文２学期!$C$2:$J$261,6,FALSE)</f>
        <v>こころ</v>
      </c>
      <c r="D43" s="4" t="str">
        <f ca="1">VLOOKUP(9,問題原文２学期!$C$3:$J$261,6,FALSE)</f>
        <v>注</v>
      </c>
      <c r="E43" s="7" t="str">
        <f ca="1">VLOOKUP(1009,問題原文２学期!$C$2:$J$261,6,FALSE)</f>
        <v>ちゅう</v>
      </c>
      <c r="F43" s="4" t="str">
        <f ca="1">VLOOKUP(8,問題原文２学期!$C$3:$J$261,6,FALSE)</f>
        <v>り　</v>
      </c>
      <c r="G43" s="7">
        <f ca="1">VLOOKUP(1008,問題原文２学期!$C$2:$J$261,6,FALSE)</f>
        <v>0</v>
      </c>
      <c r="H43" s="4" t="str">
        <f ca="1">VLOOKUP(7,問題原文２学期!$C$3:$J$261,6,FALSE)</f>
        <v>内</v>
      </c>
      <c r="I43" s="7" t="str">
        <f ca="1">VLOOKUP(1007,問題原文２学期!$C$2:$J$261,6,FALSE)</f>
        <v>ない</v>
      </c>
      <c r="J43" s="4" t="str">
        <f ca="1">VLOOKUP(6,問題原文２学期!$C$3:$J$261,6,FALSE)</f>
        <v>に　</v>
      </c>
      <c r="K43" s="7">
        <f ca="1">VLOOKUP(1006,問題原文２学期!$C$2:$J$261,6,FALSE)</f>
        <v>0</v>
      </c>
      <c r="L43" s="4" t="str">
        <f ca="1">VLOOKUP(5,問題原文２学期!$C$3:$J$261,6,FALSE)</f>
        <v>議</v>
      </c>
      <c r="M43" s="7" t="str">
        <f ca="1">VLOOKUP(1005,問題原文２学期!$C$2:$J$261,6,FALSE)</f>
        <v>ぎ</v>
      </c>
      <c r="N43" s="4" t="str">
        <f ca="1">VLOOKUP(4,問題原文２学期!$C$3:$J$261,6,FALSE)</f>
        <v>態</v>
      </c>
      <c r="O43" s="7" t="str">
        <f ca="1">VLOOKUP(1004,問題原文２学期!$C$2:$J$261,6,FALSE)</f>
        <v>たい</v>
      </c>
      <c r="P43" s="4" t="str">
        <f ca="1">VLOOKUP(3,問題原文２学期!$C$3:$J$261,6,FALSE)</f>
        <v>きた</v>
      </c>
      <c r="Q43" s="7">
        <f ca="1">VLOOKUP(1003,問題原文２学期!$C$2:$J$261,6,FALSE)</f>
        <v>0</v>
      </c>
      <c r="R43" s="4" t="str">
        <f ca="1">VLOOKUP(2,問題原文２学期!$C$3:$J$261,6,FALSE)</f>
        <v>の　</v>
      </c>
      <c r="S43" s="7">
        <f ca="1">VLOOKUP(1002,問題原文２学期!$C$2:$J$261,6,FALSE)</f>
        <v>0</v>
      </c>
      <c r="T43" s="4" t="str">
        <f ca="1">VLOOKUP(1,問題原文２学期!$C$3:$J$261,6,FALSE)</f>
        <v>納</v>
      </c>
      <c r="U43" s="7" t="str">
        <f ca="1">VLOOKUP(1001,問題原文２学期!$C$2:$J$261,6,FALSE)</f>
        <v>おさ</v>
      </c>
    </row>
    <row r="44" spans="2:21" ht="48" hidden="1" customHeight="1">
      <c r="B44" s="4">
        <f ca="1">VLOOKUP(10,問題原文２学期!$C$3:$J$261,7,FALSE)</f>
        <v>0</v>
      </c>
      <c r="C44" s="7">
        <f ca="1">VLOOKUP(1010,問題原文２学期!$C$2:$J$261,7,FALSE)</f>
        <v>0</v>
      </c>
      <c r="D44" s="4" t="str">
        <f ca="1">VLOOKUP(9,問題原文２学期!$C$3:$J$261,7,FALSE)</f>
        <v>文</v>
      </c>
      <c r="E44" s="7" t="str">
        <f ca="1">VLOOKUP(1009,問題原文２学期!$C$2:$J$261,7,FALSE)</f>
        <v>もん</v>
      </c>
      <c r="F44" s="4" t="str">
        <f ca="1">VLOOKUP(8,問題原文２学期!$C$3:$J$261,7,FALSE)</f>
        <v>巻</v>
      </c>
      <c r="G44" s="7" t="str">
        <f ca="1">VLOOKUP(1008,問題原文２学期!$C$2:$J$261,7,FALSE)</f>
        <v>ま</v>
      </c>
      <c r="H44" s="4" t="str">
        <f ca="1">VLOOKUP(7,問題原文２学期!$C$3:$J$261,7,FALSE)</f>
        <v>閣</v>
      </c>
      <c r="I44" s="7" t="str">
        <f ca="1">VLOOKUP(1007,問題原文２学期!$C$2:$J$261,7,FALSE)</f>
        <v>かく</v>
      </c>
      <c r="J44" s="4" t="str">
        <f ca="1">VLOOKUP(6,問題原文２学期!$C$3:$J$261,7,FALSE)</f>
        <v>勤</v>
      </c>
      <c r="K44" s="7" t="str">
        <f ca="1">VLOOKUP(1006,問題原文２学期!$C$2:$J$261,7,FALSE)</f>
        <v>つと</v>
      </c>
      <c r="L44" s="4" t="str">
        <f ca="1">VLOOKUP(5,問題原文２学期!$C$3:$J$261,7,FALSE)</f>
        <v>員</v>
      </c>
      <c r="M44" s="7" t="str">
        <f ca="1">VLOOKUP(1005,問題原文２学期!$C$2:$J$261,7,FALSE)</f>
        <v>いん</v>
      </c>
      <c r="N44" s="4" t="str">
        <f ca="1">VLOOKUP(4,問題原文２学期!$C$3:$J$261,7,FALSE)</f>
        <v>度</v>
      </c>
      <c r="O44" s="7" t="str">
        <f ca="1">VLOOKUP(1004,問題原文２学期!$C$2:$J$261,7,FALSE)</f>
        <v>ど</v>
      </c>
      <c r="P44" s="4" t="str">
        <f ca="1">VLOOKUP(3,問題原文２学期!$C$3:$J$261,7,FALSE)</f>
        <v>える</v>
      </c>
      <c r="Q44" s="7">
        <f ca="1">VLOOKUP(1003,問題原文２学期!$C$2:$J$261,7,FALSE)</f>
        <v>0</v>
      </c>
      <c r="R44" s="4" t="str">
        <f ca="1">VLOOKUP(2,問題原文２学期!$C$3:$J$261,7,FALSE)</f>
        <v>観</v>
      </c>
      <c r="S44" s="7" t="str">
        <f ca="1">VLOOKUP(1002,問題原文２学期!$C$2:$J$261,7,FALSE)</f>
        <v>かん</v>
      </c>
      <c r="T44" s="4" t="str">
        <f ca="1">VLOOKUP(1,問題原文２学期!$C$3:$J$261,7,FALSE)</f>
        <v>める</v>
      </c>
      <c r="U44" s="7">
        <f ca="1">VLOOKUP(1001,問題原文２学期!$C$2:$J$261,7,FALSE)</f>
        <v>0</v>
      </c>
    </row>
    <row r="45" spans="2:21" ht="48" hidden="1" customHeight="1">
      <c r="B45" s="4">
        <f ca="1">VLOOKUP(10,問題原文２学期!$C$3:$J$261,8,FALSE)</f>
        <v>0</v>
      </c>
      <c r="C45" s="7">
        <f ca="1">VLOOKUP(1010,問題原文２学期!$C$2:$J$261,8,FALSE)</f>
        <v>0</v>
      </c>
      <c r="D45" s="4" t="str">
        <f ca="1">VLOOKUP(9,問題原文２学期!$C$3:$J$261,8,FALSE)</f>
        <v>する</v>
      </c>
      <c r="E45" s="7">
        <f ca="1">VLOOKUP(1009,問題原文２学期!$C$2:$J$261,8,FALSE)</f>
        <v>0</v>
      </c>
      <c r="F45" s="4" t="str">
        <f ca="1">VLOOKUP(8,問題原文２学期!$C$3:$J$261,8,FALSE)</f>
        <v>く　</v>
      </c>
      <c r="G45" s="7">
        <f ca="1">VLOOKUP(1008,問題原文２学期!$C$2:$J$261,8,FALSE)</f>
        <v>0</v>
      </c>
      <c r="H45" s="4">
        <f ca="1">VLOOKUP(7,問題原文２学期!$C$3:$J$261,8,FALSE)</f>
        <v>0</v>
      </c>
      <c r="I45" s="7">
        <f ca="1">VLOOKUP(1007,問題原文２学期!$C$2:$J$261,8,FALSE)</f>
        <v>0</v>
      </c>
      <c r="J45" s="4" t="str">
        <f ca="1">VLOOKUP(6,問題原文２学期!$C$3:$J$261,8,FALSE)</f>
        <v>める</v>
      </c>
      <c r="K45" s="7">
        <f ca="1">VLOOKUP(1006,問題原文２学期!$C$2:$J$261,8,FALSE)</f>
        <v>0</v>
      </c>
      <c r="L45" s="4">
        <f ca="1">VLOOKUP(5,問題原文２学期!$C$3:$J$261,8,FALSE)</f>
        <v>0</v>
      </c>
      <c r="M45" s="7">
        <f ca="1">VLOOKUP(1005,問題原文２学期!$C$2:$J$261,8,FALSE)</f>
        <v>0</v>
      </c>
      <c r="N45" s="4">
        <f ca="1">VLOOKUP(4,問題原文２学期!$C$3:$J$261,8,FALSE)</f>
        <v>0</v>
      </c>
      <c r="O45" s="7">
        <f ca="1">VLOOKUP(1004,問題原文２学期!$C$2:$J$261,8,FALSE)</f>
        <v>0</v>
      </c>
      <c r="P45" s="4">
        <f ca="1">VLOOKUP(3,問題原文２学期!$C$3:$J$261,8,FALSE)</f>
        <v>0</v>
      </c>
      <c r="Q45" s="7">
        <f ca="1">VLOOKUP(1003,問題原文２学期!$C$2:$J$261,8,FALSE)</f>
        <v>0</v>
      </c>
      <c r="R45" s="4" t="str">
        <f ca="1">VLOOKUP(2,問題原文２学期!$C$3:$J$261,8,FALSE)</f>
        <v>測</v>
      </c>
      <c r="S45" s="7" t="str">
        <f ca="1">VLOOKUP(1002,問題原文２学期!$C$2:$J$261,8,FALSE)</f>
        <v>そく</v>
      </c>
      <c r="T45" s="4">
        <f ca="1">VLOOKUP(1,問題原文２学期!$C$3:$J$261,8,FALSE)</f>
        <v>0</v>
      </c>
      <c r="U45" s="7">
        <f ca="1">VLOOKUP(1001,問題原文２学期!$C$2:$J$261,8,FALSE)</f>
        <v>0</v>
      </c>
    </row>
    <row r="46" spans="2:21" ht="48" hidden="1" customHeight="1">
      <c r="B46" s="4"/>
      <c r="C46" s="90"/>
      <c r="D46" s="4"/>
      <c r="E46" s="90"/>
      <c r="F46" s="4"/>
      <c r="G46" s="90"/>
      <c r="H46" s="4"/>
      <c r="I46" s="90"/>
      <c r="J46" s="4"/>
      <c r="K46" s="90"/>
      <c r="L46" s="4"/>
      <c r="M46" s="90"/>
      <c r="N46" s="4"/>
      <c r="O46" s="90"/>
      <c r="P46" s="4"/>
      <c r="Q46" s="90"/>
      <c r="R46" s="4"/>
      <c r="S46" s="90"/>
      <c r="T46" s="4"/>
      <c r="U46" s="90"/>
    </row>
  </sheetData>
  <sheetProtection sheet="1" objects="1" scenarios="1" selectLockedCells="1" selectUnlockedCells="1"/>
  <mergeCells count="6">
    <mergeCell ref="V24:V27"/>
    <mergeCell ref="V2:V5"/>
    <mergeCell ref="V6:V9"/>
    <mergeCell ref="V11:V14"/>
    <mergeCell ref="V15:V18"/>
    <mergeCell ref="V20:V23"/>
  </mergeCells>
  <phoneticPr fontId="1"/>
  <conditionalFormatting sqref="T21">
    <cfRule type="expression" dxfId="241" priority="20">
      <formula>LEN(U21)&gt;0</formula>
    </cfRule>
  </conditionalFormatting>
  <conditionalFormatting sqref="T22:T26">
    <cfRule type="expression" dxfId="240" priority="19">
      <formula>LEN(U22)&gt;0</formula>
    </cfRule>
  </conditionalFormatting>
  <conditionalFormatting sqref="R21">
    <cfRule type="expression" dxfId="239" priority="18">
      <formula>LEN(S21)&gt;0</formula>
    </cfRule>
  </conditionalFormatting>
  <conditionalFormatting sqref="R22:R26">
    <cfRule type="expression" dxfId="238" priority="17">
      <formula>LEN(S22)&gt;0</formula>
    </cfRule>
  </conditionalFormatting>
  <conditionalFormatting sqref="P21">
    <cfRule type="expression" dxfId="237" priority="16">
      <formula>LEN(Q21)&gt;0</formula>
    </cfRule>
  </conditionalFormatting>
  <conditionalFormatting sqref="P22:P26">
    <cfRule type="expression" dxfId="236" priority="15">
      <formula>LEN(Q22)&gt;0</formula>
    </cfRule>
  </conditionalFormatting>
  <conditionalFormatting sqref="N21">
    <cfRule type="expression" dxfId="235" priority="14">
      <formula>LEN(O21)&gt;0</formula>
    </cfRule>
  </conditionalFormatting>
  <conditionalFormatting sqref="N22:N26">
    <cfRule type="expression" dxfId="234" priority="13">
      <formula>LEN(O22)&gt;0</formula>
    </cfRule>
  </conditionalFormatting>
  <conditionalFormatting sqref="L21">
    <cfRule type="expression" dxfId="233" priority="12">
      <formula>LEN(M21)&gt;0</formula>
    </cfRule>
  </conditionalFormatting>
  <conditionalFormatting sqref="L22:L26">
    <cfRule type="expression" dxfId="232" priority="11">
      <formula>LEN(M22)&gt;0</formula>
    </cfRule>
  </conditionalFormatting>
  <conditionalFormatting sqref="J21">
    <cfRule type="expression" dxfId="231" priority="10">
      <formula>LEN(K21)&gt;0</formula>
    </cfRule>
  </conditionalFormatting>
  <conditionalFormatting sqref="J22:J26">
    <cfRule type="expression" dxfId="230" priority="9">
      <formula>LEN(K22)&gt;0</formula>
    </cfRule>
  </conditionalFormatting>
  <conditionalFormatting sqref="H21">
    <cfRule type="expression" dxfId="229" priority="8">
      <formula>LEN(I21)&gt;0</formula>
    </cfRule>
  </conditionalFormatting>
  <conditionalFormatting sqref="H22:H26">
    <cfRule type="expression" dxfId="228" priority="7">
      <formula>LEN(I22)&gt;0</formula>
    </cfRule>
  </conditionalFormatting>
  <conditionalFormatting sqref="F21">
    <cfRule type="expression" dxfId="227" priority="6">
      <formula>LEN(G21)&gt;0</formula>
    </cfRule>
  </conditionalFormatting>
  <conditionalFormatting sqref="F22:F26">
    <cfRule type="expression" dxfId="226" priority="5">
      <formula>LEN(G22)&gt;0</formula>
    </cfRule>
  </conditionalFormatting>
  <conditionalFormatting sqref="D21">
    <cfRule type="expression" dxfId="225" priority="4">
      <formula>LEN(E21)&gt;0</formula>
    </cfRule>
  </conditionalFormatting>
  <conditionalFormatting sqref="D22:D26">
    <cfRule type="expression" dxfId="224" priority="3">
      <formula>LEN(E22)&gt;0</formula>
    </cfRule>
  </conditionalFormatting>
  <conditionalFormatting sqref="B21">
    <cfRule type="expression" dxfId="223" priority="2">
      <formula>LEN(C21)&gt;0</formula>
    </cfRule>
  </conditionalFormatting>
  <conditionalFormatting sqref="B22:B26">
    <cfRule type="expression" dxfId="222" priority="1">
      <formula>LEN(C22)&gt;0</formula>
    </cfRule>
  </conditionalFormatting>
  <pageMargins left="0.18" right="0.2" top="0.46" bottom="0.38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262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5.109375" customWidth="1"/>
    <col min="9" max="10" width="8.88671875" customWidth="1"/>
    <col min="11" max="11" width="4.6640625" customWidth="1"/>
    <col min="12" max="12" width="3.6640625" customWidth="1"/>
  </cols>
  <sheetData>
    <row r="1" spans="2:17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  <c r="K1" s="60"/>
    </row>
    <row r="2" spans="2:17" ht="14.4" customHeight="1" thickBot="1">
      <c r="C2" s="28">
        <f>C3+1000</f>
        <v>1000</v>
      </c>
      <c r="D2" s="43"/>
      <c r="E2" s="18" t="s">
        <v>13</v>
      </c>
      <c r="F2" s="23" t="s">
        <v>14</v>
      </c>
      <c r="G2" s="23" t="s">
        <v>964</v>
      </c>
      <c r="H2" s="23" t="s">
        <v>46</v>
      </c>
      <c r="I2" s="23"/>
      <c r="J2" s="24"/>
      <c r="K2" s="122" t="s">
        <v>1138</v>
      </c>
      <c r="M2" s="113" t="s">
        <v>209</v>
      </c>
      <c r="N2" s="114"/>
      <c r="O2" s="114"/>
      <c r="P2" s="114"/>
      <c r="Q2" s="115"/>
    </row>
    <row r="3" spans="2:17" ht="18.600000000000001" customHeight="1" thickBot="1">
      <c r="B3">
        <f ca="1">RAND()</f>
        <v>0.52719242370816111</v>
      </c>
      <c r="C3" s="29"/>
      <c r="D3" s="44">
        <v>1</v>
      </c>
      <c r="E3" s="20" t="s">
        <v>524</v>
      </c>
      <c r="F3" s="25" t="s">
        <v>918</v>
      </c>
      <c r="G3" s="25" t="s">
        <v>965</v>
      </c>
      <c r="H3" s="25" t="s">
        <v>966</v>
      </c>
      <c r="I3" s="25"/>
      <c r="J3" s="26"/>
      <c r="K3" s="123"/>
      <c r="M3" s="116"/>
      <c r="N3" s="117"/>
      <c r="O3" s="117"/>
      <c r="P3" s="117"/>
      <c r="Q3" s="118"/>
    </row>
    <row r="4" spans="2:17" ht="13.8" thickBot="1">
      <c r="C4" s="28">
        <f t="shared" ref="C4:C6" si="0">C5+1000</f>
        <v>1000</v>
      </c>
      <c r="D4" s="45"/>
      <c r="E4" s="19" t="s">
        <v>72</v>
      </c>
      <c r="F4" s="27" t="s">
        <v>172</v>
      </c>
      <c r="G4" s="27"/>
      <c r="H4" s="35" t="s">
        <v>972</v>
      </c>
      <c r="I4" s="35" t="s">
        <v>59</v>
      </c>
      <c r="J4" s="33"/>
      <c r="K4" s="123"/>
      <c r="M4" s="116"/>
      <c r="N4" s="117"/>
      <c r="O4" s="117"/>
      <c r="P4" s="117"/>
      <c r="Q4" s="118"/>
    </row>
    <row r="5" spans="2:17" ht="18.600000000000001" customHeight="1" thickBot="1">
      <c r="B5">
        <f t="shared" ref="B5:B45" ca="1" si="1">RAND()</f>
        <v>0.7837074772322179</v>
      </c>
      <c r="C5" s="29"/>
      <c r="D5" s="44">
        <v>2</v>
      </c>
      <c r="E5" s="20" t="s">
        <v>73</v>
      </c>
      <c r="F5" s="25" t="s">
        <v>969</v>
      </c>
      <c r="G5" s="25" t="s">
        <v>16</v>
      </c>
      <c r="H5" s="25" t="s">
        <v>971</v>
      </c>
      <c r="I5" s="25" t="s">
        <v>974</v>
      </c>
      <c r="J5" s="26"/>
      <c r="K5" s="123"/>
      <c r="M5" s="116"/>
      <c r="N5" s="117"/>
      <c r="O5" s="117"/>
      <c r="P5" s="117"/>
      <c r="Q5" s="118"/>
    </row>
    <row r="6" spans="2:17" ht="13.8" thickBot="1">
      <c r="C6" s="28">
        <f t="shared" si="0"/>
        <v>1000</v>
      </c>
      <c r="D6" s="45"/>
      <c r="E6" s="19" t="s">
        <v>975</v>
      </c>
      <c r="F6" s="27"/>
      <c r="G6" s="27" t="s">
        <v>978</v>
      </c>
      <c r="H6" s="35"/>
      <c r="I6" s="35" t="s">
        <v>980</v>
      </c>
      <c r="J6" s="33"/>
      <c r="K6" s="123"/>
      <c r="M6" s="116"/>
      <c r="N6" s="117"/>
      <c r="O6" s="117"/>
      <c r="P6" s="117"/>
      <c r="Q6" s="118"/>
    </row>
    <row r="7" spans="2:17" ht="18.600000000000001" customHeight="1" thickBot="1">
      <c r="B7">
        <f t="shared" ca="1" si="1"/>
        <v>0.9963720051089392</v>
      </c>
      <c r="C7" s="29"/>
      <c r="D7" s="44">
        <v>3</v>
      </c>
      <c r="E7" s="20" t="s">
        <v>976</v>
      </c>
      <c r="F7" s="25" t="s">
        <v>51</v>
      </c>
      <c r="G7" s="25" t="s">
        <v>116</v>
      </c>
      <c r="H7" s="25" t="s">
        <v>86</v>
      </c>
      <c r="I7" s="25" t="s">
        <v>979</v>
      </c>
      <c r="J7" s="26" t="s">
        <v>111</v>
      </c>
      <c r="K7" s="123"/>
      <c r="M7" s="116"/>
      <c r="N7" s="117"/>
      <c r="O7" s="117"/>
      <c r="P7" s="117"/>
      <c r="Q7" s="118"/>
    </row>
    <row r="8" spans="2:17" ht="13.8" thickBot="1">
      <c r="C8" s="28">
        <f t="shared" ref="C8:C10" si="2">C9+1000</f>
        <v>1000</v>
      </c>
      <c r="D8" s="45"/>
      <c r="E8" s="19" t="s">
        <v>982</v>
      </c>
      <c r="F8" s="27" t="s">
        <v>170</v>
      </c>
      <c r="G8" s="27"/>
      <c r="H8" s="35" t="s">
        <v>147</v>
      </c>
      <c r="I8" s="35" t="s">
        <v>67</v>
      </c>
      <c r="J8" s="33"/>
      <c r="K8" s="123"/>
      <c r="M8" s="116"/>
      <c r="N8" s="117"/>
      <c r="O8" s="117"/>
      <c r="P8" s="117"/>
      <c r="Q8" s="118"/>
    </row>
    <row r="9" spans="2:17" ht="18.600000000000001" customHeight="1" thickBot="1">
      <c r="B9">
        <f t="shared" ca="1" si="1"/>
        <v>0.71534409674680688</v>
      </c>
      <c r="C9" s="29"/>
      <c r="D9" s="44">
        <v>4</v>
      </c>
      <c r="E9" s="20" t="s">
        <v>983</v>
      </c>
      <c r="F9" s="25" t="s">
        <v>984</v>
      </c>
      <c r="G9" s="25" t="s">
        <v>86</v>
      </c>
      <c r="H9" s="25" t="s">
        <v>986</v>
      </c>
      <c r="I9" s="25" t="s">
        <v>989</v>
      </c>
      <c r="J9" s="26" t="s">
        <v>9</v>
      </c>
      <c r="K9" s="123"/>
      <c r="M9" s="119"/>
      <c r="N9" s="120"/>
      <c r="O9" s="120"/>
      <c r="P9" s="120"/>
      <c r="Q9" s="121"/>
    </row>
    <row r="10" spans="2:17" ht="13.8" thickBot="1">
      <c r="C10" s="28">
        <f t="shared" si="2"/>
        <v>1000</v>
      </c>
      <c r="D10" s="45"/>
      <c r="E10" s="19" t="s">
        <v>990</v>
      </c>
      <c r="F10" s="27"/>
      <c r="G10" s="27" t="s">
        <v>993</v>
      </c>
      <c r="H10" s="35"/>
      <c r="I10" s="35" t="s">
        <v>996</v>
      </c>
      <c r="J10" s="33"/>
      <c r="K10" s="123"/>
    </row>
    <row r="11" spans="2:17" ht="18.600000000000001" customHeight="1" thickBot="1">
      <c r="B11">
        <f t="shared" ca="1" si="1"/>
        <v>0.9413633020575668</v>
      </c>
      <c r="C11" s="29"/>
      <c r="D11" s="44">
        <v>5</v>
      </c>
      <c r="E11" s="20" t="s">
        <v>986</v>
      </c>
      <c r="F11" s="25" t="s">
        <v>991</v>
      </c>
      <c r="G11" s="25" t="s">
        <v>992</v>
      </c>
      <c r="H11" s="25" t="s">
        <v>16</v>
      </c>
      <c r="I11" s="25" t="s">
        <v>995</v>
      </c>
      <c r="J11" s="26"/>
      <c r="K11" s="123"/>
      <c r="M11" s="113" t="s">
        <v>1916</v>
      </c>
      <c r="N11" s="114"/>
      <c r="O11" s="114"/>
      <c r="P11" s="114"/>
      <c r="Q11" s="115"/>
    </row>
    <row r="12" spans="2:17" ht="13.8" thickBot="1">
      <c r="C12" s="28">
        <f t="shared" ref="C12" si="3">C13+1000</f>
        <v>1000</v>
      </c>
      <c r="D12" s="45"/>
      <c r="E12" s="19" t="s">
        <v>48</v>
      </c>
      <c r="F12" s="27" t="s">
        <v>44</v>
      </c>
      <c r="G12" s="27"/>
      <c r="H12" s="35" t="s">
        <v>194</v>
      </c>
      <c r="I12" s="35" t="s">
        <v>538</v>
      </c>
      <c r="J12" s="33"/>
      <c r="K12" s="123"/>
      <c r="M12" s="116"/>
      <c r="N12" s="117"/>
      <c r="O12" s="117"/>
      <c r="P12" s="117"/>
      <c r="Q12" s="118"/>
    </row>
    <row r="13" spans="2:17" ht="18.600000000000001" customHeight="1" thickBot="1">
      <c r="B13">
        <f t="shared" ca="1" si="1"/>
        <v>0.91300229409688061</v>
      </c>
      <c r="C13" s="29"/>
      <c r="D13" s="44">
        <v>6</v>
      </c>
      <c r="E13" s="20" t="s">
        <v>998</v>
      </c>
      <c r="F13" s="25" t="s">
        <v>999</v>
      </c>
      <c r="G13" s="25" t="s">
        <v>86</v>
      </c>
      <c r="H13" s="25" t="s">
        <v>319</v>
      </c>
      <c r="I13" s="25" t="s">
        <v>1004</v>
      </c>
      <c r="J13" s="26" t="s">
        <v>182</v>
      </c>
      <c r="K13" s="123"/>
      <c r="M13" s="116"/>
      <c r="N13" s="117"/>
      <c r="O13" s="117"/>
      <c r="P13" s="117"/>
      <c r="Q13" s="118"/>
    </row>
    <row r="14" spans="2:17" ht="13.8" thickBot="1">
      <c r="C14" s="28">
        <f t="shared" ref="C14" si="4">C15+1000</f>
        <v>1000</v>
      </c>
      <c r="D14" s="45"/>
      <c r="E14" s="19" t="s">
        <v>1006</v>
      </c>
      <c r="F14" s="27"/>
      <c r="G14" s="27" t="s">
        <v>1008</v>
      </c>
      <c r="H14" s="35"/>
      <c r="I14" s="35"/>
      <c r="J14" s="33"/>
      <c r="K14" s="123"/>
      <c r="M14" s="116"/>
      <c r="N14" s="117"/>
      <c r="O14" s="117"/>
      <c r="P14" s="117"/>
      <c r="Q14" s="118"/>
    </row>
    <row r="15" spans="2:17" ht="18.600000000000001" customHeight="1" thickBot="1">
      <c r="B15">
        <f t="shared" ca="1" si="1"/>
        <v>0.26175445893683047</v>
      </c>
      <c r="C15" s="29"/>
      <c r="D15" s="44">
        <v>7</v>
      </c>
      <c r="E15" s="20" t="s">
        <v>1007</v>
      </c>
      <c r="F15" s="25" t="s">
        <v>16</v>
      </c>
      <c r="G15" s="25" t="s">
        <v>998</v>
      </c>
      <c r="H15" s="25" t="s">
        <v>86</v>
      </c>
      <c r="I15" s="25" t="s">
        <v>1009</v>
      </c>
      <c r="J15" s="26" t="s">
        <v>87</v>
      </c>
      <c r="K15" s="123"/>
      <c r="M15" s="116"/>
      <c r="N15" s="117"/>
      <c r="O15" s="117"/>
      <c r="P15" s="117"/>
      <c r="Q15" s="118"/>
    </row>
    <row r="16" spans="2:17" ht="13.8" thickBot="1">
      <c r="C16" s="28">
        <f t="shared" ref="C16" si="5">C17+1000</f>
        <v>1000</v>
      </c>
      <c r="D16" s="45"/>
      <c r="E16" s="19" t="s">
        <v>1011</v>
      </c>
      <c r="F16" s="27" t="s">
        <v>81</v>
      </c>
      <c r="G16" s="27"/>
      <c r="H16" s="35" t="s">
        <v>223</v>
      </c>
      <c r="I16" s="35" t="s">
        <v>172</v>
      </c>
      <c r="J16" s="33"/>
      <c r="K16" s="123"/>
      <c r="M16" s="116"/>
      <c r="N16" s="117"/>
      <c r="O16" s="117"/>
      <c r="P16" s="117"/>
      <c r="Q16" s="118"/>
    </row>
    <row r="17" spans="2:17" ht="18.600000000000001" customHeight="1" thickBot="1">
      <c r="B17">
        <f t="shared" ca="1" si="1"/>
        <v>0.38106285322668954</v>
      </c>
      <c r="C17" s="29"/>
      <c r="D17" s="44">
        <v>8</v>
      </c>
      <c r="E17" s="20" t="s">
        <v>1012</v>
      </c>
      <c r="F17" s="25" t="s">
        <v>77</v>
      </c>
      <c r="G17" s="25" t="s">
        <v>41</v>
      </c>
      <c r="H17" s="25" t="s">
        <v>1016</v>
      </c>
      <c r="I17" s="25" t="s">
        <v>666</v>
      </c>
      <c r="J17" s="26"/>
      <c r="K17" s="123"/>
      <c r="M17" s="116"/>
      <c r="N17" s="117"/>
      <c r="O17" s="117"/>
      <c r="P17" s="117"/>
      <c r="Q17" s="118"/>
    </row>
    <row r="18" spans="2:17" ht="13.8" thickBot="1">
      <c r="C18" s="28">
        <f t="shared" ref="C18" si="6">C19+1000</f>
        <v>1000</v>
      </c>
      <c r="D18" s="45"/>
      <c r="E18" s="19" t="s">
        <v>177</v>
      </c>
      <c r="F18" s="27" t="s">
        <v>81</v>
      </c>
      <c r="G18" s="27"/>
      <c r="H18" s="35" t="s">
        <v>78</v>
      </c>
      <c r="I18" s="35" t="s">
        <v>31</v>
      </c>
      <c r="J18" s="33"/>
      <c r="K18" s="123"/>
      <c r="M18" s="116"/>
      <c r="N18" s="117"/>
      <c r="O18" s="117"/>
      <c r="P18" s="117"/>
      <c r="Q18" s="118"/>
    </row>
    <row r="19" spans="2:17" ht="18.600000000000001" customHeight="1" thickBot="1">
      <c r="B19">
        <f t="shared" ca="1" si="1"/>
        <v>0.45733688773207182</v>
      </c>
      <c r="C19" s="29"/>
      <c r="D19" s="44">
        <v>9</v>
      </c>
      <c r="E19" s="20" t="s">
        <v>1020</v>
      </c>
      <c r="F19" s="25" t="s">
        <v>77</v>
      </c>
      <c r="G19" s="25" t="s">
        <v>41</v>
      </c>
      <c r="H19" s="25" t="s">
        <v>156</v>
      </c>
      <c r="I19" s="25" t="s">
        <v>131</v>
      </c>
      <c r="J19" s="26"/>
      <c r="K19" s="123"/>
      <c r="M19" s="116"/>
      <c r="N19" s="117"/>
      <c r="O19" s="117"/>
      <c r="P19" s="117"/>
      <c r="Q19" s="118"/>
    </row>
    <row r="20" spans="2:17" ht="13.8" thickBot="1">
      <c r="C20" s="28">
        <f t="shared" ref="C20" si="7">C21+1000</f>
        <v>1000</v>
      </c>
      <c r="D20" s="45"/>
      <c r="E20" s="19" t="s">
        <v>1028</v>
      </c>
      <c r="F20" s="27"/>
      <c r="G20" s="27" t="s">
        <v>172</v>
      </c>
      <c r="H20" s="35"/>
      <c r="I20" s="35"/>
      <c r="J20" s="33"/>
      <c r="K20" s="123"/>
      <c r="M20" s="116"/>
      <c r="N20" s="117"/>
      <c r="O20" s="117"/>
      <c r="P20" s="117"/>
      <c r="Q20" s="118"/>
    </row>
    <row r="21" spans="2:17" ht="18.600000000000001" customHeight="1" thickBot="1">
      <c r="B21">
        <f t="shared" ca="1" si="1"/>
        <v>0.11475301318552489</v>
      </c>
      <c r="C21" s="29"/>
      <c r="D21" s="44">
        <v>10</v>
      </c>
      <c r="E21" s="20" t="s">
        <v>1029</v>
      </c>
      <c r="F21" s="25" t="s">
        <v>86</v>
      </c>
      <c r="G21" s="25" t="s">
        <v>1031</v>
      </c>
      <c r="H21" s="25" t="s">
        <v>11</v>
      </c>
      <c r="I21" s="25"/>
      <c r="J21" s="26"/>
      <c r="K21" s="123"/>
      <c r="M21" s="116"/>
      <c r="N21" s="117"/>
      <c r="O21" s="117"/>
      <c r="P21" s="117"/>
      <c r="Q21" s="118"/>
    </row>
    <row r="22" spans="2:17" ht="13.8" thickBot="1">
      <c r="C22" s="28">
        <f t="shared" ref="C22" si="8">C23+1000</f>
        <v>1000</v>
      </c>
      <c r="D22" s="45"/>
      <c r="E22" s="19" t="s">
        <v>32</v>
      </c>
      <c r="F22" s="27" t="s">
        <v>113</v>
      </c>
      <c r="G22" s="27" t="s">
        <v>726</v>
      </c>
      <c r="H22" s="35"/>
      <c r="I22" s="35" t="s">
        <v>1040</v>
      </c>
      <c r="J22" s="33"/>
      <c r="K22" s="123"/>
      <c r="M22" s="116"/>
      <c r="N22" s="117"/>
      <c r="O22" s="117"/>
      <c r="P22" s="117"/>
      <c r="Q22" s="118"/>
    </row>
    <row r="23" spans="2:17" ht="18.600000000000001" customHeight="1" thickBot="1">
      <c r="B23">
        <f t="shared" ca="1" si="1"/>
        <v>0.63768843253742324</v>
      </c>
      <c r="C23" s="29"/>
      <c r="D23" s="44">
        <v>11</v>
      </c>
      <c r="E23" s="20" t="s">
        <v>1035</v>
      </c>
      <c r="F23" s="25" t="s">
        <v>1029</v>
      </c>
      <c r="G23" s="25" t="s">
        <v>778</v>
      </c>
      <c r="H23" s="25" t="s">
        <v>86</v>
      </c>
      <c r="I23" s="25" t="s">
        <v>1039</v>
      </c>
      <c r="J23" s="26" t="s">
        <v>12</v>
      </c>
      <c r="K23" s="123"/>
      <c r="M23" s="116"/>
      <c r="N23" s="117"/>
      <c r="O23" s="117"/>
      <c r="P23" s="117"/>
      <c r="Q23" s="118"/>
    </row>
    <row r="24" spans="2:17" ht="13.8" thickBot="1">
      <c r="C24" s="28">
        <f t="shared" ref="C24" si="9">C25+1000</f>
        <v>1000</v>
      </c>
      <c r="D24" s="45"/>
      <c r="E24" s="19" t="s">
        <v>878</v>
      </c>
      <c r="F24" s="27" t="s">
        <v>1045</v>
      </c>
      <c r="G24" s="27"/>
      <c r="H24" s="35" t="s">
        <v>1048</v>
      </c>
      <c r="I24" s="35"/>
      <c r="J24" s="33"/>
      <c r="K24" s="123"/>
      <c r="M24" s="116"/>
      <c r="N24" s="117"/>
      <c r="O24" s="117"/>
      <c r="P24" s="117"/>
      <c r="Q24" s="118"/>
    </row>
    <row r="25" spans="2:17" ht="18.600000000000001" customHeight="1" thickBot="1">
      <c r="B25">
        <f t="shared" ca="1" si="1"/>
        <v>0.71361640638907475</v>
      </c>
      <c r="C25" s="29"/>
      <c r="D25" s="44">
        <v>12</v>
      </c>
      <c r="E25" s="20" t="s">
        <v>1043</v>
      </c>
      <c r="F25" s="25" t="s">
        <v>1044</v>
      </c>
      <c r="G25" s="25" t="s">
        <v>16</v>
      </c>
      <c r="H25" s="25" t="s">
        <v>700</v>
      </c>
      <c r="I25" s="25"/>
      <c r="J25" s="26"/>
      <c r="K25" s="123"/>
      <c r="M25" s="116"/>
      <c r="N25" s="117"/>
      <c r="O25" s="117"/>
      <c r="P25" s="117"/>
      <c r="Q25" s="118"/>
    </row>
    <row r="26" spans="2:17" ht="13.8" thickBot="1">
      <c r="C26" s="28">
        <f t="shared" ref="C26" si="10">C27+1000</f>
        <v>1000</v>
      </c>
      <c r="D26" s="45"/>
      <c r="E26" s="19" t="s">
        <v>222</v>
      </c>
      <c r="F26" s="27" t="s">
        <v>128</v>
      </c>
      <c r="G26" s="27" t="s">
        <v>1053</v>
      </c>
      <c r="H26" s="35" t="s">
        <v>34</v>
      </c>
      <c r="I26" s="35"/>
      <c r="J26" s="33"/>
      <c r="K26" s="123"/>
      <c r="M26" s="116"/>
      <c r="N26" s="117"/>
      <c r="O26" s="117"/>
      <c r="P26" s="117"/>
      <c r="Q26" s="118"/>
    </row>
    <row r="27" spans="2:17" ht="18" customHeight="1" thickBot="1">
      <c r="B27">
        <f t="shared" ca="1" si="1"/>
        <v>0.26342774637409283</v>
      </c>
      <c r="C27" s="29"/>
      <c r="D27" s="44">
        <v>13</v>
      </c>
      <c r="E27" s="20" t="s">
        <v>1050</v>
      </c>
      <c r="F27" s="25" t="s">
        <v>1051</v>
      </c>
      <c r="G27" s="25" t="s">
        <v>1054</v>
      </c>
      <c r="H27" s="25" t="s">
        <v>1055</v>
      </c>
      <c r="I27" s="25"/>
      <c r="J27" s="26"/>
      <c r="K27" s="123"/>
      <c r="M27" s="116"/>
      <c r="N27" s="117"/>
      <c r="O27" s="117"/>
      <c r="P27" s="117"/>
      <c r="Q27" s="118"/>
    </row>
    <row r="28" spans="2:17" ht="13.8" thickBot="1">
      <c r="C28" s="28">
        <f t="shared" ref="C28" si="11">C29+1000</f>
        <v>1000</v>
      </c>
      <c r="D28" s="45"/>
      <c r="E28" s="19" t="s">
        <v>1057</v>
      </c>
      <c r="F28" s="27"/>
      <c r="G28" s="27" t="s">
        <v>191</v>
      </c>
      <c r="H28" s="35"/>
      <c r="I28" s="35"/>
      <c r="J28" s="33"/>
      <c r="K28" s="123"/>
      <c r="M28" s="116"/>
      <c r="N28" s="117"/>
      <c r="O28" s="117"/>
      <c r="P28" s="117"/>
      <c r="Q28" s="118"/>
    </row>
    <row r="29" spans="2:17" ht="18" customHeight="1" thickBot="1">
      <c r="B29">
        <f t="shared" ca="1" si="1"/>
        <v>0.85981319657278343</v>
      </c>
      <c r="C29" s="29"/>
      <c r="D29" s="44">
        <v>14</v>
      </c>
      <c r="E29" s="20" t="s">
        <v>1051</v>
      </c>
      <c r="F29" s="25" t="s">
        <v>1058</v>
      </c>
      <c r="G29" s="25" t="s">
        <v>3</v>
      </c>
      <c r="H29" s="25" t="s">
        <v>10</v>
      </c>
      <c r="I29" s="25" t="s">
        <v>1062</v>
      </c>
      <c r="J29" s="26"/>
      <c r="K29" s="123"/>
      <c r="M29" s="119"/>
      <c r="N29" s="120"/>
      <c r="O29" s="120"/>
      <c r="P29" s="120"/>
      <c r="Q29" s="121"/>
    </row>
    <row r="30" spans="2:17" ht="13.8" thickBot="1">
      <c r="C30" s="28">
        <f t="shared" ref="C30" si="12">C31+1000</f>
        <v>1000</v>
      </c>
      <c r="D30" s="45"/>
      <c r="E30" s="19" t="s">
        <v>1063</v>
      </c>
      <c r="F30" s="27" t="s">
        <v>1066</v>
      </c>
      <c r="G30" s="27" t="s">
        <v>1067</v>
      </c>
      <c r="H30" s="35"/>
      <c r="I30" s="35" t="s">
        <v>1071</v>
      </c>
      <c r="J30" s="33" t="s">
        <v>1072</v>
      </c>
      <c r="K30" s="123"/>
    </row>
    <row r="31" spans="2:17" ht="18" customHeight="1" thickBot="1">
      <c r="B31">
        <f t="shared" ca="1" si="1"/>
        <v>0.46185589813343708</v>
      </c>
      <c r="C31" s="29"/>
      <c r="D31" s="44">
        <v>15</v>
      </c>
      <c r="E31" s="20" t="s">
        <v>1064</v>
      </c>
      <c r="F31" s="25" t="s">
        <v>1065</v>
      </c>
      <c r="G31" s="25" t="s">
        <v>1068</v>
      </c>
      <c r="H31" s="25" t="s">
        <v>1069</v>
      </c>
      <c r="I31" s="25" t="s">
        <v>1070</v>
      </c>
      <c r="J31" s="26" t="s">
        <v>1073</v>
      </c>
      <c r="K31" s="123"/>
    </row>
    <row r="32" spans="2:17" ht="13.8" thickBot="1">
      <c r="C32" s="28">
        <f t="shared" ref="C32" si="13">C33+1000</f>
        <v>1000</v>
      </c>
      <c r="D32" s="45"/>
      <c r="E32" s="19" t="s">
        <v>1074</v>
      </c>
      <c r="F32" s="27" t="s">
        <v>1077</v>
      </c>
      <c r="G32" s="27" t="s">
        <v>1078</v>
      </c>
      <c r="H32" s="35"/>
      <c r="I32" s="35" t="s">
        <v>1082</v>
      </c>
      <c r="J32" s="33"/>
      <c r="K32" s="123"/>
    </row>
    <row r="33" spans="2:11" ht="18" customHeight="1" thickBot="1">
      <c r="B33">
        <f t="shared" ca="1" si="1"/>
        <v>0.59595948036591873</v>
      </c>
      <c r="C33" s="29"/>
      <c r="D33" s="44">
        <v>16</v>
      </c>
      <c r="E33" s="20" t="s">
        <v>1075</v>
      </c>
      <c r="F33" s="25" t="s">
        <v>1076</v>
      </c>
      <c r="G33" s="25" t="s">
        <v>1079</v>
      </c>
      <c r="H33" s="25" t="s">
        <v>1080</v>
      </c>
      <c r="I33" s="25" t="s">
        <v>1081</v>
      </c>
      <c r="J33" s="26" t="s">
        <v>1083</v>
      </c>
      <c r="K33" s="123"/>
    </row>
    <row r="34" spans="2:11" ht="13.8" thickBot="1">
      <c r="C34" s="28">
        <f t="shared" ref="C34" si="14">C35+1000</f>
        <v>1000</v>
      </c>
      <c r="D34" s="45"/>
      <c r="E34" s="19" t="s">
        <v>1084</v>
      </c>
      <c r="F34" s="27" t="s">
        <v>1087</v>
      </c>
      <c r="G34" s="27" t="s">
        <v>1088</v>
      </c>
      <c r="H34" s="35" t="s">
        <v>1091</v>
      </c>
      <c r="I34" s="35" t="s">
        <v>1092</v>
      </c>
      <c r="J34" s="33" t="s">
        <v>1095</v>
      </c>
      <c r="K34" s="123"/>
    </row>
    <row r="35" spans="2:11" ht="18" customHeight="1" thickBot="1">
      <c r="B35">
        <f t="shared" ca="1" si="1"/>
        <v>0.52636857125988723</v>
      </c>
      <c r="C35" s="29"/>
      <c r="D35" s="44">
        <v>17</v>
      </c>
      <c r="E35" s="20" t="s">
        <v>1085</v>
      </c>
      <c r="F35" s="25" t="s">
        <v>1086</v>
      </c>
      <c r="G35" s="25" t="s">
        <v>1089</v>
      </c>
      <c r="H35" s="25" t="s">
        <v>1090</v>
      </c>
      <c r="I35" s="25" t="s">
        <v>1093</v>
      </c>
      <c r="J35" s="26" t="s">
        <v>1094</v>
      </c>
      <c r="K35" s="123"/>
    </row>
    <row r="36" spans="2:11" ht="13.8" thickBot="1">
      <c r="C36" s="28">
        <f t="shared" ref="C36" si="15">C37+1000</f>
        <v>1000</v>
      </c>
      <c r="D36" s="45"/>
      <c r="E36" s="19" t="s">
        <v>1096</v>
      </c>
      <c r="F36" s="27" t="s">
        <v>1099</v>
      </c>
      <c r="G36" s="27" t="s">
        <v>1100</v>
      </c>
      <c r="H36" s="35" t="s">
        <v>1103</v>
      </c>
      <c r="I36" s="35"/>
      <c r="J36" s="33"/>
      <c r="K36" s="123"/>
    </row>
    <row r="37" spans="2:11" ht="18" customHeight="1" thickBot="1">
      <c r="B37">
        <f t="shared" ca="1" si="1"/>
        <v>0.5606237082818526</v>
      </c>
      <c r="C37" s="29"/>
      <c r="D37" s="44">
        <v>18</v>
      </c>
      <c r="E37" s="20" t="s">
        <v>1097</v>
      </c>
      <c r="F37" s="25" t="s">
        <v>1098</v>
      </c>
      <c r="G37" s="25" t="s">
        <v>1101</v>
      </c>
      <c r="H37" s="25" t="s">
        <v>1102</v>
      </c>
      <c r="I37" s="25"/>
      <c r="J37" s="26"/>
      <c r="K37" s="123"/>
    </row>
    <row r="38" spans="2:11" ht="13.8" thickBot="1">
      <c r="C38" s="28">
        <f t="shared" ref="C38" si="16">C39+1000</f>
        <v>1000</v>
      </c>
      <c r="D38" s="45"/>
      <c r="E38" s="19" t="s">
        <v>1104</v>
      </c>
      <c r="F38" s="27" t="s">
        <v>1107</v>
      </c>
      <c r="G38" s="27"/>
      <c r="H38" s="35" t="s">
        <v>1110</v>
      </c>
      <c r="I38" s="35"/>
      <c r="J38" s="33"/>
      <c r="K38" s="123"/>
    </row>
    <row r="39" spans="2:11" ht="18" customHeight="1" thickBot="1">
      <c r="B39">
        <f t="shared" ca="1" si="1"/>
        <v>0.6479545607747258</v>
      </c>
      <c r="C39" s="29"/>
      <c r="D39" s="44">
        <v>19</v>
      </c>
      <c r="E39" s="20" t="s">
        <v>1105</v>
      </c>
      <c r="F39" s="25" t="s">
        <v>1106</v>
      </c>
      <c r="G39" s="25" t="s">
        <v>1108</v>
      </c>
      <c r="H39" s="25" t="s">
        <v>1109</v>
      </c>
      <c r="I39" s="25" t="s">
        <v>1111</v>
      </c>
      <c r="J39" s="26"/>
      <c r="K39" s="123"/>
    </row>
    <row r="40" spans="2:11" ht="13.8" thickBot="1">
      <c r="C40" s="28">
        <f t="shared" ref="C40" si="17">C41+1000</f>
        <v>1000</v>
      </c>
      <c r="D40" s="45"/>
      <c r="E40" s="19" t="s">
        <v>1112</v>
      </c>
      <c r="F40" s="27"/>
      <c r="G40" s="27" t="s">
        <v>1116</v>
      </c>
      <c r="H40" s="35" t="s">
        <v>1117</v>
      </c>
      <c r="I40" s="35"/>
      <c r="J40" s="33"/>
      <c r="K40" s="123"/>
    </row>
    <row r="41" spans="2:11" ht="18" customHeight="1" thickBot="1">
      <c r="B41">
        <f t="shared" ca="1" si="1"/>
        <v>0.17306185513135264</v>
      </c>
      <c r="C41" s="29"/>
      <c r="D41" s="44">
        <v>20</v>
      </c>
      <c r="E41" s="20" t="s">
        <v>1113</v>
      </c>
      <c r="F41" s="25" t="s">
        <v>1114</v>
      </c>
      <c r="G41" s="25" t="s">
        <v>1115</v>
      </c>
      <c r="H41" s="25" t="s">
        <v>1118</v>
      </c>
      <c r="I41" s="25"/>
      <c r="J41" s="26"/>
      <c r="K41" s="123"/>
    </row>
    <row r="42" spans="2:11" ht="13.8" thickBot="1">
      <c r="C42" s="28">
        <f t="shared" ref="C42" si="18">C43+1000</f>
        <v>1000</v>
      </c>
      <c r="D42" s="45"/>
      <c r="E42" s="19" t="s">
        <v>1119</v>
      </c>
      <c r="F42" s="27" t="s">
        <v>1122</v>
      </c>
      <c r="G42" s="27" t="s">
        <v>1123</v>
      </c>
      <c r="H42" s="35" t="s">
        <v>1126</v>
      </c>
      <c r="I42" s="35"/>
      <c r="J42" s="33"/>
      <c r="K42" s="123"/>
    </row>
    <row r="43" spans="2:11" ht="18" customHeight="1" thickBot="1">
      <c r="B43">
        <f t="shared" ca="1" si="1"/>
        <v>0.81347188452949504</v>
      </c>
      <c r="C43" s="29"/>
      <c r="D43" s="44">
        <v>21</v>
      </c>
      <c r="E43" s="20" t="s">
        <v>1120</v>
      </c>
      <c r="F43" s="25" t="s">
        <v>1121</v>
      </c>
      <c r="G43" s="25" t="s">
        <v>1124</v>
      </c>
      <c r="H43" s="25" t="s">
        <v>1125</v>
      </c>
      <c r="I43" s="25"/>
      <c r="J43" s="26"/>
      <c r="K43" s="123"/>
    </row>
    <row r="44" spans="2:11" ht="13.8" thickBot="1">
      <c r="C44" s="28">
        <f t="shared" ref="C44" si="19">C45+1000</f>
        <v>1000</v>
      </c>
      <c r="D44" s="45"/>
      <c r="E44" s="19" t="s">
        <v>1127</v>
      </c>
      <c r="F44" s="27" t="s">
        <v>1130</v>
      </c>
      <c r="G44" s="27" t="s">
        <v>1131</v>
      </c>
      <c r="H44" s="35"/>
      <c r="I44" s="35" t="s">
        <v>1135</v>
      </c>
      <c r="J44" s="33" t="s">
        <v>1136</v>
      </c>
      <c r="K44" s="123"/>
    </row>
    <row r="45" spans="2:11" ht="18" customHeight="1" thickBot="1">
      <c r="B45">
        <f t="shared" ca="1" si="1"/>
        <v>4.9485992723252381E-2</v>
      </c>
      <c r="C45" s="29"/>
      <c r="D45" s="74">
        <v>22</v>
      </c>
      <c r="E45" s="71" t="s">
        <v>1128</v>
      </c>
      <c r="F45" s="72" t="s">
        <v>1129</v>
      </c>
      <c r="G45" s="72" t="s">
        <v>1132</v>
      </c>
      <c r="H45" s="72" t="s">
        <v>1133</v>
      </c>
      <c r="I45" s="72" t="s">
        <v>1134</v>
      </c>
      <c r="J45" s="73" t="s">
        <v>1137</v>
      </c>
      <c r="K45" s="124"/>
    </row>
    <row r="46" spans="2:11" ht="13.8" thickBot="1">
      <c r="C46" s="28">
        <f t="shared" ref="C46" si="20">C47+1000</f>
        <v>1000</v>
      </c>
      <c r="D46" s="46"/>
      <c r="E46" s="34" t="s">
        <v>1139</v>
      </c>
      <c r="F46" s="35" t="s">
        <v>1142</v>
      </c>
      <c r="G46" s="35"/>
      <c r="H46" s="35" t="s">
        <v>1145</v>
      </c>
      <c r="I46" s="35" t="s">
        <v>1146</v>
      </c>
      <c r="J46" s="33"/>
      <c r="K46" s="107" t="s">
        <v>1270</v>
      </c>
    </row>
    <row r="47" spans="2:11" ht="18" customHeight="1" thickBot="1">
      <c r="B47">
        <f ca="1">RAND()</f>
        <v>0.63622621747827146</v>
      </c>
      <c r="C47" s="29"/>
      <c r="D47" s="44">
        <v>23</v>
      </c>
      <c r="E47" s="20" t="s">
        <v>1140</v>
      </c>
      <c r="F47" s="25" t="s">
        <v>1141</v>
      </c>
      <c r="G47" s="25" t="s">
        <v>1143</v>
      </c>
      <c r="H47" s="25" t="s">
        <v>1144</v>
      </c>
      <c r="I47" s="25" t="s">
        <v>1147</v>
      </c>
      <c r="J47" s="26" t="s">
        <v>1148</v>
      </c>
      <c r="K47" s="108"/>
    </row>
    <row r="48" spans="2:11" ht="13.8" thickBot="1">
      <c r="C48" s="28">
        <f t="shared" ref="C48" si="21">C49+1000</f>
        <v>1000</v>
      </c>
      <c r="D48" s="45"/>
      <c r="E48" s="19" t="s">
        <v>1149</v>
      </c>
      <c r="F48" s="27"/>
      <c r="G48" s="27" t="s">
        <v>1152</v>
      </c>
      <c r="H48" s="35"/>
      <c r="I48" s="35"/>
      <c r="J48" s="33"/>
      <c r="K48" s="108"/>
    </row>
    <row r="49" spans="2:11" ht="18" customHeight="1" thickBot="1">
      <c r="B49">
        <f t="shared" ref="B49:B111" ca="1" si="22">RAND()</f>
        <v>0.2905472337848598</v>
      </c>
      <c r="C49" s="29"/>
      <c r="D49" s="44">
        <v>24</v>
      </c>
      <c r="E49" s="20" t="s">
        <v>1140</v>
      </c>
      <c r="F49" s="25" t="s">
        <v>1150</v>
      </c>
      <c r="G49" s="25" t="s">
        <v>1151</v>
      </c>
      <c r="H49" s="25" t="s">
        <v>1150</v>
      </c>
      <c r="I49" s="25" t="s">
        <v>1143</v>
      </c>
      <c r="J49" s="26" t="s">
        <v>1153</v>
      </c>
      <c r="K49" s="108"/>
    </row>
    <row r="50" spans="2:11" ht="13.8" thickBot="1">
      <c r="C50" s="28">
        <f t="shared" ref="C50" si="23">C51+1000</f>
        <v>1000</v>
      </c>
      <c r="D50" s="45"/>
      <c r="E50" s="19" t="s">
        <v>1154</v>
      </c>
      <c r="F50" s="27" t="s">
        <v>1157</v>
      </c>
      <c r="G50" s="27"/>
      <c r="H50" s="35"/>
      <c r="I50" s="35"/>
      <c r="J50" s="33"/>
      <c r="K50" s="108"/>
    </row>
    <row r="51" spans="2:11" ht="18" customHeight="1" thickBot="1">
      <c r="B51">
        <f t="shared" ca="1" si="22"/>
        <v>0.74917778477824937</v>
      </c>
      <c r="C51" s="29"/>
      <c r="D51" s="44">
        <v>25</v>
      </c>
      <c r="E51" s="20" t="s">
        <v>1155</v>
      </c>
      <c r="F51" s="25" t="s">
        <v>1156</v>
      </c>
      <c r="G51" s="25" t="s">
        <v>1158</v>
      </c>
      <c r="H51" s="25" t="s">
        <v>1159</v>
      </c>
      <c r="I51" s="25"/>
      <c r="J51" s="26"/>
      <c r="K51" s="108"/>
    </row>
    <row r="52" spans="2:11" ht="13.8" thickBot="1">
      <c r="C52" s="28">
        <f t="shared" ref="C52" si="24">C53+1000</f>
        <v>1000</v>
      </c>
      <c r="D52" s="45"/>
      <c r="E52" s="19" t="s">
        <v>1160</v>
      </c>
      <c r="F52" s="27" t="s">
        <v>1163</v>
      </c>
      <c r="G52" s="27" t="s">
        <v>1164</v>
      </c>
      <c r="H52" s="35" t="s">
        <v>1167</v>
      </c>
      <c r="I52" s="35"/>
      <c r="J52" s="33"/>
      <c r="K52" s="108"/>
    </row>
    <row r="53" spans="2:11" ht="18" customHeight="1" thickBot="1">
      <c r="B53">
        <f t="shared" ca="1" si="22"/>
        <v>0.32545326998415802</v>
      </c>
      <c r="C53" s="29"/>
      <c r="D53" s="44">
        <v>26</v>
      </c>
      <c r="E53" s="20" t="s">
        <v>1161</v>
      </c>
      <c r="F53" s="25" t="s">
        <v>1162</v>
      </c>
      <c r="G53" s="25" t="s">
        <v>1165</v>
      </c>
      <c r="H53" s="25" t="s">
        <v>1166</v>
      </c>
      <c r="I53" s="25"/>
      <c r="J53" s="26"/>
      <c r="K53" s="108"/>
    </row>
    <row r="54" spans="2:11" ht="13.8" thickBot="1">
      <c r="C54" s="28">
        <f t="shared" ref="C54" si="25">C55+1000</f>
        <v>1000</v>
      </c>
      <c r="D54" s="45"/>
      <c r="E54" s="19" t="s">
        <v>1168</v>
      </c>
      <c r="F54" s="27" t="s">
        <v>1171</v>
      </c>
      <c r="G54" s="27"/>
      <c r="H54" s="35" t="s">
        <v>1174</v>
      </c>
      <c r="I54" s="35" t="s">
        <v>1175</v>
      </c>
      <c r="J54" s="33"/>
      <c r="K54" s="108"/>
    </row>
    <row r="55" spans="2:11" ht="18" customHeight="1" thickBot="1">
      <c r="B55">
        <f t="shared" ca="1" si="22"/>
        <v>0.30391266715451803</v>
      </c>
      <c r="C55" s="29"/>
      <c r="D55" s="44">
        <v>27</v>
      </c>
      <c r="E55" s="20" t="s">
        <v>1169</v>
      </c>
      <c r="F55" s="25" t="s">
        <v>1170</v>
      </c>
      <c r="G55" s="25" t="s">
        <v>1172</v>
      </c>
      <c r="H55" s="25" t="s">
        <v>1173</v>
      </c>
      <c r="I55" s="25" t="s">
        <v>1176</v>
      </c>
      <c r="J55" s="26" t="s">
        <v>1153</v>
      </c>
      <c r="K55" s="108"/>
    </row>
    <row r="56" spans="2:11" ht="13.8" thickBot="1">
      <c r="C56" s="28">
        <f t="shared" ref="C56" si="26">C57+1000</f>
        <v>1000</v>
      </c>
      <c r="D56" s="45"/>
      <c r="E56" s="19" t="s">
        <v>1177</v>
      </c>
      <c r="F56" s="27"/>
      <c r="G56" s="27" t="s">
        <v>1180</v>
      </c>
      <c r="H56" s="35"/>
      <c r="I56" s="35"/>
      <c r="J56" s="33"/>
      <c r="K56" s="108"/>
    </row>
    <row r="57" spans="2:11" ht="18" customHeight="1" thickBot="1">
      <c r="B57">
        <f t="shared" ca="1" si="22"/>
        <v>0.45818533663677996</v>
      </c>
      <c r="C57" s="29"/>
      <c r="D57" s="44">
        <v>28</v>
      </c>
      <c r="E57" s="20" t="s">
        <v>1178</v>
      </c>
      <c r="F57" s="25" t="s">
        <v>1179</v>
      </c>
      <c r="G57" s="25" t="s">
        <v>1176</v>
      </c>
      <c r="H57" s="25" t="s">
        <v>1143</v>
      </c>
      <c r="I57" s="25" t="s">
        <v>1181</v>
      </c>
      <c r="J57" s="26"/>
      <c r="K57" s="108"/>
    </row>
    <row r="58" spans="2:11" ht="13.8" thickBot="1">
      <c r="C58" s="28">
        <f t="shared" ref="C58" si="27">C59+1000</f>
        <v>1000</v>
      </c>
      <c r="D58" s="45"/>
      <c r="E58" s="19" t="s">
        <v>1182</v>
      </c>
      <c r="F58" s="27"/>
      <c r="G58" s="27" t="s">
        <v>1185</v>
      </c>
      <c r="H58" s="35" t="s">
        <v>1186</v>
      </c>
      <c r="I58" s="35" t="s">
        <v>1189</v>
      </c>
      <c r="J58" s="33" t="s">
        <v>1190</v>
      </c>
      <c r="K58" s="108"/>
    </row>
    <row r="59" spans="2:11" ht="18" customHeight="1" thickBot="1">
      <c r="B59">
        <f t="shared" ca="1" si="22"/>
        <v>0.55809548059662539</v>
      </c>
      <c r="C59" s="29"/>
      <c r="D59" s="44">
        <v>29</v>
      </c>
      <c r="E59" s="20" t="s">
        <v>1183</v>
      </c>
      <c r="F59" s="25" t="s">
        <v>1150</v>
      </c>
      <c r="G59" s="25" t="s">
        <v>1184</v>
      </c>
      <c r="H59" s="25" t="s">
        <v>1187</v>
      </c>
      <c r="I59" s="25" t="s">
        <v>1188</v>
      </c>
      <c r="J59" s="26" t="s">
        <v>1191</v>
      </c>
      <c r="K59" s="108"/>
    </row>
    <row r="60" spans="2:11" ht="13.8" thickBot="1">
      <c r="C60" s="28">
        <f t="shared" ref="C60" si="28">C61+1000</f>
        <v>1000</v>
      </c>
      <c r="D60" s="45"/>
      <c r="E60" s="19" t="s">
        <v>1139</v>
      </c>
      <c r="F60" s="27" t="s">
        <v>1194</v>
      </c>
      <c r="G60" s="27"/>
      <c r="H60" s="35" t="s">
        <v>1196</v>
      </c>
      <c r="I60" s="35" t="s">
        <v>1197</v>
      </c>
      <c r="J60" s="33"/>
      <c r="K60" s="108"/>
    </row>
    <row r="61" spans="2:11" ht="18" customHeight="1" thickBot="1">
      <c r="B61">
        <f t="shared" ca="1" si="22"/>
        <v>0.23704881484416274</v>
      </c>
      <c r="C61" s="29"/>
      <c r="D61" s="44">
        <v>30</v>
      </c>
      <c r="E61" s="20" t="s">
        <v>1192</v>
      </c>
      <c r="F61" s="25" t="s">
        <v>1193</v>
      </c>
      <c r="G61" s="25" t="s">
        <v>1143</v>
      </c>
      <c r="H61" s="25" t="s">
        <v>1195</v>
      </c>
      <c r="I61" s="25" t="s">
        <v>1198</v>
      </c>
      <c r="J61" s="26" t="s">
        <v>1153</v>
      </c>
      <c r="K61" s="108"/>
    </row>
    <row r="62" spans="2:11" ht="13.8" thickBot="1">
      <c r="C62" s="28">
        <f t="shared" ref="C62" si="29">C63+1000</f>
        <v>1000</v>
      </c>
      <c r="D62" s="45"/>
      <c r="E62" s="19" t="s">
        <v>1199</v>
      </c>
      <c r="F62" s="27"/>
      <c r="G62" s="27" t="s">
        <v>1204</v>
      </c>
      <c r="H62" s="35"/>
      <c r="I62" s="35" t="s">
        <v>1206</v>
      </c>
      <c r="J62" s="33"/>
      <c r="K62" s="108"/>
    </row>
    <row r="63" spans="2:11" ht="18" customHeight="1" thickBot="1">
      <c r="B63">
        <f t="shared" ca="1" si="22"/>
        <v>0.25242705571357482</v>
      </c>
      <c r="C63" s="29"/>
      <c r="D63" s="44">
        <v>31</v>
      </c>
      <c r="E63" s="20" t="s">
        <v>1200</v>
      </c>
      <c r="F63" s="25" t="s">
        <v>1202</v>
      </c>
      <c r="G63" s="25" t="s">
        <v>1203</v>
      </c>
      <c r="H63" s="25" t="s">
        <v>1201</v>
      </c>
      <c r="I63" s="25" t="s">
        <v>1205</v>
      </c>
      <c r="J63" s="26" t="s">
        <v>1207</v>
      </c>
      <c r="K63" s="108"/>
    </row>
    <row r="64" spans="2:11" ht="13.8" thickBot="1">
      <c r="C64" s="28">
        <f t="shared" ref="C64" si="30">C65+1000</f>
        <v>1000</v>
      </c>
      <c r="D64" s="45"/>
      <c r="E64" s="19" t="s">
        <v>1208</v>
      </c>
      <c r="F64" s="27"/>
      <c r="G64" s="27" t="s">
        <v>1211</v>
      </c>
      <c r="H64" s="35" t="s">
        <v>1212</v>
      </c>
      <c r="I64" s="35"/>
      <c r="J64" s="33"/>
      <c r="K64" s="108"/>
    </row>
    <row r="65" spans="2:11" ht="18" customHeight="1" thickBot="1">
      <c r="B65">
        <f t="shared" ca="1" si="22"/>
        <v>0.91805083736978466</v>
      </c>
      <c r="C65" s="29"/>
      <c r="D65" s="44">
        <v>32</v>
      </c>
      <c r="E65" s="20" t="s">
        <v>1209</v>
      </c>
      <c r="F65" s="25" t="s">
        <v>1210</v>
      </c>
      <c r="G65" s="25" t="s">
        <v>1193</v>
      </c>
      <c r="H65" s="25" t="s">
        <v>1213</v>
      </c>
      <c r="I65" s="25"/>
      <c r="J65" s="26"/>
      <c r="K65" s="108"/>
    </row>
    <row r="66" spans="2:11" ht="13.8" thickBot="1">
      <c r="C66" s="28">
        <f t="shared" ref="C66" si="31">C67+1000</f>
        <v>1000</v>
      </c>
      <c r="D66" s="45"/>
      <c r="E66" s="19" t="s">
        <v>1214</v>
      </c>
      <c r="F66" s="27" t="s">
        <v>1217</v>
      </c>
      <c r="G66" s="27" t="s">
        <v>1189</v>
      </c>
      <c r="H66" s="35"/>
      <c r="I66" s="35" t="s">
        <v>1220</v>
      </c>
      <c r="J66" s="33"/>
      <c r="K66" s="108"/>
    </row>
    <row r="67" spans="2:11" ht="18" customHeight="1" thickBot="1">
      <c r="B67">
        <f t="shared" ca="1" si="22"/>
        <v>0.93121918817971727</v>
      </c>
      <c r="C67" s="29"/>
      <c r="D67" s="44">
        <v>33</v>
      </c>
      <c r="E67" s="20" t="s">
        <v>1215</v>
      </c>
      <c r="F67" s="25" t="s">
        <v>1216</v>
      </c>
      <c r="G67" s="25" t="s">
        <v>1218</v>
      </c>
      <c r="H67" s="25" t="s">
        <v>1143</v>
      </c>
      <c r="I67" s="25" t="s">
        <v>1219</v>
      </c>
      <c r="J67" s="26" t="s">
        <v>1221</v>
      </c>
      <c r="K67" s="108"/>
    </row>
    <row r="68" spans="2:11" ht="13.8" thickBot="1">
      <c r="C68" s="28">
        <f t="shared" ref="C68" si="32">C69+1000</f>
        <v>1000</v>
      </c>
      <c r="D68" s="45"/>
      <c r="E68" s="19" t="s">
        <v>1222</v>
      </c>
      <c r="F68" s="27"/>
      <c r="G68" s="27" t="s">
        <v>1164</v>
      </c>
      <c r="H68" s="35"/>
      <c r="I68" s="35"/>
      <c r="J68" s="33"/>
      <c r="K68" s="108"/>
    </row>
    <row r="69" spans="2:11" ht="18" customHeight="1" thickBot="1">
      <c r="B69">
        <f t="shared" ca="1" si="22"/>
        <v>0.8867120570644883</v>
      </c>
      <c r="C69" s="29"/>
      <c r="D69" s="44">
        <v>34</v>
      </c>
      <c r="E69" s="20" t="s">
        <v>1223</v>
      </c>
      <c r="F69" s="25" t="s">
        <v>1143</v>
      </c>
      <c r="G69" s="25" t="s">
        <v>1216</v>
      </c>
      <c r="H69" s="25" t="s">
        <v>1221</v>
      </c>
      <c r="I69" s="25"/>
      <c r="J69" s="26"/>
      <c r="K69" s="108"/>
    </row>
    <row r="70" spans="2:11" ht="13.8" thickBot="1">
      <c r="C70" s="28">
        <f t="shared" ref="C70" si="33">C71+1000</f>
        <v>1000</v>
      </c>
      <c r="D70" s="45"/>
      <c r="E70" s="19" t="s">
        <v>1224</v>
      </c>
      <c r="F70" s="27" t="s">
        <v>1227</v>
      </c>
      <c r="G70" s="27" t="s">
        <v>1228</v>
      </c>
      <c r="H70" s="35"/>
      <c r="I70" s="35"/>
      <c r="J70" s="33"/>
      <c r="K70" s="108"/>
    </row>
    <row r="71" spans="2:11" ht="18" customHeight="1" thickBot="1">
      <c r="B71">
        <f t="shared" ca="1" si="22"/>
        <v>3.615328192839562E-2</v>
      </c>
      <c r="C71" s="29"/>
      <c r="D71" s="44">
        <v>35</v>
      </c>
      <c r="E71" s="20" t="s">
        <v>1225</v>
      </c>
      <c r="F71" s="25" t="s">
        <v>1226</v>
      </c>
      <c r="G71" s="25" t="s">
        <v>1229</v>
      </c>
      <c r="H71" s="25" t="s">
        <v>1153</v>
      </c>
      <c r="I71" s="25"/>
      <c r="J71" s="26"/>
      <c r="K71" s="108"/>
    </row>
    <row r="72" spans="2:11" ht="13.8" thickBot="1">
      <c r="C72" s="28">
        <f t="shared" ref="C72" si="34">C73+1000</f>
        <v>1000</v>
      </c>
      <c r="D72" s="45"/>
      <c r="E72" s="19" t="s">
        <v>1230</v>
      </c>
      <c r="F72" s="27" t="s">
        <v>1233</v>
      </c>
      <c r="G72" s="27"/>
      <c r="H72" s="35" t="s">
        <v>1235</v>
      </c>
      <c r="I72" s="35"/>
      <c r="J72" s="33"/>
      <c r="K72" s="108"/>
    </row>
    <row r="73" spans="2:11" ht="18" customHeight="1" thickBot="1">
      <c r="B73">
        <f t="shared" ca="1" si="22"/>
        <v>0.38448548735622678</v>
      </c>
      <c r="C73" s="29"/>
      <c r="D73" s="44">
        <v>36</v>
      </c>
      <c r="E73" s="20" t="s">
        <v>1231</v>
      </c>
      <c r="F73" s="25" t="s">
        <v>1232</v>
      </c>
      <c r="G73" s="25" t="s">
        <v>1143</v>
      </c>
      <c r="H73" s="25" t="s">
        <v>1234</v>
      </c>
      <c r="I73" s="25" t="s">
        <v>1236</v>
      </c>
      <c r="J73" s="26"/>
      <c r="K73" s="108"/>
    </row>
    <row r="74" spans="2:11" ht="13.8" thickBot="1">
      <c r="C74" s="28">
        <f t="shared" ref="C74" si="35">C75+1000</f>
        <v>1000</v>
      </c>
      <c r="D74" s="45"/>
      <c r="E74" s="19" t="s">
        <v>1237</v>
      </c>
      <c r="F74" s="27" t="s">
        <v>1240</v>
      </c>
      <c r="G74" s="27"/>
      <c r="H74" s="35" t="s">
        <v>1242</v>
      </c>
      <c r="I74" s="35"/>
      <c r="J74" s="33"/>
      <c r="K74" s="108"/>
    </row>
    <row r="75" spans="2:11" ht="18" customHeight="1" thickBot="1">
      <c r="B75">
        <f t="shared" ca="1" si="22"/>
        <v>0.80548663966891343</v>
      </c>
      <c r="C75" s="29"/>
      <c r="D75" s="44">
        <v>37</v>
      </c>
      <c r="E75" s="20" t="s">
        <v>1238</v>
      </c>
      <c r="F75" s="25" t="s">
        <v>1239</v>
      </c>
      <c r="G75" s="25" t="s">
        <v>1143</v>
      </c>
      <c r="H75" s="25" t="s">
        <v>1241</v>
      </c>
      <c r="I75" s="25" t="s">
        <v>1243</v>
      </c>
      <c r="J75" s="26"/>
      <c r="K75" s="108"/>
    </row>
    <row r="76" spans="2:11" ht="13.8" thickBot="1">
      <c r="C76" s="28">
        <f t="shared" ref="C76" si="36">C77+1000</f>
        <v>1000</v>
      </c>
      <c r="D76" s="45"/>
      <c r="E76" s="19" t="s">
        <v>1244</v>
      </c>
      <c r="F76" s="27" t="s">
        <v>1247</v>
      </c>
      <c r="G76" s="27"/>
      <c r="H76" s="35" t="s">
        <v>1168</v>
      </c>
      <c r="I76" s="35" t="s">
        <v>1249</v>
      </c>
      <c r="J76" s="33"/>
      <c r="K76" s="108"/>
    </row>
    <row r="77" spans="2:11" ht="18" customHeight="1" thickBot="1">
      <c r="B77">
        <f t="shared" ca="1" si="22"/>
        <v>0.94250058554769067</v>
      </c>
      <c r="C77" s="29"/>
      <c r="D77" s="44">
        <v>38</v>
      </c>
      <c r="E77" s="20" t="s">
        <v>1245</v>
      </c>
      <c r="F77" s="25" t="s">
        <v>1246</v>
      </c>
      <c r="G77" s="25" t="s">
        <v>1158</v>
      </c>
      <c r="H77" s="25" t="s">
        <v>1248</v>
      </c>
      <c r="I77" s="25" t="s">
        <v>1250</v>
      </c>
      <c r="J77" s="26"/>
      <c r="K77" s="108"/>
    </row>
    <row r="78" spans="2:11" ht="13.8" thickBot="1">
      <c r="C78" s="28">
        <f t="shared" ref="C78" si="37">C79+1000</f>
        <v>1000</v>
      </c>
      <c r="D78" s="45"/>
      <c r="E78" s="19" t="s">
        <v>1251</v>
      </c>
      <c r="F78" s="27" t="s">
        <v>1227</v>
      </c>
      <c r="G78" s="27" t="s">
        <v>1244</v>
      </c>
      <c r="H78" s="35"/>
      <c r="I78" s="35" t="s">
        <v>1256</v>
      </c>
      <c r="J78" s="33" t="s">
        <v>1257</v>
      </c>
      <c r="K78" s="108"/>
    </row>
    <row r="79" spans="2:11" ht="18" customHeight="1" thickBot="1">
      <c r="B79">
        <f t="shared" ca="1" si="22"/>
        <v>0.65344286456157719</v>
      </c>
      <c r="C79" s="29"/>
      <c r="D79" s="44">
        <v>39</v>
      </c>
      <c r="E79" s="20" t="s">
        <v>1252</v>
      </c>
      <c r="F79" s="25" t="s">
        <v>1253</v>
      </c>
      <c r="G79" s="25" t="s">
        <v>1254</v>
      </c>
      <c r="H79" s="25" t="s">
        <v>1210</v>
      </c>
      <c r="I79" s="25" t="s">
        <v>1255</v>
      </c>
      <c r="J79" s="26" t="s">
        <v>1258</v>
      </c>
      <c r="K79" s="108"/>
    </row>
    <row r="80" spans="2:11" ht="13.8" thickBot="1">
      <c r="C80" s="28">
        <f t="shared" ref="C80" si="38">C81+1000</f>
        <v>1000</v>
      </c>
      <c r="D80" s="45"/>
      <c r="E80" s="19" t="s">
        <v>1259</v>
      </c>
      <c r="F80" s="27" t="s">
        <v>1244</v>
      </c>
      <c r="G80" s="27" t="s">
        <v>1262</v>
      </c>
      <c r="H80" s="35"/>
      <c r="I80" s="35" t="s">
        <v>1227</v>
      </c>
      <c r="J80" s="33" t="s">
        <v>1263</v>
      </c>
      <c r="K80" s="108"/>
    </row>
    <row r="81" spans="2:11" ht="18" customHeight="1" thickBot="1">
      <c r="B81">
        <f t="shared" ca="1" si="22"/>
        <v>0.47223223513641277</v>
      </c>
      <c r="C81" s="29"/>
      <c r="D81" s="44">
        <v>40</v>
      </c>
      <c r="E81" s="20" t="s">
        <v>1260</v>
      </c>
      <c r="F81" s="25" t="s">
        <v>1261</v>
      </c>
      <c r="G81" s="25" t="s">
        <v>1255</v>
      </c>
      <c r="H81" s="25" t="s">
        <v>1158</v>
      </c>
      <c r="I81" s="25" t="s">
        <v>1089</v>
      </c>
      <c r="J81" s="26" t="s">
        <v>1264</v>
      </c>
      <c r="K81" s="108"/>
    </row>
    <row r="82" spans="2:11" ht="13.8" thickBot="1">
      <c r="C82" s="28">
        <f t="shared" ref="C82" si="39">C83+1000</f>
        <v>1000</v>
      </c>
      <c r="D82" s="45"/>
      <c r="E82" s="19" t="s">
        <v>1206</v>
      </c>
      <c r="F82" s="27"/>
      <c r="G82" s="27"/>
      <c r="H82" s="35" t="s">
        <v>1268</v>
      </c>
      <c r="I82" s="35"/>
      <c r="J82" s="33"/>
      <c r="K82" s="108"/>
    </row>
    <row r="83" spans="2:11" ht="18" customHeight="1" thickBot="1">
      <c r="B83">
        <f t="shared" ca="1" si="22"/>
        <v>0.58704949913471072</v>
      </c>
      <c r="C83" s="29"/>
      <c r="D83" s="74">
        <v>41</v>
      </c>
      <c r="E83" s="71" t="s">
        <v>1265</v>
      </c>
      <c r="F83" s="72" t="s">
        <v>1266</v>
      </c>
      <c r="G83" s="72" t="s">
        <v>1143</v>
      </c>
      <c r="H83" s="72" t="s">
        <v>1267</v>
      </c>
      <c r="I83" s="72" t="s">
        <v>1269</v>
      </c>
      <c r="J83" s="73"/>
      <c r="K83" s="109"/>
    </row>
    <row r="84" spans="2:11" ht="13.8" thickBot="1">
      <c r="C84" s="28">
        <f t="shared" ref="C84" si="40">C85+1000</f>
        <v>1000</v>
      </c>
      <c r="D84" s="46"/>
      <c r="E84" s="34" t="s">
        <v>1273</v>
      </c>
      <c r="F84" s="35" t="s">
        <v>1257</v>
      </c>
      <c r="G84" s="35"/>
      <c r="H84" s="35" t="s">
        <v>1276</v>
      </c>
      <c r="I84" s="35" t="s">
        <v>1277</v>
      </c>
      <c r="J84" s="33"/>
      <c r="K84" s="110" t="s">
        <v>1349</v>
      </c>
    </row>
    <row r="85" spans="2:11" ht="18" customHeight="1" thickBot="1">
      <c r="B85">
        <f t="shared" ca="1" si="22"/>
        <v>0.48297937564948323</v>
      </c>
      <c r="C85" s="29"/>
      <c r="D85" s="44">
        <v>42</v>
      </c>
      <c r="E85" s="20" t="s">
        <v>1274</v>
      </c>
      <c r="F85" s="25" t="s">
        <v>1271</v>
      </c>
      <c r="G85" s="25" t="s">
        <v>1153</v>
      </c>
      <c r="H85" s="25" t="s">
        <v>1275</v>
      </c>
      <c r="I85" s="25" t="s">
        <v>1213</v>
      </c>
      <c r="J85" s="26"/>
      <c r="K85" s="111"/>
    </row>
    <row r="86" spans="2:11" ht="13.8" thickBot="1">
      <c r="C86" s="28">
        <f t="shared" ref="C86" si="41">C87+1000</f>
        <v>1000</v>
      </c>
      <c r="D86" s="45"/>
      <c r="E86" s="19" t="s">
        <v>1278</v>
      </c>
      <c r="F86" s="27" t="s">
        <v>1247</v>
      </c>
      <c r="G86" s="27" t="s">
        <v>1217</v>
      </c>
      <c r="H86" s="35"/>
      <c r="I86" s="35" t="s">
        <v>1283</v>
      </c>
      <c r="J86" s="33"/>
      <c r="K86" s="111"/>
    </row>
    <row r="87" spans="2:11" ht="18" customHeight="1" thickBot="1">
      <c r="B87">
        <f t="shared" ca="1" si="22"/>
        <v>0.94373345219872296</v>
      </c>
      <c r="C87" s="29"/>
      <c r="D87" s="44">
        <v>43</v>
      </c>
      <c r="E87" s="20" t="s">
        <v>1279</v>
      </c>
      <c r="F87" s="25" t="s">
        <v>1280</v>
      </c>
      <c r="G87" s="25" t="s">
        <v>1281</v>
      </c>
      <c r="H87" s="25" t="s">
        <v>1143</v>
      </c>
      <c r="I87" s="25" t="s">
        <v>1282</v>
      </c>
      <c r="J87" s="26" t="s">
        <v>1236</v>
      </c>
      <c r="K87" s="111"/>
    </row>
    <row r="88" spans="2:11" ht="13.8" thickBot="1">
      <c r="C88" s="28">
        <f t="shared" ref="C88" si="42">C89+1000</f>
        <v>1000</v>
      </c>
      <c r="D88" s="45"/>
      <c r="E88" s="19" t="s">
        <v>1284</v>
      </c>
      <c r="F88" s="27"/>
      <c r="G88" s="27" t="s">
        <v>1287</v>
      </c>
      <c r="H88" s="35"/>
      <c r="I88" s="35" t="s">
        <v>1290</v>
      </c>
      <c r="J88" s="33"/>
      <c r="K88" s="111"/>
    </row>
    <row r="89" spans="2:11" ht="18" customHeight="1" thickBot="1">
      <c r="B89">
        <f t="shared" ca="1" si="22"/>
        <v>0.91248119530766814</v>
      </c>
      <c r="C89" s="29"/>
      <c r="D89" s="44">
        <v>44</v>
      </c>
      <c r="E89" s="20" t="s">
        <v>1285</v>
      </c>
      <c r="F89" s="25" t="s">
        <v>1150</v>
      </c>
      <c r="G89" s="25" t="s">
        <v>1286</v>
      </c>
      <c r="H89" s="25" t="s">
        <v>1288</v>
      </c>
      <c r="I89" s="25" t="s">
        <v>1289</v>
      </c>
      <c r="J89" s="26" t="s">
        <v>1291</v>
      </c>
      <c r="K89" s="111"/>
    </row>
    <row r="90" spans="2:11" ht="13.8" thickBot="1">
      <c r="C90" s="28">
        <f t="shared" ref="C90" si="43">C91+1000</f>
        <v>1000</v>
      </c>
      <c r="D90" s="45"/>
      <c r="E90" s="19" t="s">
        <v>1292</v>
      </c>
      <c r="F90" s="27" t="s">
        <v>1295</v>
      </c>
      <c r="G90" s="27" t="s">
        <v>1296</v>
      </c>
      <c r="H90" s="35"/>
      <c r="I90" s="35" t="s">
        <v>1299</v>
      </c>
      <c r="J90" s="33"/>
      <c r="K90" s="111"/>
    </row>
    <row r="91" spans="2:11" ht="18" customHeight="1" thickBot="1">
      <c r="B91">
        <f t="shared" ca="1" si="22"/>
        <v>0.30109802078842796</v>
      </c>
      <c r="C91" s="29"/>
      <c r="D91" s="44">
        <v>45</v>
      </c>
      <c r="E91" s="20" t="s">
        <v>1293</v>
      </c>
      <c r="F91" s="25" t="s">
        <v>1294</v>
      </c>
      <c r="G91" s="25" t="s">
        <v>1297</v>
      </c>
      <c r="H91" s="25" t="s">
        <v>1179</v>
      </c>
      <c r="I91" s="25" t="s">
        <v>1298</v>
      </c>
      <c r="J91" s="26" t="s">
        <v>1269</v>
      </c>
      <c r="K91" s="111"/>
    </row>
    <row r="92" spans="2:11" ht="13.8" thickBot="1">
      <c r="C92" s="28">
        <f t="shared" ref="C92" si="44">C93+1000</f>
        <v>1000</v>
      </c>
      <c r="D92" s="45"/>
      <c r="E92" s="19" t="s">
        <v>1257</v>
      </c>
      <c r="F92" s="27" t="s">
        <v>1302</v>
      </c>
      <c r="G92" s="27" t="s">
        <v>1303</v>
      </c>
      <c r="H92" s="35"/>
      <c r="I92" s="35" t="s">
        <v>1306</v>
      </c>
      <c r="J92" s="33" t="s">
        <v>1212</v>
      </c>
      <c r="K92" s="111"/>
    </row>
    <row r="93" spans="2:11" ht="18" customHeight="1" thickBot="1">
      <c r="B93">
        <f t="shared" ca="1" si="22"/>
        <v>0.99325835715734312</v>
      </c>
      <c r="C93" s="29"/>
      <c r="D93" s="44">
        <v>46</v>
      </c>
      <c r="E93" s="20" t="s">
        <v>1300</v>
      </c>
      <c r="F93" s="25" t="s">
        <v>1301</v>
      </c>
      <c r="G93" s="25" t="s">
        <v>1304</v>
      </c>
      <c r="H93" s="25" t="s">
        <v>1210</v>
      </c>
      <c r="I93" s="25" t="s">
        <v>1305</v>
      </c>
      <c r="J93" s="26" t="s">
        <v>1213</v>
      </c>
      <c r="K93" s="111"/>
    </row>
    <row r="94" spans="2:11" ht="13.8" thickBot="1">
      <c r="C94" s="28">
        <f t="shared" ref="C94" si="45">C95+1000</f>
        <v>1000</v>
      </c>
      <c r="D94" s="45"/>
      <c r="E94" s="19" t="s">
        <v>1263</v>
      </c>
      <c r="F94" s="27" t="s">
        <v>1309</v>
      </c>
      <c r="G94" s="27"/>
      <c r="H94" s="35" t="s">
        <v>1311</v>
      </c>
      <c r="I94" s="35"/>
      <c r="J94" s="33"/>
      <c r="K94" s="111"/>
    </row>
    <row r="95" spans="2:11" ht="18" customHeight="1" thickBot="1">
      <c r="B95">
        <f t="shared" ca="1" si="22"/>
        <v>0.88460949036459635</v>
      </c>
      <c r="C95" s="29"/>
      <c r="D95" s="44">
        <v>47</v>
      </c>
      <c r="E95" s="20" t="s">
        <v>1307</v>
      </c>
      <c r="F95" s="25" t="s">
        <v>1308</v>
      </c>
      <c r="G95" s="25" t="s">
        <v>1172</v>
      </c>
      <c r="H95" s="25" t="s">
        <v>1310</v>
      </c>
      <c r="I95" s="25" t="s">
        <v>1312</v>
      </c>
      <c r="J95" s="26"/>
      <c r="K95" s="111"/>
    </row>
    <row r="96" spans="2:11" ht="13.8" thickBot="1">
      <c r="C96" s="28">
        <f t="shared" ref="C96" si="46">C97+1000</f>
        <v>1000</v>
      </c>
      <c r="D96" s="45"/>
      <c r="E96" s="19" t="s">
        <v>1313</v>
      </c>
      <c r="F96" s="27" t="s">
        <v>1139</v>
      </c>
      <c r="G96" s="27" t="s">
        <v>1315</v>
      </c>
      <c r="H96" s="35" t="s">
        <v>1318</v>
      </c>
      <c r="I96" s="35"/>
      <c r="J96" s="33"/>
      <c r="K96" s="111"/>
    </row>
    <row r="97" spans="2:15" ht="18" customHeight="1" thickBot="1">
      <c r="B97">
        <f t="shared" ca="1" si="22"/>
        <v>0.37785216670971611</v>
      </c>
      <c r="C97" s="29"/>
      <c r="D97" s="44">
        <v>48</v>
      </c>
      <c r="E97" s="20" t="s">
        <v>1314</v>
      </c>
      <c r="F97" s="25" t="s">
        <v>1192</v>
      </c>
      <c r="G97" s="25" t="s">
        <v>1316</v>
      </c>
      <c r="H97" s="25" t="s">
        <v>1317</v>
      </c>
      <c r="I97" s="25"/>
      <c r="J97" s="26"/>
      <c r="K97" s="111"/>
    </row>
    <row r="98" spans="2:15" ht="13.8" thickBot="1">
      <c r="C98" s="28">
        <f t="shared" ref="C98" si="47">C99+1000</f>
        <v>1000</v>
      </c>
      <c r="D98" s="45"/>
      <c r="E98" s="19"/>
      <c r="F98" s="27"/>
      <c r="G98" s="27"/>
      <c r="H98" s="35" t="s">
        <v>1315</v>
      </c>
      <c r="I98" s="35" t="s">
        <v>1322</v>
      </c>
      <c r="J98" s="33"/>
      <c r="K98" s="111"/>
    </row>
    <row r="99" spans="2:15" ht="18" customHeight="1" thickBot="1">
      <c r="B99">
        <f t="shared" ca="1" si="22"/>
        <v>0.28443760160578657</v>
      </c>
      <c r="C99" s="29"/>
      <c r="D99" s="44">
        <v>49</v>
      </c>
      <c r="E99" s="20" t="s">
        <v>1319</v>
      </c>
      <c r="F99" s="25" t="s">
        <v>1320</v>
      </c>
      <c r="G99" s="25" t="s">
        <v>1143</v>
      </c>
      <c r="H99" s="25" t="s">
        <v>1321</v>
      </c>
      <c r="I99" s="25" t="s">
        <v>1076</v>
      </c>
      <c r="J99" s="26" t="s">
        <v>1153</v>
      </c>
      <c r="K99" s="111"/>
    </row>
    <row r="100" spans="2:15" ht="13.8" thickBot="1">
      <c r="C100" s="28">
        <f t="shared" ref="C100" si="48">C101+1000</f>
        <v>1000</v>
      </c>
      <c r="D100" s="45"/>
      <c r="E100" s="19" t="s">
        <v>1227</v>
      </c>
      <c r="F100" s="27" t="s">
        <v>1325</v>
      </c>
      <c r="G100" s="27"/>
      <c r="H100" s="35" t="s">
        <v>1327</v>
      </c>
      <c r="I100" s="35" t="s">
        <v>1328</v>
      </c>
      <c r="J100" s="33"/>
      <c r="K100" s="111"/>
    </row>
    <row r="101" spans="2:15" ht="18" customHeight="1" thickBot="1">
      <c r="B101">
        <f t="shared" ca="1" si="22"/>
        <v>0.40184683819352285</v>
      </c>
      <c r="C101" s="29"/>
      <c r="D101" s="44">
        <v>50</v>
      </c>
      <c r="E101" s="20" t="s">
        <v>1323</v>
      </c>
      <c r="F101" s="25" t="s">
        <v>1324</v>
      </c>
      <c r="G101" s="25" t="s">
        <v>1143</v>
      </c>
      <c r="H101" s="25" t="s">
        <v>1326</v>
      </c>
      <c r="I101" s="25" t="s">
        <v>1329</v>
      </c>
      <c r="J101" s="26" t="s">
        <v>1153</v>
      </c>
      <c r="K101" s="111"/>
    </row>
    <row r="102" spans="2:15" ht="13.8" thickBot="1">
      <c r="C102" s="28">
        <f t="shared" ref="C102" si="49">C103+1000</f>
        <v>1000</v>
      </c>
      <c r="D102" s="45"/>
      <c r="E102" s="19" t="s">
        <v>1227</v>
      </c>
      <c r="F102" s="27" t="s">
        <v>1186</v>
      </c>
      <c r="G102" s="27"/>
      <c r="H102" s="35" t="s">
        <v>1333</v>
      </c>
      <c r="I102" s="35" t="s">
        <v>1334</v>
      </c>
      <c r="J102" s="33"/>
      <c r="K102" s="111"/>
    </row>
    <row r="103" spans="2:15" ht="18" customHeight="1" thickBot="1">
      <c r="B103">
        <f t="shared" ca="1" si="22"/>
        <v>0.14398276256875275</v>
      </c>
      <c r="C103" s="29"/>
      <c r="D103" s="44">
        <v>51</v>
      </c>
      <c r="E103" s="20" t="s">
        <v>1330</v>
      </c>
      <c r="F103" s="25" t="s">
        <v>1331</v>
      </c>
      <c r="G103" s="25" t="s">
        <v>1158</v>
      </c>
      <c r="H103" s="25" t="s">
        <v>1332</v>
      </c>
      <c r="I103" s="25" t="s">
        <v>1323</v>
      </c>
      <c r="J103" s="26"/>
      <c r="K103" s="111"/>
    </row>
    <row r="104" spans="2:15" ht="13.8" thickBot="1">
      <c r="C104" s="28">
        <f t="shared" ref="C104" si="50">C105+1000</f>
        <v>1000</v>
      </c>
      <c r="D104" s="45"/>
      <c r="E104" s="19" t="s">
        <v>1322</v>
      </c>
      <c r="F104" s="27" t="s">
        <v>1337</v>
      </c>
      <c r="G104" s="27"/>
      <c r="H104" s="35" t="s">
        <v>1340</v>
      </c>
      <c r="I104" s="35"/>
      <c r="J104" s="33"/>
      <c r="K104" s="111"/>
    </row>
    <row r="105" spans="2:15" ht="18" customHeight="1" thickBot="1">
      <c r="B105">
        <f t="shared" ca="1" si="22"/>
        <v>0.99137770781959234</v>
      </c>
      <c r="C105" s="29"/>
      <c r="D105" s="44">
        <v>52</v>
      </c>
      <c r="E105" s="20" t="s">
        <v>1335</v>
      </c>
      <c r="F105" s="25" t="s">
        <v>1336</v>
      </c>
      <c r="G105" s="25" t="s">
        <v>1338</v>
      </c>
      <c r="H105" s="25" t="s">
        <v>1339</v>
      </c>
      <c r="I105" s="25"/>
      <c r="J105" s="26"/>
      <c r="K105" s="111"/>
    </row>
    <row r="106" spans="2:15" ht="13.8" thickBot="1">
      <c r="C106" s="28">
        <f t="shared" ref="C106" si="51">C107+1000</f>
        <v>1000</v>
      </c>
      <c r="D106" s="45"/>
      <c r="E106" s="19" t="s">
        <v>1341</v>
      </c>
      <c r="F106" s="27" t="s">
        <v>1272</v>
      </c>
      <c r="G106" s="27" t="s">
        <v>1344</v>
      </c>
      <c r="H106" s="35"/>
      <c r="I106" s="35" t="s">
        <v>1149</v>
      </c>
      <c r="J106" s="33" t="s">
        <v>1347</v>
      </c>
      <c r="K106" s="111"/>
    </row>
    <row r="107" spans="2:15" ht="18" customHeight="1" thickBot="1">
      <c r="B107">
        <f t="shared" ca="1" si="22"/>
        <v>0.81870985713221467</v>
      </c>
      <c r="C107" s="29"/>
      <c r="D107" s="74">
        <v>53</v>
      </c>
      <c r="E107" s="71" t="s">
        <v>1342</v>
      </c>
      <c r="F107" s="72" t="s">
        <v>1343</v>
      </c>
      <c r="G107" s="72" t="s">
        <v>1345</v>
      </c>
      <c r="H107" s="72" t="s">
        <v>1210</v>
      </c>
      <c r="I107" s="72" t="s">
        <v>1346</v>
      </c>
      <c r="J107" s="73" t="s">
        <v>1348</v>
      </c>
      <c r="K107" s="112"/>
    </row>
    <row r="108" spans="2:15" ht="13.8" thickBot="1">
      <c r="C108" s="28">
        <f t="shared" ref="C108:C170" si="52">C109+1000</f>
        <v>1000</v>
      </c>
      <c r="D108" s="46"/>
      <c r="E108" s="34" t="s">
        <v>1168</v>
      </c>
      <c r="F108" s="35"/>
      <c r="G108" s="35" t="s">
        <v>1352</v>
      </c>
      <c r="H108" s="35" t="s">
        <v>1196</v>
      </c>
      <c r="I108" s="35"/>
      <c r="J108" s="33"/>
      <c r="K108" s="122" t="s">
        <v>1453</v>
      </c>
      <c r="L108" s="9"/>
      <c r="M108" s="9"/>
      <c r="N108" s="9"/>
      <c r="O108" s="9"/>
    </row>
    <row r="109" spans="2:15" ht="18" customHeight="1" thickBot="1">
      <c r="B109">
        <f t="shared" ca="1" si="22"/>
        <v>0.86174636441533725</v>
      </c>
      <c r="C109" s="29"/>
      <c r="D109" s="44">
        <v>54</v>
      </c>
      <c r="E109" s="20" t="s">
        <v>1350</v>
      </c>
      <c r="F109" s="25" t="s">
        <v>1143</v>
      </c>
      <c r="G109" s="25" t="s">
        <v>1351</v>
      </c>
      <c r="H109" s="25" t="s">
        <v>1353</v>
      </c>
      <c r="I109" s="25" t="s">
        <v>1153</v>
      </c>
      <c r="J109" s="26"/>
      <c r="K109" s="123"/>
      <c r="L109" s="10"/>
      <c r="M109" s="11"/>
      <c r="N109" s="11"/>
      <c r="O109" s="11"/>
    </row>
    <row r="110" spans="2:15" ht="16.8" thickBot="1">
      <c r="C110" s="28">
        <f t="shared" si="52"/>
        <v>1000</v>
      </c>
      <c r="D110" s="46"/>
      <c r="E110" s="19" t="s">
        <v>1354</v>
      </c>
      <c r="F110" s="27" t="s">
        <v>1189</v>
      </c>
      <c r="G110" s="27" t="s">
        <v>1357</v>
      </c>
      <c r="H110" s="35"/>
      <c r="I110" s="35" t="s">
        <v>1217</v>
      </c>
      <c r="J110" s="33" t="s">
        <v>1360</v>
      </c>
      <c r="K110" s="123"/>
      <c r="L110" s="9"/>
      <c r="M110" s="9"/>
      <c r="N110" s="9"/>
      <c r="O110" s="11"/>
    </row>
    <row r="111" spans="2:15" ht="18" customHeight="1" thickBot="1">
      <c r="B111">
        <f t="shared" ca="1" si="22"/>
        <v>0.5525709063602704</v>
      </c>
      <c r="C111" s="29"/>
      <c r="D111" s="44">
        <v>55</v>
      </c>
      <c r="E111" s="20" t="s">
        <v>1355</v>
      </c>
      <c r="F111" s="25" t="s">
        <v>1356</v>
      </c>
      <c r="G111" s="25" t="s">
        <v>1358</v>
      </c>
      <c r="H111" s="25" t="s">
        <v>1210</v>
      </c>
      <c r="I111" s="25" t="s">
        <v>1359</v>
      </c>
      <c r="J111" s="26" t="s">
        <v>1361</v>
      </c>
      <c r="K111" s="123"/>
      <c r="L111" s="10"/>
      <c r="M111" s="11"/>
      <c r="N111" s="11"/>
      <c r="O111" s="11"/>
    </row>
    <row r="112" spans="2:15" ht="11.4" customHeight="1" thickBot="1">
      <c r="C112" s="28">
        <f t="shared" si="52"/>
        <v>1000</v>
      </c>
      <c r="D112" s="46"/>
      <c r="E112" s="34" t="s">
        <v>1362</v>
      </c>
      <c r="F112" s="35"/>
      <c r="G112" s="35" t="s">
        <v>1327</v>
      </c>
      <c r="H112" s="35" t="s">
        <v>1365</v>
      </c>
      <c r="I112" s="35"/>
      <c r="J112" s="33"/>
      <c r="K112" s="123"/>
    </row>
    <row r="113" spans="2:11" ht="16.8" thickBot="1">
      <c r="B113">
        <f t="shared" ref="B113:B147" ca="1" si="53">RAND()</f>
        <v>0.39133455698057806</v>
      </c>
      <c r="C113" s="29"/>
      <c r="D113" s="44">
        <v>56</v>
      </c>
      <c r="E113" s="20" t="s">
        <v>1363</v>
      </c>
      <c r="F113" s="25" t="s">
        <v>1210</v>
      </c>
      <c r="G113" s="25" t="s">
        <v>1364</v>
      </c>
      <c r="H113" s="25" t="s">
        <v>1366</v>
      </c>
      <c r="I113" s="25"/>
      <c r="J113" s="26"/>
      <c r="K113" s="123"/>
    </row>
    <row r="114" spans="2:11" ht="13.8" thickBot="1">
      <c r="C114" s="28">
        <f t="shared" si="52"/>
        <v>1000</v>
      </c>
      <c r="D114" s="46"/>
      <c r="E114" s="34" t="s">
        <v>1367</v>
      </c>
      <c r="F114" s="35"/>
      <c r="G114" s="35" t="s">
        <v>1369</v>
      </c>
      <c r="H114" s="35"/>
      <c r="I114" s="35"/>
      <c r="J114" s="33"/>
      <c r="K114" s="123"/>
    </row>
    <row r="115" spans="2:11" ht="16.8" thickBot="1">
      <c r="B115">
        <f t="shared" ca="1" si="53"/>
        <v>1.6721279502920683E-2</v>
      </c>
      <c r="C115" s="29"/>
      <c r="D115" s="44">
        <v>57</v>
      </c>
      <c r="E115" s="20" t="s">
        <v>1366</v>
      </c>
      <c r="F115" s="25" t="s">
        <v>1143</v>
      </c>
      <c r="G115" s="25" t="s">
        <v>1368</v>
      </c>
      <c r="H115" s="25" t="s">
        <v>1370</v>
      </c>
      <c r="I115" s="25"/>
      <c r="J115" s="26"/>
      <c r="K115" s="123"/>
    </row>
    <row r="116" spans="2:11" ht="13.8" thickBot="1">
      <c r="C116" s="28">
        <f t="shared" si="52"/>
        <v>1000</v>
      </c>
      <c r="D116" s="46"/>
      <c r="E116" s="34" t="s">
        <v>1194</v>
      </c>
      <c r="F116" s="35" t="s">
        <v>1337</v>
      </c>
      <c r="G116" s="35"/>
      <c r="H116" s="35" t="s">
        <v>1227</v>
      </c>
      <c r="I116" s="35" t="s">
        <v>1374</v>
      </c>
      <c r="J116" s="33" t="s">
        <v>1377</v>
      </c>
      <c r="K116" s="123"/>
    </row>
    <row r="117" spans="2:11" ht="16.8" thickBot="1">
      <c r="B117">
        <f t="shared" ca="1" si="53"/>
        <v>4.5809584310603668E-2</v>
      </c>
      <c r="C117" s="29"/>
      <c r="D117" s="44">
        <v>58</v>
      </c>
      <c r="E117" s="20" t="s">
        <v>1371</v>
      </c>
      <c r="F117" s="25" t="s">
        <v>1372</v>
      </c>
      <c r="G117" s="25" t="s">
        <v>1210</v>
      </c>
      <c r="H117" s="25" t="s">
        <v>1373</v>
      </c>
      <c r="I117" s="25" t="s">
        <v>1375</v>
      </c>
      <c r="J117" s="26" t="s">
        <v>1376</v>
      </c>
      <c r="K117" s="123"/>
    </row>
    <row r="118" spans="2:11" ht="13.8" thickBot="1">
      <c r="C118" s="28">
        <f t="shared" si="52"/>
        <v>1000</v>
      </c>
      <c r="D118" s="46"/>
      <c r="E118" s="34"/>
      <c r="F118" s="35"/>
      <c r="G118" s="35" t="s">
        <v>1380</v>
      </c>
      <c r="H118" s="35"/>
      <c r="I118" s="35"/>
      <c r="J118" s="33"/>
      <c r="K118" s="123"/>
    </row>
    <row r="119" spans="2:11" ht="16.8" thickBot="1">
      <c r="B119">
        <f t="shared" ca="1" si="53"/>
        <v>0.95744943315304754</v>
      </c>
      <c r="C119" s="29"/>
      <c r="D119" s="44">
        <v>59</v>
      </c>
      <c r="E119" s="20" t="s">
        <v>1378</v>
      </c>
      <c r="F119" s="25" t="s">
        <v>1143</v>
      </c>
      <c r="G119" s="25" t="s">
        <v>1379</v>
      </c>
      <c r="H119" s="25" t="s">
        <v>1381</v>
      </c>
      <c r="I119" s="25"/>
      <c r="J119" s="26"/>
      <c r="K119" s="123"/>
    </row>
    <row r="120" spans="2:11" ht="13.8" thickBot="1">
      <c r="C120" s="28">
        <f t="shared" si="52"/>
        <v>1000</v>
      </c>
      <c r="D120" s="46"/>
      <c r="E120" s="34" t="s">
        <v>1382</v>
      </c>
      <c r="F120" s="35" t="s">
        <v>1384</v>
      </c>
      <c r="G120" s="35"/>
      <c r="H120" s="35" t="s">
        <v>1174</v>
      </c>
      <c r="I120" s="35"/>
      <c r="J120" s="33"/>
      <c r="K120" s="123"/>
    </row>
    <row r="121" spans="2:11" ht="16.8" thickBot="1">
      <c r="B121">
        <f t="shared" ca="1" si="53"/>
        <v>0.57112623407923213</v>
      </c>
      <c r="C121" s="29"/>
      <c r="D121" s="44">
        <v>60</v>
      </c>
      <c r="E121" s="20" t="s">
        <v>1260</v>
      </c>
      <c r="F121" s="25" t="s">
        <v>1383</v>
      </c>
      <c r="G121" s="25" t="s">
        <v>1288</v>
      </c>
      <c r="H121" s="25" t="s">
        <v>1373</v>
      </c>
      <c r="I121" s="25" t="s">
        <v>1221</v>
      </c>
      <c r="J121" s="26"/>
      <c r="K121" s="123"/>
    </row>
    <row r="122" spans="2:11" ht="13.8" thickBot="1">
      <c r="C122" s="28">
        <f t="shared" si="52"/>
        <v>1000</v>
      </c>
      <c r="D122" s="46"/>
      <c r="E122" s="34" t="s">
        <v>1244</v>
      </c>
      <c r="F122" s="35" t="s">
        <v>1262</v>
      </c>
      <c r="G122" s="35"/>
      <c r="H122" s="35" t="s">
        <v>1386</v>
      </c>
      <c r="I122" s="35" t="s">
        <v>1175</v>
      </c>
      <c r="J122" s="33"/>
      <c r="K122" s="123"/>
    </row>
    <row r="123" spans="2:11" ht="16.8" thickBot="1">
      <c r="B123">
        <f t="shared" ca="1" si="53"/>
        <v>4.6709912496678552E-2</v>
      </c>
      <c r="C123" s="29"/>
      <c r="D123" s="44">
        <v>61</v>
      </c>
      <c r="E123" s="20" t="s">
        <v>1261</v>
      </c>
      <c r="F123" s="25" t="s">
        <v>1255</v>
      </c>
      <c r="G123" s="25" t="s">
        <v>1143</v>
      </c>
      <c r="H123" s="25" t="s">
        <v>1385</v>
      </c>
      <c r="I123" s="25" t="s">
        <v>1387</v>
      </c>
      <c r="J123" s="26" t="s">
        <v>1153</v>
      </c>
      <c r="K123" s="123"/>
    </row>
    <row r="124" spans="2:11" ht="13.8" thickBot="1">
      <c r="C124" s="28">
        <f t="shared" si="52"/>
        <v>1000</v>
      </c>
      <c r="D124" s="46"/>
      <c r="E124" s="34" t="s">
        <v>1287</v>
      </c>
      <c r="F124" s="35"/>
      <c r="G124" s="35" t="s">
        <v>1389</v>
      </c>
      <c r="H124" s="35" t="s">
        <v>1278</v>
      </c>
      <c r="I124" s="35" t="s">
        <v>1391</v>
      </c>
      <c r="J124" s="33"/>
      <c r="K124" s="123"/>
    </row>
    <row r="125" spans="2:11" ht="16.8" thickBot="1">
      <c r="B125">
        <f t="shared" ca="1" si="53"/>
        <v>4.8987211640751926E-2</v>
      </c>
      <c r="C125" s="29"/>
      <c r="D125" s="44">
        <v>62</v>
      </c>
      <c r="E125" s="20" t="s">
        <v>1286</v>
      </c>
      <c r="F125" s="25" t="s">
        <v>1288</v>
      </c>
      <c r="G125" s="25" t="s">
        <v>1388</v>
      </c>
      <c r="H125" s="25" t="s">
        <v>1279</v>
      </c>
      <c r="I125" s="25" t="s">
        <v>1390</v>
      </c>
      <c r="J125" s="26" t="s">
        <v>1392</v>
      </c>
      <c r="K125" s="123"/>
    </row>
    <row r="126" spans="2:11" ht="13.8" thickBot="1">
      <c r="C126" s="28">
        <f t="shared" si="52"/>
        <v>1000</v>
      </c>
      <c r="D126" s="46"/>
      <c r="E126" s="34" t="s">
        <v>1393</v>
      </c>
      <c r="F126" s="35" t="s">
        <v>1396</v>
      </c>
      <c r="G126" s="35"/>
      <c r="H126" s="35" t="s">
        <v>1398</v>
      </c>
      <c r="I126" s="35" t="s">
        <v>1399</v>
      </c>
      <c r="J126" s="33"/>
      <c r="K126" s="123"/>
    </row>
    <row r="127" spans="2:11" ht="16.8" thickBot="1">
      <c r="B127">
        <f t="shared" ca="1" si="53"/>
        <v>0.76656699875862577</v>
      </c>
      <c r="C127" s="29"/>
      <c r="D127" s="44">
        <v>63</v>
      </c>
      <c r="E127" s="20" t="s">
        <v>1394</v>
      </c>
      <c r="F127" s="25" t="s">
        <v>1395</v>
      </c>
      <c r="G127" s="25" t="s">
        <v>1210</v>
      </c>
      <c r="H127" s="25" t="s">
        <v>1397</v>
      </c>
      <c r="I127" s="25" t="s">
        <v>1400</v>
      </c>
      <c r="J127" s="26"/>
      <c r="K127" s="123"/>
    </row>
    <row r="128" spans="2:11" ht="13.8" thickBot="1">
      <c r="C128" s="28">
        <f t="shared" si="52"/>
        <v>1000</v>
      </c>
      <c r="D128" s="46"/>
      <c r="E128" s="34" t="s">
        <v>1318</v>
      </c>
      <c r="F128" s="35" t="s">
        <v>1402</v>
      </c>
      <c r="G128" s="35"/>
      <c r="H128" s="35" t="s">
        <v>1386</v>
      </c>
      <c r="I128" s="35" t="s">
        <v>1403</v>
      </c>
      <c r="J128" s="33"/>
      <c r="K128" s="123"/>
    </row>
    <row r="129" spans="2:11" ht="16.8" thickBot="1">
      <c r="B129">
        <f t="shared" ca="1" si="53"/>
        <v>0.86917037332823621</v>
      </c>
      <c r="C129" s="29"/>
      <c r="D129" s="44">
        <v>64</v>
      </c>
      <c r="E129" s="20" t="s">
        <v>1093</v>
      </c>
      <c r="F129" s="25" t="s">
        <v>1401</v>
      </c>
      <c r="G129" s="25" t="s">
        <v>1210</v>
      </c>
      <c r="H129" s="25" t="s">
        <v>1385</v>
      </c>
      <c r="I129" s="25" t="s">
        <v>1404</v>
      </c>
      <c r="J129" s="26"/>
      <c r="K129" s="123"/>
    </row>
    <row r="130" spans="2:11" ht="13.8" thickBot="1">
      <c r="C130" s="28">
        <f t="shared" si="52"/>
        <v>1000</v>
      </c>
      <c r="D130" s="46"/>
      <c r="E130" s="34" t="s">
        <v>1405</v>
      </c>
      <c r="F130" s="35" t="s">
        <v>1408</v>
      </c>
      <c r="G130" s="35"/>
      <c r="H130" s="35" t="s">
        <v>1220</v>
      </c>
      <c r="I130" s="35"/>
      <c r="J130" s="33"/>
      <c r="K130" s="123"/>
    </row>
    <row r="131" spans="2:11" ht="16.8" thickBot="1">
      <c r="B131">
        <f t="shared" ca="1" si="53"/>
        <v>0.95619810621833357</v>
      </c>
      <c r="C131" s="29"/>
      <c r="D131" s="44">
        <v>65</v>
      </c>
      <c r="E131" s="20" t="s">
        <v>1406</v>
      </c>
      <c r="F131" s="25" t="s">
        <v>1407</v>
      </c>
      <c r="G131" s="25" t="s">
        <v>1143</v>
      </c>
      <c r="H131" s="25" t="s">
        <v>1409</v>
      </c>
      <c r="I131" s="25" t="s">
        <v>1221</v>
      </c>
      <c r="J131" s="26"/>
      <c r="K131" s="123"/>
    </row>
    <row r="132" spans="2:11" ht="13.8" thickBot="1">
      <c r="C132" s="28">
        <f t="shared" si="52"/>
        <v>1000</v>
      </c>
      <c r="D132" s="46"/>
      <c r="E132" s="34" t="s">
        <v>1410</v>
      </c>
      <c r="F132" s="35" t="s">
        <v>1413</v>
      </c>
      <c r="G132" s="35"/>
      <c r="H132" s="35" t="s">
        <v>1244</v>
      </c>
      <c r="I132" s="35" t="s">
        <v>1227</v>
      </c>
      <c r="J132" s="33"/>
      <c r="K132" s="123"/>
    </row>
    <row r="133" spans="2:11" ht="16.8" thickBot="1">
      <c r="B133">
        <f t="shared" ca="1" si="53"/>
        <v>0.99111253765495344</v>
      </c>
      <c r="C133" s="29"/>
      <c r="D133" s="44">
        <v>66</v>
      </c>
      <c r="E133" s="20" t="s">
        <v>1411</v>
      </c>
      <c r="F133" s="25" t="s">
        <v>1412</v>
      </c>
      <c r="G133" s="25" t="s">
        <v>1158</v>
      </c>
      <c r="H133" s="25" t="s">
        <v>1414</v>
      </c>
      <c r="I133" s="25" t="s">
        <v>1415</v>
      </c>
      <c r="J133" s="26"/>
      <c r="K133" s="123"/>
    </row>
    <row r="134" spans="2:11" ht="13.8" thickBot="1">
      <c r="C134" s="28">
        <f t="shared" si="52"/>
        <v>1000</v>
      </c>
      <c r="D134" s="46"/>
      <c r="E134" s="34" t="s">
        <v>1416</v>
      </c>
      <c r="F134" s="35"/>
      <c r="G134" s="35" t="s">
        <v>1365</v>
      </c>
      <c r="H134" s="35"/>
      <c r="I134" s="35" t="s">
        <v>1244</v>
      </c>
      <c r="J134" s="33"/>
      <c r="K134" s="123"/>
    </row>
    <row r="135" spans="2:11" ht="16.8" thickBot="1">
      <c r="B135">
        <f t="shared" ca="1" si="53"/>
        <v>3.8980795453406492E-2</v>
      </c>
      <c r="C135" s="29"/>
      <c r="D135" s="44">
        <v>67</v>
      </c>
      <c r="E135" s="20" t="s">
        <v>1417</v>
      </c>
      <c r="F135" s="25" t="s">
        <v>1163</v>
      </c>
      <c r="G135" s="25" t="s">
        <v>1419</v>
      </c>
      <c r="H135" s="25" t="s">
        <v>1143</v>
      </c>
      <c r="I135" s="25" t="s">
        <v>1420</v>
      </c>
      <c r="J135" s="26" t="s">
        <v>1221</v>
      </c>
      <c r="K135" s="123"/>
    </row>
    <row r="136" spans="2:11" ht="13.8" thickBot="1">
      <c r="C136" s="28">
        <f t="shared" si="52"/>
        <v>1000</v>
      </c>
      <c r="D136" s="46"/>
      <c r="E136" s="34"/>
      <c r="F136" s="35"/>
      <c r="G136" s="35" t="s">
        <v>1168</v>
      </c>
      <c r="H136" s="35" t="s">
        <v>1244</v>
      </c>
      <c r="I136" s="35"/>
      <c r="J136" s="33"/>
      <c r="K136" s="123"/>
    </row>
    <row r="137" spans="2:11" ht="16.8" thickBot="1">
      <c r="B137">
        <f t="shared" ca="1" si="53"/>
        <v>0.13064776619324614</v>
      </c>
      <c r="C137" s="29"/>
      <c r="D137" s="44">
        <v>68</v>
      </c>
      <c r="E137" s="20" t="s">
        <v>1421</v>
      </c>
      <c r="F137" s="25" t="s">
        <v>1143</v>
      </c>
      <c r="G137" s="25" t="s">
        <v>1422</v>
      </c>
      <c r="H137" s="25" t="s">
        <v>1423</v>
      </c>
      <c r="I137" s="25" t="s">
        <v>1153</v>
      </c>
      <c r="J137" s="26"/>
      <c r="K137" s="123"/>
    </row>
    <row r="138" spans="2:11" ht="13.8" thickBot="1">
      <c r="C138" s="28">
        <f t="shared" si="52"/>
        <v>1000</v>
      </c>
      <c r="D138" s="46"/>
      <c r="E138" s="34" t="s">
        <v>1230</v>
      </c>
      <c r="F138" s="35" t="s">
        <v>1425</v>
      </c>
      <c r="G138" s="35"/>
      <c r="H138" s="35" t="s">
        <v>1251</v>
      </c>
      <c r="I138" s="35" t="s">
        <v>1427</v>
      </c>
      <c r="J138" s="33"/>
      <c r="K138" s="123"/>
    </row>
    <row r="139" spans="2:11" ht="16.8" thickBot="1">
      <c r="B139">
        <f t="shared" ca="1" si="53"/>
        <v>0.27627869383425108</v>
      </c>
      <c r="C139" s="29"/>
      <c r="D139" s="44">
        <v>69</v>
      </c>
      <c r="E139" s="20" t="s">
        <v>1424</v>
      </c>
      <c r="F139" s="25" t="s">
        <v>1128</v>
      </c>
      <c r="G139" s="25" t="s">
        <v>1210</v>
      </c>
      <c r="H139" s="25" t="s">
        <v>1426</v>
      </c>
      <c r="I139" s="25" t="s">
        <v>1428</v>
      </c>
      <c r="J139" s="26"/>
      <c r="K139" s="123"/>
    </row>
    <row r="140" spans="2:11" ht="13.8" thickBot="1">
      <c r="C140" s="28">
        <f t="shared" si="52"/>
        <v>1000</v>
      </c>
      <c r="D140" s="46"/>
      <c r="E140" s="34" t="s">
        <v>1429</v>
      </c>
      <c r="F140" s="35" t="s">
        <v>1413</v>
      </c>
      <c r="G140" s="35"/>
      <c r="H140" s="35" t="s">
        <v>1315</v>
      </c>
      <c r="I140" s="35" t="s">
        <v>1418</v>
      </c>
      <c r="J140" s="33"/>
      <c r="K140" s="123"/>
    </row>
    <row r="141" spans="2:11" ht="16.8" thickBot="1">
      <c r="B141">
        <f t="shared" ca="1" si="53"/>
        <v>8.5537240359209288E-2</v>
      </c>
      <c r="C141" s="29"/>
      <c r="D141" s="44">
        <v>70</v>
      </c>
      <c r="E141" s="20" t="s">
        <v>1430</v>
      </c>
      <c r="F141" s="25" t="s">
        <v>1431</v>
      </c>
      <c r="G141" s="25" t="s">
        <v>1210</v>
      </c>
      <c r="H141" s="25" t="s">
        <v>1432</v>
      </c>
      <c r="I141" s="25" t="s">
        <v>1433</v>
      </c>
      <c r="J141" s="26"/>
      <c r="K141" s="123"/>
    </row>
    <row r="142" spans="2:11" ht="13.8" thickBot="1">
      <c r="C142" s="28">
        <f t="shared" si="52"/>
        <v>1000</v>
      </c>
      <c r="D142" s="46"/>
      <c r="E142" s="34" t="s">
        <v>1434</v>
      </c>
      <c r="F142" s="35" t="s">
        <v>1163</v>
      </c>
      <c r="G142" s="35" t="s">
        <v>1437</v>
      </c>
      <c r="H142" s="35"/>
      <c r="I142" s="35" t="s">
        <v>1157</v>
      </c>
      <c r="J142" s="33" t="s">
        <v>1440</v>
      </c>
      <c r="K142" s="123"/>
    </row>
    <row r="143" spans="2:11" ht="16.8" thickBot="1">
      <c r="B143">
        <f t="shared" ca="1" si="53"/>
        <v>2.5291420870664494E-3</v>
      </c>
      <c r="C143" s="29"/>
      <c r="D143" s="44">
        <v>71</v>
      </c>
      <c r="E143" s="20" t="s">
        <v>1435</v>
      </c>
      <c r="F143" s="25" t="s">
        <v>1436</v>
      </c>
      <c r="G143" s="25" t="s">
        <v>1438</v>
      </c>
      <c r="H143" s="25" t="s">
        <v>1210</v>
      </c>
      <c r="I143" s="25" t="s">
        <v>1439</v>
      </c>
      <c r="J143" s="26" t="s">
        <v>1441</v>
      </c>
      <c r="K143" s="123"/>
    </row>
    <row r="144" spans="2:11" ht="13.8" thickBot="1">
      <c r="C144" s="28">
        <f t="shared" si="52"/>
        <v>1000</v>
      </c>
      <c r="D144" s="46"/>
      <c r="E144" s="34" t="s">
        <v>1442</v>
      </c>
      <c r="F144" s="35" t="s">
        <v>1328</v>
      </c>
      <c r="G144" s="35"/>
      <c r="H144" s="35" t="s">
        <v>1204</v>
      </c>
      <c r="I144" s="35"/>
      <c r="J144" s="33"/>
      <c r="K144" s="123"/>
    </row>
    <row r="145" spans="2:11" ht="16.8" thickBot="1">
      <c r="B145">
        <f t="shared" ca="1" si="53"/>
        <v>0.37166154949976171</v>
      </c>
      <c r="C145" s="29"/>
      <c r="D145" s="44">
        <v>72</v>
      </c>
      <c r="E145" s="20" t="s">
        <v>1443</v>
      </c>
      <c r="F145" s="25" t="s">
        <v>1444</v>
      </c>
      <c r="G145" s="25" t="s">
        <v>1143</v>
      </c>
      <c r="H145" s="25" t="s">
        <v>1445</v>
      </c>
      <c r="I145" s="25" t="s">
        <v>1446</v>
      </c>
      <c r="J145" s="26"/>
      <c r="K145" s="123"/>
    </row>
    <row r="146" spans="2:11" ht="13.8" thickBot="1">
      <c r="C146" s="28">
        <f t="shared" si="52"/>
        <v>1000</v>
      </c>
      <c r="D146" s="46"/>
      <c r="E146" s="34"/>
      <c r="F146" s="35"/>
      <c r="G146" s="35" t="s">
        <v>1168</v>
      </c>
      <c r="H146" s="35"/>
      <c r="I146" s="35"/>
      <c r="J146" s="33"/>
      <c r="K146" s="123"/>
    </row>
    <row r="147" spans="2:11" ht="16.8" thickBot="1">
      <c r="B147">
        <f t="shared" ca="1" si="53"/>
        <v>7.8506073826035805E-2</v>
      </c>
      <c r="C147" s="29"/>
      <c r="D147" s="44">
        <v>73</v>
      </c>
      <c r="E147" s="20" t="s">
        <v>1447</v>
      </c>
      <c r="F147" s="25" t="s">
        <v>1143</v>
      </c>
      <c r="G147" s="25" t="s">
        <v>1448</v>
      </c>
      <c r="H147" s="25" t="s">
        <v>1269</v>
      </c>
      <c r="I147" s="25"/>
      <c r="J147" s="26"/>
      <c r="K147" s="123"/>
    </row>
    <row r="148" spans="2:11" ht="13.8" thickBot="1">
      <c r="C148" s="28">
        <f t="shared" si="52"/>
        <v>1000</v>
      </c>
      <c r="D148" s="46"/>
      <c r="E148" s="34" t="s">
        <v>1247</v>
      </c>
      <c r="F148" s="35" t="s">
        <v>1450</v>
      </c>
      <c r="G148" s="35"/>
      <c r="H148" s="35" t="s">
        <v>1247</v>
      </c>
      <c r="I148" s="35" t="s">
        <v>1451</v>
      </c>
      <c r="J148" s="33"/>
      <c r="K148" s="123"/>
    </row>
    <row r="149" spans="2:11" ht="16.8" thickBot="1">
      <c r="C149" s="29"/>
      <c r="D149" s="74">
        <v>74</v>
      </c>
      <c r="E149" s="71" t="s">
        <v>1280</v>
      </c>
      <c r="F149" s="72" t="s">
        <v>1449</v>
      </c>
      <c r="G149" s="72" t="s">
        <v>1338</v>
      </c>
      <c r="H149" s="72" t="s">
        <v>1280</v>
      </c>
      <c r="I149" s="72" t="s">
        <v>1452</v>
      </c>
      <c r="J149" s="73"/>
      <c r="K149" s="124"/>
    </row>
    <row r="150" spans="2:11" ht="13.8" thickBot="1">
      <c r="C150" s="28">
        <f t="shared" si="52"/>
        <v>1000</v>
      </c>
      <c r="D150" s="46"/>
      <c r="E150" s="34" t="s">
        <v>1454</v>
      </c>
      <c r="F150" s="35"/>
      <c r="G150" s="35" t="s">
        <v>1149</v>
      </c>
      <c r="H150" s="35"/>
      <c r="I150" s="35" t="s">
        <v>1457</v>
      </c>
      <c r="J150" s="33"/>
      <c r="K150" s="107" t="s">
        <v>1557</v>
      </c>
    </row>
    <row r="151" spans="2:11" ht="16.8" thickBot="1">
      <c r="C151" s="29"/>
      <c r="D151" s="44">
        <v>75</v>
      </c>
      <c r="E151" s="20" t="s">
        <v>1455</v>
      </c>
      <c r="F151" s="25" t="s">
        <v>1456</v>
      </c>
      <c r="G151" s="25" t="s">
        <v>1161</v>
      </c>
      <c r="H151" s="25" t="s">
        <v>1210</v>
      </c>
      <c r="I151" s="25" t="s">
        <v>1364</v>
      </c>
      <c r="J151" s="26"/>
      <c r="K151" s="108"/>
    </row>
    <row r="152" spans="2:11" ht="13.8" thickBot="1">
      <c r="C152" s="28">
        <f t="shared" si="52"/>
        <v>1000</v>
      </c>
      <c r="D152" s="46"/>
      <c r="E152" s="34" t="s">
        <v>1458</v>
      </c>
      <c r="F152" s="35" t="s">
        <v>1461</v>
      </c>
      <c r="G152" s="35"/>
      <c r="H152" s="35" t="s">
        <v>1380</v>
      </c>
      <c r="I152" s="35"/>
      <c r="J152" s="33"/>
      <c r="K152" s="108"/>
    </row>
    <row r="153" spans="2:11" ht="16.8" thickBot="1">
      <c r="C153" s="29"/>
      <c r="D153" s="44">
        <v>76</v>
      </c>
      <c r="E153" s="20" t="s">
        <v>1459</v>
      </c>
      <c r="F153" s="25" t="s">
        <v>1460</v>
      </c>
      <c r="G153" s="25" t="s">
        <v>1288</v>
      </c>
      <c r="H153" s="25" t="s">
        <v>1462</v>
      </c>
      <c r="I153" s="25" t="s">
        <v>1463</v>
      </c>
      <c r="J153" s="26"/>
      <c r="K153" s="108"/>
    </row>
    <row r="154" spans="2:11" ht="13.8" thickBot="1">
      <c r="C154" s="28">
        <f t="shared" si="52"/>
        <v>1000</v>
      </c>
      <c r="D154" s="46"/>
      <c r="E154" s="34" t="s">
        <v>1464</v>
      </c>
      <c r="F154" s="35" t="s">
        <v>1467</v>
      </c>
      <c r="G154" s="35"/>
      <c r="H154" s="35"/>
      <c r="I154" s="35"/>
      <c r="J154" s="33"/>
      <c r="K154" s="108"/>
    </row>
    <row r="155" spans="2:11" ht="16.8" thickBot="1">
      <c r="C155" s="29"/>
      <c r="D155" s="44">
        <v>77</v>
      </c>
      <c r="E155" s="20" t="s">
        <v>1465</v>
      </c>
      <c r="F155" s="25" t="s">
        <v>1466</v>
      </c>
      <c r="G155" s="25" t="s">
        <v>1143</v>
      </c>
      <c r="H155" s="25" t="s">
        <v>1468</v>
      </c>
      <c r="I155" s="25" t="s">
        <v>1469</v>
      </c>
      <c r="J155" s="26"/>
      <c r="K155" s="108"/>
    </row>
    <row r="156" spans="2:11" ht="13.8" thickBot="1">
      <c r="C156" s="28">
        <f t="shared" si="52"/>
        <v>1000</v>
      </c>
      <c r="D156" s="46"/>
      <c r="E156" s="34" t="s">
        <v>1470</v>
      </c>
      <c r="F156" s="35" t="s">
        <v>1472</v>
      </c>
      <c r="G156" s="35"/>
      <c r="H156" s="35" t="s">
        <v>1369</v>
      </c>
      <c r="I156" s="35"/>
      <c r="J156" s="33"/>
      <c r="K156" s="108"/>
    </row>
    <row r="157" spans="2:11" ht="16.8" thickBot="1">
      <c r="C157" s="29"/>
      <c r="D157" s="44">
        <v>78</v>
      </c>
      <c r="E157" s="20" t="s">
        <v>1465</v>
      </c>
      <c r="F157" s="25" t="s">
        <v>1471</v>
      </c>
      <c r="G157" s="25" t="s">
        <v>1143</v>
      </c>
      <c r="H157" s="25" t="s">
        <v>1368</v>
      </c>
      <c r="I157" s="25" t="s">
        <v>1370</v>
      </c>
      <c r="J157" s="26"/>
      <c r="K157" s="108"/>
    </row>
    <row r="158" spans="2:11" ht="13.8" thickBot="1">
      <c r="C158" s="28">
        <f t="shared" si="52"/>
        <v>1000</v>
      </c>
      <c r="D158" s="46"/>
      <c r="E158" s="34" t="s">
        <v>1473</v>
      </c>
      <c r="F158" s="35"/>
      <c r="G158" s="35" t="s">
        <v>1477</v>
      </c>
      <c r="H158" s="35" t="s">
        <v>1257</v>
      </c>
      <c r="I158" s="35"/>
      <c r="J158" s="33"/>
      <c r="K158" s="108"/>
    </row>
    <row r="159" spans="2:11" ht="16.8" thickBot="1">
      <c r="C159" s="29"/>
      <c r="D159" s="44">
        <v>79</v>
      </c>
      <c r="E159" s="20" t="s">
        <v>1474</v>
      </c>
      <c r="F159" s="25" t="s">
        <v>1475</v>
      </c>
      <c r="G159" s="25" t="s">
        <v>1476</v>
      </c>
      <c r="H159" s="25" t="s">
        <v>1478</v>
      </c>
      <c r="I159" s="25"/>
      <c r="J159" s="26"/>
      <c r="K159" s="108"/>
    </row>
    <row r="160" spans="2:11" ht="13.8" thickBot="1">
      <c r="C160" s="28">
        <f t="shared" si="52"/>
        <v>1000</v>
      </c>
      <c r="D160" s="46"/>
      <c r="E160" s="34" t="s">
        <v>1479</v>
      </c>
      <c r="F160" s="35"/>
      <c r="G160" s="35" t="s">
        <v>1382</v>
      </c>
      <c r="H160" s="35"/>
      <c r="I160" s="35" t="s">
        <v>1160</v>
      </c>
      <c r="J160" s="33" t="s">
        <v>1457</v>
      </c>
      <c r="K160" s="108"/>
    </row>
    <row r="161" spans="3:11" ht="16.8" thickBot="1">
      <c r="C161" s="29"/>
      <c r="D161" s="44">
        <v>80</v>
      </c>
      <c r="E161" s="20" t="s">
        <v>1480</v>
      </c>
      <c r="F161" s="25" t="s">
        <v>1210</v>
      </c>
      <c r="G161" s="25" t="s">
        <v>1481</v>
      </c>
      <c r="H161" s="25" t="s">
        <v>1482</v>
      </c>
      <c r="I161" s="25" t="s">
        <v>1476</v>
      </c>
      <c r="J161" s="26" t="s">
        <v>1364</v>
      </c>
      <c r="K161" s="108"/>
    </row>
    <row r="162" spans="3:11" ht="13.8" thickBot="1">
      <c r="C162" s="28">
        <f t="shared" si="52"/>
        <v>1000</v>
      </c>
      <c r="D162" s="46"/>
      <c r="E162" s="34" t="s">
        <v>1483</v>
      </c>
      <c r="F162" s="35" t="s">
        <v>1485</v>
      </c>
      <c r="G162" s="35"/>
      <c r="H162" s="35" t="s">
        <v>1486</v>
      </c>
      <c r="I162" s="35" t="s">
        <v>1489</v>
      </c>
      <c r="J162" s="33"/>
      <c r="K162" s="108"/>
    </row>
    <row r="163" spans="3:11" ht="16.8" thickBot="1">
      <c r="C163" s="29"/>
      <c r="D163" s="44">
        <v>81</v>
      </c>
      <c r="E163" s="20" t="s">
        <v>1484</v>
      </c>
      <c r="F163" s="25" t="s">
        <v>1213</v>
      </c>
      <c r="G163" s="25" t="s">
        <v>1143</v>
      </c>
      <c r="H163" s="25" t="s">
        <v>1487</v>
      </c>
      <c r="I163" s="25" t="s">
        <v>1488</v>
      </c>
      <c r="J163" s="26" t="s">
        <v>1153</v>
      </c>
      <c r="K163" s="108"/>
    </row>
    <row r="164" spans="3:11" ht="13.8" thickBot="1">
      <c r="C164" s="28">
        <f t="shared" si="52"/>
        <v>1000</v>
      </c>
      <c r="D164" s="46"/>
      <c r="E164" s="34" t="s">
        <v>1442</v>
      </c>
      <c r="F164" s="35" t="s">
        <v>1227</v>
      </c>
      <c r="G164" s="35"/>
      <c r="H164" s="35" t="s">
        <v>1493</v>
      </c>
      <c r="I164" s="35"/>
      <c r="J164" s="33"/>
      <c r="K164" s="108"/>
    </row>
    <row r="165" spans="3:11" ht="16.8" thickBot="1">
      <c r="C165" s="29"/>
      <c r="D165" s="44">
        <v>82</v>
      </c>
      <c r="E165" s="20" t="s">
        <v>1490</v>
      </c>
      <c r="F165" s="25" t="s">
        <v>1491</v>
      </c>
      <c r="G165" s="25" t="s">
        <v>1143</v>
      </c>
      <c r="H165" s="25" t="s">
        <v>1492</v>
      </c>
      <c r="I165" s="25" t="s">
        <v>1269</v>
      </c>
      <c r="J165" s="26"/>
      <c r="K165" s="108"/>
    </row>
    <row r="166" spans="3:11" ht="13.8" thickBot="1">
      <c r="C166" s="28">
        <f t="shared" si="52"/>
        <v>1000</v>
      </c>
      <c r="D166" s="46"/>
      <c r="E166" s="34" t="s">
        <v>1494</v>
      </c>
      <c r="F166" s="35" t="s">
        <v>1464</v>
      </c>
      <c r="G166" s="35"/>
      <c r="H166" s="35" t="s">
        <v>1493</v>
      </c>
      <c r="I166" s="35"/>
      <c r="J166" s="33"/>
      <c r="K166" s="108"/>
    </row>
    <row r="167" spans="3:11" ht="16.8" thickBot="1">
      <c r="C167" s="29"/>
      <c r="D167" s="44">
        <v>83</v>
      </c>
      <c r="E167" s="20" t="s">
        <v>1495</v>
      </c>
      <c r="F167" s="25" t="s">
        <v>1496</v>
      </c>
      <c r="G167" s="25" t="s">
        <v>1143</v>
      </c>
      <c r="H167" s="25" t="s">
        <v>1488</v>
      </c>
      <c r="I167" s="25" t="s">
        <v>1269</v>
      </c>
      <c r="J167" s="26"/>
      <c r="K167" s="108"/>
    </row>
    <row r="168" spans="3:11" ht="13.8" thickBot="1">
      <c r="C168" s="28">
        <f t="shared" si="52"/>
        <v>1000</v>
      </c>
      <c r="D168" s="46"/>
      <c r="E168" s="34" t="s">
        <v>1168</v>
      </c>
      <c r="F168" s="35" t="s">
        <v>1171</v>
      </c>
      <c r="G168" s="35"/>
      <c r="H168" s="35" t="s">
        <v>1398</v>
      </c>
      <c r="I168" s="35" t="s">
        <v>1244</v>
      </c>
      <c r="J168" s="33"/>
      <c r="K168" s="108"/>
    </row>
    <row r="169" spans="3:11" ht="16.8" thickBot="1">
      <c r="C169" s="29"/>
      <c r="D169" s="44">
        <v>84</v>
      </c>
      <c r="E169" s="20" t="s">
        <v>1169</v>
      </c>
      <c r="F169" s="25" t="s">
        <v>1170</v>
      </c>
      <c r="G169" s="25" t="s">
        <v>1143</v>
      </c>
      <c r="H169" s="25" t="s">
        <v>1497</v>
      </c>
      <c r="I169" s="25" t="s">
        <v>1498</v>
      </c>
      <c r="J169" s="26" t="s">
        <v>1153</v>
      </c>
      <c r="K169" s="108"/>
    </row>
    <row r="170" spans="3:11" ht="13.8" thickBot="1">
      <c r="C170" s="28">
        <f t="shared" si="52"/>
        <v>1000</v>
      </c>
      <c r="D170" s="46"/>
      <c r="E170" s="34" t="s">
        <v>1499</v>
      </c>
      <c r="F170" s="35" t="s">
        <v>1263</v>
      </c>
      <c r="G170" s="35"/>
      <c r="H170" s="35" t="s">
        <v>1503</v>
      </c>
      <c r="I170" s="35"/>
      <c r="J170" s="33"/>
      <c r="K170" s="108"/>
    </row>
    <row r="171" spans="3:11" ht="16.8" thickBot="1">
      <c r="C171" s="29"/>
      <c r="D171" s="44">
        <v>85</v>
      </c>
      <c r="E171" s="20" t="s">
        <v>1500</v>
      </c>
      <c r="F171" s="25" t="s">
        <v>1501</v>
      </c>
      <c r="G171" s="25" t="s">
        <v>1143</v>
      </c>
      <c r="H171" s="25" t="s">
        <v>1502</v>
      </c>
      <c r="I171" s="25" t="s">
        <v>1504</v>
      </c>
      <c r="J171" s="26"/>
      <c r="K171" s="108"/>
    </row>
    <row r="172" spans="3:11" ht="13.8" thickBot="1">
      <c r="C172" s="28">
        <f t="shared" ref="C172:C234" si="54">C173+1000</f>
        <v>1000</v>
      </c>
      <c r="D172" s="46"/>
      <c r="E172" s="34" t="s">
        <v>1505</v>
      </c>
      <c r="F172" s="35" t="s">
        <v>1377</v>
      </c>
      <c r="G172" s="35"/>
      <c r="H172" s="35" t="s">
        <v>1347</v>
      </c>
      <c r="I172" s="35" t="s">
        <v>1509</v>
      </c>
      <c r="J172" s="33"/>
      <c r="K172" s="108"/>
    </row>
    <row r="173" spans="3:11" ht="16.8" thickBot="1">
      <c r="C173" s="29"/>
      <c r="D173" s="44">
        <v>86</v>
      </c>
      <c r="E173" s="20" t="s">
        <v>1506</v>
      </c>
      <c r="F173" s="25" t="s">
        <v>1507</v>
      </c>
      <c r="G173" s="25" t="s">
        <v>1143</v>
      </c>
      <c r="H173" s="25" t="s">
        <v>1508</v>
      </c>
      <c r="I173" s="25" t="s">
        <v>1510</v>
      </c>
      <c r="J173" s="26" t="s">
        <v>1153</v>
      </c>
      <c r="K173" s="108"/>
    </row>
    <row r="174" spans="3:11" ht="13.8" thickBot="1">
      <c r="C174" s="28">
        <f t="shared" si="54"/>
        <v>1000</v>
      </c>
      <c r="D174" s="46"/>
      <c r="E174" s="34" t="s">
        <v>1220</v>
      </c>
      <c r="F174" s="35"/>
      <c r="G174" s="35" t="s">
        <v>1513</v>
      </c>
      <c r="H174" s="35"/>
      <c r="I174" s="35" t="s">
        <v>1514</v>
      </c>
      <c r="J174" s="33"/>
      <c r="K174" s="108"/>
    </row>
    <row r="175" spans="3:11" ht="16.8" thickBot="1">
      <c r="C175" s="29"/>
      <c r="D175" s="44">
        <v>87</v>
      </c>
      <c r="E175" s="20" t="s">
        <v>1511</v>
      </c>
      <c r="F175" s="25" t="s">
        <v>1179</v>
      </c>
      <c r="G175" s="25" t="s">
        <v>1512</v>
      </c>
      <c r="H175" s="25" t="s">
        <v>1143</v>
      </c>
      <c r="I175" s="25" t="s">
        <v>1510</v>
      </c>
      <c r="J175" s="26" t="s">
        <v>1469</v>
      </c>
      <c r="K175" s="108"/>
    </row>
    <row r="176" spans="3:11" ht="13.8" thickBot="1">
      <c r="C176" s="28">
        <f t="shared" si="54"/>
        <v>1000</v>
      </c>
      <c r="D176" s="46"/>
      <c r="E176" s="34" t="s">
        <v>1303</v>
      </c>
      <c r="F176" s="35" t="s">
        <v>1483</v>
      </c>
      <c r="G176" s="35"/>
      <c r="H176" s="35" t="s">
        <v>1518</v>
      </c>
      <c r="I176" s="35"/>
      <c r="J176" s="33"/>
      <c r="K176" s="108"/>
    </row>
    <row r="177" spans="3:11" ht="16.8" thickBot="1">
      <c r="C177" s="29"/>
      <c r="D177" s="44">
        <v>88</v>
      </c>
      <c r="E177" s="20" t="s">
        <v>1515</v>
      </c>
      <c r="F177" s="25" t="s">
        <v>1516</v>
      </c>
      <c r="G177" s="25" t="s">
        <v>1143</v>
      </c>
      <c r="H177" s="25" t="s">
        <v>1517</v>
      </c>
      <c r="I177" s="25" t="s">
        <v>1153</v>
      </c>
      <c r="J177" s="26"/>
      <c r="K177" s="108"/>
    </row>
    <row r="178" spans="3:11" ht="13.8" thickBot="1">
      <c r="C178" s="28">
        <f t="shared" si="54"/>
        <v>1000</v>
      </c>
      <c r="D178" s="46"/>
      <c r="E178" s="34" t="s">
        <v>1486</v>
      </c>
      <c r="F178" s="35" t="s">
        <v>1399</v>
      </c>
      <c r="G178" s="35" t="s">
        <v>1521</v>
      </c>
      <c r="H178" s="35" t="s">
        <v>1399</v>
      </c>
      <c r="I178" s="35" t="s">
        <v>1521</v>
      </c>
      <c r="J178" s="33"/>
      <c r="K178" s="108"/>
    </row>
    <row r="179" spans="3:11" ht="16.8" thickBot="1">
      <c r="C179" s="29"/>
      <c r="D179" s="44">
        <v>89</v>
      </c>
      <c r="E179" s="20" t="s">
        <v>1519</v>
      </c>
      <c r="F179" s="25" t="s">
        <v>1520</v>
      </c>
      <c r="G179" s="25" t="s">
        <v>1522</v>
      </c>
      <c r="H179" s="25" t="s">
        <v>1520</v>
      </c>
      <c r="I179" s="25" t="s">
        <v>1523</v>
      </c>
      <c r="J179" s="26"/>
      <c r="K179" s="108"/>
    </row>
    <row r="180" spans="3:11" ht="13.8" thickBot="1">
      <c r="C180" s="28">
        <f t="shared" si="54"/>
        <v>1000</v>
      </c>
      <c r="D180" s="46"/>
      <c r="E180" s="34" t="s">
        <v>1524</v>
      </c>
      <c r="F180" s="35" t="s">
        <v>1263</v>
      </c>
      <c r="G180" s="35" t="s">
        <v>1403</v>
      </c>
      <c r="H180" s="35"/>
      <c r="I180" s="35" t="s">
        <v>1528</v>
      </c>
      <c r="J180" s="33" t="s">
        <v>1529</v>
      </c>
      <c r="K180" s="108"/>
    </row>
    <row r="181" spans="3:11" ht="16.8" thickBot="1">
      <c r="C181" s="29"/>
      <c r="D181" s="44">
        <v>90</v>
      </c>
      <c r="E181" s="20" t="s">
        <v>1525</v>
      </c>
      <c r="F181" s="25" t="s">
        <v>1526</v>
      </c>
      <c r="G181" s="25" t="s">
        <v>1121</v>
      </c>
      <c r="H181" s="25" t="s">
        <v>1210</v>
      </c>
      <c r="I181" s="25" t="s">
        <v>1527</v>
      </c>
      <c r="J181" s="26" t="s">
        <v>1530</v>
      </c>
      <c r="K181" s="108"/>
    </row>
    <row r="182" spans="3:11" ht="13.8" thickBot="1">
      <c r="C182" s="28">
        <f t="shared" si="54"/>
        <v>1000</v>
      </c>
      <c r="D182" s="46"/>
      <c r="E182" s="34" t="s">
        <v>1227</v>
      </c>
      <c r="F182" s="35" t="s">
        <v>1537</v>
      </c>
      <c r="G182" s="35"/>
      <c r="H182" s="35" t="s">
        <v>1227</v>
      </c>
      <c r="I182" s="35" t="s">
        <v>1535</v>
      </c>
      <c r="J182" s="33"/>
      <c r="K182" s="108"/>
    </row>
    <row r="183" spans="3:11" ht="16.8" thickBot="1">
      <c r="C183" s="29"/>
      <c r="D183" s="44">
        <v>91</v>
      </c>
      <c r="E183" s="20" t="s">
        <v>1533</v>
      </c>
      <c r="F183" s="25" t="s">
        <v>1536</v>
      </c>
      <c r="G183" s="25" t="s">
        <v>1338</v>
      </c>
      <c r="H183" s="25" t="s">
        <v>1533</v>
      </c>
      <c r="I183" s="25" t="s">
        <v>1534</v>
      </c>
      <c r="J183" s="26"/>
      <c r="K183" s="108"/>
    </row>
    <row r="184" spans="3:11" ht="13.8" thickBot="1">
      <c r="C184" s="28">
        <f t="shared" si="54"/>
        <v>1000</v>
      </c>
      <c r="D184" s="46"/>
      <c r="E184" s="34" t="s">
        <v>1531</v>
      </c>
      <c r="F184" s="35" t="s">
        <v>1489</v>
      </c>
      <c r="G184" s="35" t="s">
        <v>1434</v>
      </c>
      <c r="H184" s="35" t="s">
        <v>1540</v>
      </c>
      <c r="I184" s="35"/>
      <c r="J184" s="33"/>
      <c r="K184" s="108"/>
    </row>
    <row r="185" spans="3:11" ht="16.8" thickBot="1">
      <c r="C185" s="29"/>
      <c r="D185" s="44">
        <v>92</v>
      </c>
      <c r="E185" s="20" t="s">
        <v>1532</v>
      </c>
      <c r="F185" s="25" t="s">
        <v>1533</v>
      </c>
      <c r="G185" s="25" t="s">
        <v>1538</v>
      </c>
      <c r="H185" s="25" t="s">
        <v>1539</v>
      </c>
      <c r="I185" s="25"/>
      <c r="J185" s="26"/>
      <c r="K185" s="108"/>
    </row>
    <row r="186" spans="3:11" ht="13.8" thickBot="1">
      <c r="C186" s="28">
        <f t="shared" si="54"/>
        <v>1000</v>
      </c>
      <c r="D186" s="46"/>
      <c r="E186" s="34" t="s">
        <v>1529</v>
      </c>
      <c r="F186" s="35" t="s">
        <v>1408</v>
      </c>
      <c r="G186" s="35"/>
      <c r="H186" s="35" t="s">
        <v>1214</v>
      </c>
      <c r="I186" s="35" t="s">
        <v>1542</v>
      </c>
      <c r="J186" s="33"/>
      <c r="K186" s="108"/>
    </row>
    <row r="187" spans="3:11" ht="16.8" thickBot="1">
      <c r="C187" s="29"/>
      <c r="D187" s="44">
        <v>93</v>
      </c>
      <c r="E187" s="20" t="s">
        <v>1541</v>
      </c>
      <c r="F187" s="25" t="s">
        <v>1407</v>
      </c>
      <c r="G187" s="25" t="s">
        <v>1338</v>
      </c>
      <c r="H187" s="25" t="s">
        <v>1407</v>
      </c>
      <c r="I187" s="25" t="s">
        <v>1543</v>
      </c>
      <c r="J187" s="26"/>
      <c r="K187" s="108"/>
    </row>
    <row r="188" spans="3:11" ht="13.8" thickBot="1">
      <c r="C188" s="28">
        <f t="shared" si="54"/>
        <v>1000</v>
      </c>
      <c r="D188" s="46"/>
      <c r="E188" s="34" t="s">
        <v>1442</v>
      </c>
      <c r="F188" s="35" t="s">
        <v>1337</v>
      </c>
      <c r="G188" s="35"/>
      <c r="H188" s="35" t="s">
        <v>1547</v>
      </c>
      <c r="I188" s="35" t="s">
        <v>1548</v>
      </c>
      <c r="J188" s="33"/>
      <c r="K188" s="108"/>
    </row>
    <row r="189" spans="3:11" ht="16.8" thickBot="1">
      <c r="C189" s="29"/>
      <c r="D189" s="44">
        <v>94</v>
      </c>
      <c r="E189" s="20" t="s">
        <v>1544</v>
      </c>
      <c r="F189" s="25" t="s">
        <v>1545</v>
      </c>
      <c r="G189" s="25" t="s">
        <v>1338</v>
      </c>
      <c r="H189" s="25" t="s">
        <v>1546</v>
      </c>
      <c r="I189" s="25" t="s">
        <v>1549</v>
      </c>
      <c r="J189" s="26"/>
      <c r="K189" s="108"/>
    </row>
    <row r="190" spans="3:11" ht="13.8" thickBot="1">
      <c r="C190" s="28">
        <f t="shared" si="54"/>
        <v>1000</v>
      </c>
      <c r="D190" s="46"/>
      <c r="E190" s="34" t="s">
        <v>1442</v>
      </c>
      <c r="F190" s="35" t="s">
        <v>1263</v>
      </c>
      <c r="G190" s="35"/>
      <c r="H190" s="35" t="s">
        <v>1163</v>
      </c>
      <c r="I190" s="35" t="s">
        <v>1548</v>
      </c>
      <c r="J190" s="33"/>
      <c r="K190" s="108"/>
    </row>
    <row r="191" spans="3:11" ht="16.8" thickBot="1">
      <c r="C191" s="29"/>
      <c r="D191" s="44">
        <v>95</v>
      </c>
      <c r="E191" s="20" t="s">
        <v>1544</v>
      </c>
      <c r="F191" s="25" t="s">
        <v>1552</v>
      </c>
      <c r="G191" s="25" t="s">
        <v>1210</v>
      </c>
      <c r="H191" s="25" t="s">
        <v>1553</v>
      </c>
      <c r="I191" s="25" t="s">
        <v>1554</v>
      </c>
      <c r="J191" s="26"/>
      <c r="K191" s="108"/>
    </row>
    <row r="192" spans="3:11" ht="13.8" thickBot="1">
      <c r="C192" s="28">
        <f t="shared" si="54"/>
        <v>1000</v>
      </c>
      <c r="D192" s="46"/>
      <c r="E192" s="34" t="s">
        <v>1486</v>
      </c>
      <c r="F192" s="35" t="s">
        <v>1509</v>
      </c>
      <c r="G192" s="35" t="s">
        <v>1413</v>
      </c>
      <c r="H192" s="35" t="s">
        <v>1556</v>
      </c>
      <c r="I192" s="35"/>
      <c r="J192" s="33"/>
      <c r="K192" s="108"/>
    </row>
    <row r="193" spans="3:11" ht="16.8" thickBot="1">
      <c r="C193" s="29"/>
      <c r="D193" s="74">
        <v>96</v>
      </c>
      <c r="E193" s="71" t="s">
        <v>1550</v>
      </c>
      <c r="F193" s="72" t="s">
        <v>1551</v>
      </c>
      <c r="G193" s="72" t="s">
        <v>1431</v>
      </c>
      <c r="H193" s="72" t="s">
        <v>1555</v>
      </c>
      <c r="I193" s="72"/>
      <c r="J193" s="73"/>
      <c r="K193" s="109"/>
    </row>
    <row r="194" spans="3:11" ht="13.8" thickBot="1">
      <c r="C194" s="28">
        <f t="shared" si="54"/>
        <v>1000</v>
      </c>
      <c r="D194" s="46"/>
      <c r="E194" s="34" t="s">
        <v>1154</v>
      </c>
      <c r="F194" s="35" t="s">
        <v>1540</v>
      </c>
      <c r="G194" s="35"/>
      <c r="H194" s="35" t="s">
        <v>1477</v>
      </c>
      <c r="I194" s="35" t="s">
        <v>1561</v>
      </c>
      <c r="J194" s="33"/>
      <c r="K194" s="110" t="s">
        <v>1614</v>
      </c>
    </row>
    <row r="195" spans="3:11" ht="16.8" thickBot="1">
      <c r="C195" s="29"/>
      <c r="D195" s="44">
        <v>97</v>
      </c>
      <c r="E195" s="20" t="s">
        <v>1558</v>
      </c>
      <c r="F195" s="25" t="s">
        <v>1559</v>
      </c>
      <c r="G195" s="25" t="s">
        <v>1338</v>
      </c>
      <c r="H195" s="25" t="s">
        <v>1560</v>
      </c>
      <c r="I195" s="25" t="s">
        <v>1562</v>
      </c>
      <c r="J195" s="26"/>
      <c r="K195" s="111"/>
    </row>
    <row r="196" spans="3:11" ht="13.8" thickBot="1">
      <c r="C196" s="28">
        <f t="shared" si="54"/>
        <v>1000</v>
      </c>
      <c r="D196" s="46"/>
      <c r="E196" s="34" t="s">
        <v>1263</v>
      </c>
      <c r="F196" s="35" t="s">
        <v>1564</v>
      </c>
      <c r="G196" s="35"/>
      <c r="H196" s="35"/>
      <c r="I196" s="35" t="s">
        <v>1244</v>
      </c>
      <c r="J196" s="33" t="s">
        <v>1567</v>
      </c>
      <c r="K196" s="111"/>
    </row>
    <row r="197" spans="3:11" ht="16.8" thickBot="1">
      <c r="C197" s="29"/>
      <c r="D197" s="44">
        <v>98</v>
      </c>
      <c r="E197" s="20" t="s">
        <v>1307</v>
      </c>
      <c r="F197" s="25" t="s">
        <v>1563</v>
      </c>
      <c r="G197" s="25" t="s">
        <v>1565</v>
      </c>
      <c r="H197" s="25" t="s">
        <v>1210</v>
      </c>
      <c r="I197" s="25" t="s">
        <v>1566</v>
      </c>
      <c r="J197" s="26" t="s">
        <v>1568</v>
      </c>
      <c r="K197" s="111"/>
    </row>
    <row r="198" spans="3:11" ht="13.8" thickBot="1">
      <c r="C198" s="28">
        <f t="shared" si="54"/>
        <v>1000</v>
      </c>
      <c r="D198" s="46"/>
      <c r="E198" s="34" t="s">
        <v>1292</v>
      </c>
      <c r="F198" s="35" t="s">
        <v>1295</v>
      </c>
      <c r="G198" s="35" t="s">
        <v>1277</v>
      </c>
      <c r="H198" s="35"/>
      <c r="I198" s="27" t="s">
        <v>1570</v>
      </c>
      <c r="J198" s="38"/>
      <c r="K198" s="111"/>
    </row>
    <row r="199" spans="3:11" ht="16.8" thickBot="1">
      <c r="C199" s="29"/>
      <c r="D199" s="44">
        <v>99</v>
      </c>
      <c r="E199" s="20" t="s">
        <v>1293</v>
      </c>
      <c r="F199" s="25" t="s">
        <v>1294</v>
      </c>
      <c r="G199" s="25" t="s">
        <v>1213</v>
      </c>
      <c r="H199" s="25" t="s">
        <v>1288</v>
      </c>
      <c r="I199" s="25" t="s">
        <v>1569</v>
      </c>
      <c r="J199" s="26" t="s">
        <v>1207</v>
      </c>
      <c r="K199" s="111"/>
    </row>
    <row r="200" spans="3:11" ht="13.8" thickBot="1">
      <c r="C200" s="28">
        <f t="shared" si="54"/>
        <v>1000</v>
      </c>
      <c r="D200" s="46"/>
      <c r="E200" s="34" t="s">
        <v>1571</v>
      </c>
      <c r="F200" s="35" t="s">
        <v>1450</v>
      </c>
      <c r="G200" s="35"/>
      <c r="H200" s="35" t="s">
        <v>1575</v>
      </c>
      <c r="I200" s="35" t="s">
        <v>1576</v>
      </c>
      <c r="J200" s="33"/>
      <c r="K200" s="111"/>
    </row>
    <row r="201" spans="3:11" ht="16.8" thickBot="1">
      <c r="C201" s="29"/>
      <c r="D201" s="44">
        <v>100</v>
      </c>
      <c r="E201" s="20" t="s">
        <v>1572</v>
      </c>
      <c r="F201" s="25" t="s">
        <v>1573</v>
      </c>
      <c r="G201" s="25" t="s">
        <v>1179</v>
      </c>
      <c r="H201" s="25" t="s">
        <v>1574</v>
      </c>
      <c r="I201" s="25" t="s">
        <v>1577</v>
      </c>
      <c r="J201" s="26" t="s">
        <v>1153</v>
      </c>
      <c r="K201" s="111"/>
    </row>
    <row r="202" spans="3:11" ht="13.8" thickBot="1">
      <c r="C202" s="28">
        <f t="shared" si="54"/>
        <v>1000</v>
      </c>
      <c r="D202" s="46"/>
      <c r="E202" s="34" t="s">
        <v>1578</v>
      </c>
      <c r="F202" s="35"/>
      <c r="G202" s="35" t="s">
        <v>1442</v>
      </c>
      <c r="H202" s="35" t="s">
        <v>1204</v>
      </c>
      <c r="I202" s="35"/>
      <c r="J202" s="33"/>
      <c r="K202" s="111"/>
    </row>
    <row r="203" spans="3:11" ht="16.8" thickBot="1">
      <c r="C203" s="29"/>
      <c r="D203" s="44">
        <v>101</v>
      </c>
      <c r="E203" s="20" t="s">
        <v>1579</v>
      </c>
      <c r="F203" s="25" t="s">
        <v>1580</v>
      </c>
      <c r="G203" s="25" t="s">
        <v>1581</v>
      </c>
      <c r="H203" s="25" t="s">
        <v>1582</v>
      </c>
      <c r="I203" s="25"/>
      <c r="J203" s="26"/>
      <c r="K203" s="111"/>
    </row>
    <row r="204" spans="3:11" ht="13.8" thickBot="1">
      <c r="C204" s="28">
        <f t="shared" si="54"/>
        <v>1000</v>
      </c>
      <c r="D204" s="46"/>
      <c r="E204" s="34" t="s">
        <v>1583</v>
      </c>
      <c r="F204" s="35"/>
      <c r="G204" s="35" t="s">
        <v>1194</v>
      </c>
      <c r="H204" s="35" t="s">
        <v>1586</v>
      </c>
      <c r="I204" s="35"/>
      <c r="J204" s="33"/>
      <c r="K204" s="111"/>
    </row>
    <row r="205" spans="3:11" ht="16.8" thickBot="1">
      <c r="C205" s="29"/>
      <c r="D205" s="44">
        <v>102</v>
      </c>
      <c r="E205" s="20" t="s">
        <v>1584</v>
      </c>
      <c r="F205" s="25" t="s">
        <v>1143</v>
      </c>
      <c r="G205" s="25" t="s">
        <v>1585</v>
      </c>
      <c r="H205" s="25" t="s">
        <v>1587</v>
      </c>
      <c r="I205" s="25" t="s">
        <v>1153</v>
      </c>
      <c r="J205" s="26"/>
      <c r="K205" s="111"/>
    </row>
    <row r="206" spans="3:11" ht="13.8" thickBot="1">
      <c r="C206" s="28">
        <f t="shared" si="54"/>
        <v>1000</v>
      </c>
      <c r="D206" s="46"/>
      <c r="E206" s="34" t="s">
        <v>1588</v>
      </c>
      <c r="F206" s="35"/>
      <c r="G206" s="35" t="s">
        <v>1591</v>
      </c>
      <c r="H206" s="35"/>
      <c r="I206" s="35" t="s">
        <v>1593</v>
      </c>
      <c r="J206" s="33"/>
      <c r="K206" s="111"/>
    </row>
    <row r="207" spans="3:11" ht="16.8" thickBot="1">
      <c r="C207" s="29"/>
      <c r="D207" s="44">
        <v>103</v>
      </c>
      <c r="E207" s="20" t="s">
        <v>1589</v>
      </c>
      <c r="F207" s="25" t="s">
        <v>1143</v>
      </c>
      <c r="G207" s="25" t="s">
        <v>1590</v>
      </c>
      <c r="H207" s="25" t="s">
        <v>1207</v>
      </c>
      <c r="I207" s="25" t="s">
        <v>1592</v>
      </c>
      <c r="J207" s="26" t="s">
        <v>1269</v>
      </c>
      <c r="K207" s="111"/>
    </row>
    <row r="208" spans="3:11" ht="13.8" thickBot="1">
      <c r="C208" s="28">
        <f t="shared" si="54"/>
        <v>1000</v>
      </c>
      <c r="D208" s="46"/>
      <c r="E208" s="34" t="s">
        <v>1594</v>
      </c>
      <c r="F208" s="35"/>
      <c r="G208" s="35" t="s">
        <v>1164</v>
      </c>
      <c r="H208" s="35" t="s">
        <v>1529</v>
      </c>
      <c r="I208" s="35"/>
      <c r="J208" s="33"/>
      <c r="K208" s="111"/>
    </row>
    <row r="209" spans="3:11" ht="16.8" thickBot="1">
      <c r="C209" s="29"/>
      <c r="D209" s="44">
        <v>104</v>
      </c>
      <c r="E209" s="20" t="s">
        <v>1595</v>
      </c>
      <c r="F209" s="25" t="s">
        <v>1596</v>
      </c>
      <c r="G209" s="25" t="s">
        <v>1597</v>
      </c>
      <c r="H209" s="25" t="s">
        <v>1144</v>
      </c>
      <c r="I209" s="25"/>
      <c r="J209" s="26"/>
      <c r="K209" s="111"/>
    </row>
    <row r="210" spans="3:11" ht="13.8" thickBot="1">
      <c r="C210" s="28">
        <f t="shared" si="54"/>
        <v>1000</v>
      </c>
      <c r="D210" s="46"/>
      <c r="E210" s="34" t="s">
        <v>1164</v>
      </c>
      <c r="F210" s="35" t="s">
        <v>1600</v>
      </c>
      <c r="G210" s="35" t="s">
        <v>1244</v>
      </c>
      <c r="H210" s="35" t="s">
        <v>1175</v>
      </c>
      <c r="I210" s="35"/>
      <c r="J210" s="38"/>
      <c r="K210" s="111"/>
    </row>
    <row r="211" spans="3:11" ht="16.8" thickBot="1">
      <c r="C211" s="29"/>
      <c r="D211" s="44">
        <v>105</v>
      </c>
      <c r="E211" s="20" t="s">
        <v>1598</v>
      </c>
      <c r="F211" s="25" t="s">
        <v>1599</v>
      </c>
      <c r="G211" s="25" t="s">
        <v>1414</v>
      </c>
      <c r="H211" s="25" t="s">
        <v>1601</v>
      </c>
      <c r="I211" s="25"/>
      <c r="J211" s="26"/>
      <c r="K211" s="111"/>
    </row>
    <row r="212" spans="3:11" ht="13.8" thickBot="1">
      <c r="C212" s="28">
        <f t="shared" si="54"/>
        <v>1000</v>
      </c>
      <c r="D212" s="46"/>
      <c r="E212" s="34" t="s">
        <v>1602</v>
      </c>
      <c r="F212" s="35" t="s">
        <v>1244</v>
      </c>
      <c r="G212" s="35"/>
      <c r="H212" s="35" t="s">
        <v>1398</v>
      </c>
      <c r="I212" s="35" t="s">
        <v>1315</v>
      </c>
      <c r="J212" s="33"/>
      <c r="K212" s="111"/>
    </row>
    <row r="213" spans="3:11" ht="16.8" thickBot="1">
      <c r="C213" s="29"/>
      <c r="D213" s="44">
        <v>106</v>
      </c>
      <c r="E213" s="20" t="s">
        <v>1603</v>
      </c>
      <c r="F213" s="25" t="s">
        <v>1604</v>
      </c>
      <c r="G213" s="25" t="s">
        <v>1210</v>
      </c>
      <c r="H213" s="25" t="s">
        <v>1397</v>
      </c>
      <c r="I213" s="25" t="s">
        <v>1605</v>
      </c>
      <c r="J213" s="26"/>
      <c r="K213" s="111"/>
    </row>
    <row r="214" spans="3:11" ht="13.8" thickBot="1">
      <c r="C214" s="28">
        <f t="shared" si="54"/>
        <v>1000</v>
      </c>
      <c r="D214" s="47"/>
      <c r="E214" s="21" t="s">
        <v>1606</v>
      </c>
      <c r="F214" s="35" t="s">
        <v>1168</v>
      </c>
      <c r="G214" s="35"/>
      <c r="H214" s="35" t="s">
        <v>1315</v>
      </c>
      <c r="I214" s="35" t="s">
        <v>1194</v>
      </c>
      <c r="J214" s="33"/>
      <c r="K214" s="111"/>
    </row>
    <row r="215" spans="3:11" ht="16.8" thickBot="1">
      <c r="C215" s="29"/>
      <c r="D215" s="48">
        <v>107</v>
      </c>
      <c r="E215" s="39" t="s">
        <v>1607</v>
      </c>
      <c r="F215" s="25" t="s">
        <v>1608</v>
      </c>
      <c r="G215" s="25" t="s">
        <v>1210</v>
      </c>
      <c r="H215" s="25" t="s">
        <v>1432</v>
      </c>
      <c r="I215" s="25" t="s">
        <v>1609</v>
      </c>
      <c r="J215" s="26"/>
      <c r="K215" s="111"/>
    </row>
    <row r="216" spans="3:11" ht="13.8" thickBot="1">
      <c r="C216" s="28">
        <f t="shared" si="54"/>
        <v>1000</v>
      </c>
      <c r="D216" s="76"/>
      <c r="E216" s="21"/>
      <c r="F216" s="35"/>
      <c r="G216" s="35" t="s">
        <v>1611</v>
      </c>
      <c r="H216" s="35" t="s">
        <v>1613</v>
      </c>
      <c r="I216" s="35"/>
      <c r="J216" s="33"/>
      <c r="K216" s="111"/>
    </row>
    <row r="217" spans="3:11" ht="16.8" thickBot="1">
      <c r="C217" s="29"/>
      <c r="D217" s="77">
        <v>108</v>
      </c>
      <c r="E217" s="78" t="s">
        <v>1594</v>
      </c>
      <c r="F217" s="72" t="s">
        <v>1210</v>
      </c>
      <c r="G217" s="72" t="s">
        <v>1610</v>
      </c>
      <c r="H217" s="72" t="s">
        <v>1612</v>
      </c>
      <c r="I217" s="72" t="s">
        <v>1243</v>
      </c>
      <c r="J217" s="73"/>
      <c r="K217" s="112"/>
    </row>
    <row r="218" spans="3:11" ht="13.8" hidden="1" thickBot="1">
      <c r="C218" s="28">
        <f t="shared" si="54"/>
        <v>1000</v>
      </c>
      <c r="D218" s="76"/>
      <c r="E218" s="21"/>
      <c r="F218" s="35"/>
      <c r="G218" s="35"/>
      <c r="H218" s="35"/>
      <c r="I218" s="35"/>
      <c r="J218" s="33"/>
      <c r="K218" s="62"/>
    </row>
    <row r="219" spans="3:11" ht="16.8" hidden="1" thickBot="1">
      <c r="C219" s="29"/>
      <c r="D219" s="48">
        <v>109</v>
      </c>
      <c r="E219" s="75"/>
      <c r="F219" s="25"/>
      <c r="G219" s="25"/>
      <c r="H219" s="25"/>
      <c r="I219" s="25"/>
      <c r="J219" s="26"/>
      <c r="K219" s="61"/>
    </row>
    <row r="220" spans="3:11" ht="13.8" hidden="1" thickBot="1">
      <c r="C220" s="28">
        <f t="shared" si="54"/>
        <v>1000</v>
      </c>
      <c r="D220" s="76"/>
      <c r="E220" s="21"/>
      <c r="F220" s="35"/>
      <c r="G220" s="35"/>
      <c r="H220" s="35"/>
      <c r="I220" s="35"/>
      <c r="J220" s="33"/>
      <c r="K220" s="61"/>
    </row>
    <row r="221" spans="3:11" ht="16.8" hidden="1" thickBot="1">
      <c r="C221" s="29"/>
      <c r="D221" s="48">
        <v>110</v>
      </c>
      <c r="E221" s="75"/>
      <c r="F221" s="25"/>
      <c r="G221" s="25"/>
      <c r="H221" s="25"/>
      <c r="I221" s="25"/>
      <c r="J221" s="26"/>
      <c r="K221" s="61"/>
    </row>
    <row r="222" spans="3:11" ht="13.8" hidden="1" thickBot="1">
      <c r="C222" s="28">
        <f t="shared" si="54"/>
        <v>1000</v>
      </c>
      <c r="D222" s="76"/>
      <c r="E222" s="21"/>
      <c r="F222" s="35"/>
      <c r="G222" s="35"/>
      <c r="H222" s="35"/>
      <c r="I222" s="35"/>
      <c r="J222" s="33"/>
      <c r="K222" s="61"/>
    </row>
    <row r="223" spans="3:11" ht="16.8" hidden="1" thickBot="1">
      <c r="C223" s="29"/>
      <c r="D223" s="48">
        <v>111</v>
      </c>
      <c r="E223" s="75"/>
      <c r="F223" s="25"/>
      <c r="G223" s="25"/>
      <c r="H223" s="25"/>
      <c r="I223" s="25"/>
      <c r="J223" s="26"/>
      <c r="K223" s="61"/>
    </row>
    <row r="224" spans="3:11" ht="13.8" hidden="1" thickBot="1">
      <c r="C224" s="28">
        <f t="shared" si="54"/>
        <v>1000</v>
      </c>
      <c r="D224" s="76"/>
      <c r="E224" s="21"/>
      <c r="F224" s="35"/>
      <c r="G224" s="35"/>
      <c r="H224" s="35"/>
      <c r="I224" s="35"/>
      <c r="J224" s="33"/>
      <c r="K224" s="61"/>
    </row>
    <row r="225" spans="3:11" ht="16.8" hidden="1" thickBot="1">
      <c r="C225" s="29"/>
      <c r="D225" s="48">
        <v>112</v>
      </c>
      <c r="E225" s="39"/>
      <c r="F225" s="25"/>
      <c r="G225" s="25"/>
      <c r="H225" s="25"/>
      <c r="I225" s="25"/>
      <c r="J225" s="26"/>
      <c r="K225" s="61"/>
    </row>
    <row r="226" spans="3:11" ht="13.8" hidden="1" thickBot="1">
      <c r="C226" s="28">
        <f t="shared" si="54"/>
        <v>1000</v>
      </c>
      <c r="D226" s="46"/>
      <c r="E226" s="34"/>
      <c r="F226" s="35"/>
      <c r="G226" s="35"/>
      <c r="H226" s="35"/>
      <c r="I226" s="35"/>
      <c r="J226" s="33"/>
      <c r="K226" s="61"/>
    </row>
    <row r="227" spans="3:11" ht="16.8" hidden="1" thickBot="1">
      <c r="C227" s="29"/>
      <c r="D227" s="44">
        <v>113</v>
      </c>
      <c r="E227" s="20"/>
      <c r="F227" s="25"/>
      <c r="G227" s="25"/>
      <c r="H227" s="25"/>
      <c r="I227" s="25"/>
      <c r="J227" s="26"/>
      <c r="K227" s="61"/>
    </row>
    <row r="228" spans="3:11" ht="13.8" hidden="1" thickBot="1">
      <c r="C228" s="28">
        <f t="shared" si="54"/>
        <v>1000</v>
      </c>
      <c r="D228" s="46"/>
      <c r="E228" s="34"/>
      <c r="F228" s="35"/>
      <c r="G228" s="35"/>
      <c r="H228" s="35"/>
      <c r="I228" s="35"/>
      <c r="J228" s="33"/>
      <c r="K228" s="61"/>
    </row>
    <row r="229" spans="3:11" ht="16.8" hidden="1" thickBot="1">
      <c r="C229" s="29"/>
      <c r="D229" s="44">
        <v>114</v>
      </c>
      <c r="E229" s="20"/>
      <c r="F229" s="25"/>
      <c r="G229" s="25"/>
      <c r="H229" s="25"/>
      <c r="I229" s="25"/>
      <c r="J229" s="26"/>
      <c r="K229" s="61"/>
    </row>
    <row r="230" spans="3:11" ht="13.8" hidden="1" thickBot="1">
      <c r="C230" s="28">
        <f t="shared" si="54"/>
        <v>1000</v>
      </c>
      <c r="D230" s="46"/>
      <c r="E230" s="34"/>
      <c r="F230" s="35"/>
      <c r="G230" s="35"/>
      <c r="H230" s="35"/>
      <c r="I230" s="35"/>
      <c r="J230" s="33"/>
      <c r="K230" s="61"/>
    </row>
    <row r="231" spans="3:11" ht="16.8" hidden="1" thickBot="1">
      <c r="C231" s="29"/>
      <c r="D231" s="44">
        <v>115</v>
      </c>
      <c r="E231" s="20"/>
      <c r="F231" s="25"/>
      <c r="G231" s="25"/>
      <c r="H231" s="25"/>
      <c r="I231" s="25"/>
      <c r="J231" s="26"/>
      <c r="K231" s="61"/>
    </row>
    <row r="232" spans="3:11" ht="13.8" hidden="1" thickBot="1">
      <c r="C232" s="28">
        <f t="shared" si="54"/>
        <v>1000</v>
      </c>
      <c r="D232" s="46"/>
      <c r="E232" s="34"/>
      <c r="F232" s="35"/>
      <c r="G232" s="35"/>
      <c r="H232" s="35"/>
      <c r="I232" s="35"/>
      <c r="J232" s="33"/>
      <c r="K232" s="61"/>
    </row>
    <row r="233" spans="3:11" ht="16.8" hidden="1" thickBot="1">
      <c r="C233" s="29"/>
      <c r="D233" s="44">
        <v>116</v>
      </c>
      <c r="E233" s="20"/>
      <c r="F233" s="25"/>
      <c r="G233" s="25"/>
      <c r="H233" s="25"/>
      <c r="I233" s="25"/>
      <c r="J233" s="26"/>
      <c r="K233" s="61"/>
    </row>
    <row r="234" spans="3:11" ht="13.8" hidden="1" thickBot="1">
      <c r="C234" s="28">
        <f t="shared" si="54"/>
        <v>1000</v>
      </c>
      <c r="D234" s="46"/>
      <c r="E234" s="34"/>
      <c r="F234" s="35"/>
      <c r="G234" s="35"/>
      <c r="H234" s="35"/>
      <c r="I234" s="35"/>
      <c r="J234" s="33"/>
      <c r="K234" s="61"/>
    </row>
    <row r="235" spans="3:11" ht="16.8" hidden="1" thickBot="1">
      <c r="C235" s="29"/>
      <c r="D235" s="44">
        <v>117</v>
      </c>
      <c r="E235" s="20"/>
      <c r="F235" s="25"/>
      <c r="G235" s="25"/>
      <c r="H235" s="25"/>
      <c r="I235" s="25"/>
      <c r="J235" s="26"/>
      <c r="K235" s="61"/>
    </row>
    <row r="236" spans="3:11" ht="13.8" hidden="1" thickBot="1">
      <c r="C236" s="28">
        <f t="shared" ref="C236:C260" si="55">C237+1000</f>
        <v>1000</v>
      </c>
      <c r="D236" s="46"/>
      <c r="E236" s="34"/>
      <c r="F236" s="35"/>
      <c r="G236" s="35"/>
      <c r="H236" s="35"/>
      <c r="I236" s="35"/>
      <c r="J236" s="33"/>
      <c r="K236" s="61"/>
    </row>
    <row r="237" spans="3:11" ht="16.8" hidden="1" thickBot="1">
      <c r="C237" s="29"/>
      <c r="D237" s="44">
        <v>118</v>
      </c>
      <c r="E237" s="20"/>
      <c r="F237" s="25"/>
      <c r="G237" s="25"/>
      <c r="H237" s="25"/>
      <c r="I237" s="25"/>
      <c r="J237" s="26"/>
      <c r="K237" s="61"/>
    </row>
    <row r="238" spans="3:11" ht="13.8" hidden="1" thickBot="1">
      <c r="C238" s="28">
        <f t="shared" si="55"/>
        <v>1000</v>
      </c>
      <c r="D238" s="46"/>
      <c r="E238" s="34"/>
      <c r="F238" s="35"/>
      <c r="G238" s="35"/>
      <c r="H238" s="35"/>
      <c r="I238" s="35"/>
      <c r="J238" s="33"/>
      <c r="K238" s="61"/>
    </row>
    <row r="239" spans="3:11" ht="16.8" hidden="1" thickBot="1">
      <c r="C239" s="29"/>
      <c r="D239" s="44">
        <v>119</v>
      </c>
      <c r="E239" s="20"/>
      <c r="F239" s="25"/>
      <c r="G239" s="25"/>
      <c r="H239" s="25"/>
      <c r="I239" s="25"/>
      <c r="J239" s="26"/>
      <c r="K239" s="63"/>
    </row>
    <row r="240" spans="3:11" ht="13.8" hidden="1" thickBot="1">
      <c r="C240" s="28">
        <f t="shared" si="55"/>
        <v>1000</v>
      </c>
      <c r="D240" s="46"/>
      <c r="E240" s="34"/>
      <c r="F240" s="35"/>
      <c r="G240" s="35"/>
      <c r="H240" s="35"/>
      <c r="I240" s="35"/>
      <c r="J240" s="33"/>
      <c r="K240" s="65"/>
    </row>
    <row r="241" spans="3:11" ht="16.8" hidden="1" thickBot="1">
      <c r="C241" s="29"/>
      <c r="D241" s="44">
        <v>120</v>
      </c>
      <c r="E241" s="20"/>
      <c r="F241" s="25"/>
      <c r="G241" s="25"/>
      <c r="H241" s="25"/>
      <c r="I241" s="25"/>
      <c r="J241" s="26"/>
      <c r="K241" s="65"/>
    </row>
    <row r="242" spans="3:11" ht="13.8" hidden="1" thickBot="1">
      <c r="C242" s="28">
        <f t="shared" si="55"/>
        <v>1000</v>
      </c>
      <c r="D242" s="46"/>
      <c r="E242" s="34"/>
      <c r="F242" s="35"/>
      <c r="G242" s="35"/>
      <c r="H242" s="35"/>
      <c r="I242" s="35"/>
      <c r="J242" s="33"/>
      <c r="K242" s="65"/>
    </row>
    <row r="243" spans="3:11" ht="16.8" hidden="1" thickBot="1">
      <c r="C243" s="29"/>
      <c r="D243" s="44">
        <v>121</v>
      </c>
      <c r="E243" s="20"/>
      <c r="F243" s="25"/>
      <c r="G243" s="25"/>
      <c r="H243" s="25"/>
      <c r="I243" s="25"/>
      <c r="J243" s="26"/>
      <c r="K243" s="65"/>
    </row>
    <row r="244" spans="3:11" ht="13.8" hidden="1" thickBot="1">
      <c r="C244" s="28">
        <f t="shared" si="55"/>
        <v>1000</v>
      </c>
      <c r="D244" s="46"/>
      <c r="E244" s="34"/>
      <c r="F244" s="35"/>
      <c r="G244" s="35"/>
      <c r="H244" s="35"/>
      <c r="I244" s="35"/>
      <c r="J244" s="33"/>
      <c r="K244" s="65"/>
    </row>
    <row r="245" spans="3:11" ht="16.8" hidden="1" thickBot="1">
      <c r="C245" s="29"/>
      <c r="D245" s="44">
        <v>122</v>
      </c>
      <c r="E245" s="20"/>
      <c r="F245" s="25"/>
      <c r="G245" s="25"/>
      <c r="H245" s="25"/>
      <c r="I245" s="25"/>
      <c r="J245" s="26"/>
      <c r="K245" s="65"/>
    </row>
    <row r="246" spans="3:11" ht="13.8" hidden="1" thickBot="1">
      <c r="C246" s="28">
        <f t="shared" si="55"/>
        <v>1000</v>
      </c>
      <c r="D246" s="46"/>
      <c r="E246" s="34"/>
      <c r="F246" s="35"/>
      <c r="G246" s="35"/>
      <c r="H246" s="35"/>
      <c r="I246" s="35"/>
      <c r="J246" s="33"/>
      <c r="K246" s="65"/>
    </row>
    <row r="247" spans="3:11" ht="16.8" hidden="1" thickBot="1">
      <c r="C247" s="29"/>
      <c r="D247" s="44">
        <v>123</v>
      </c>
      <c r="E247" s="20"/>
      <c r="F247" s="25"/>
      <c r="G247" s="25"/>
      <c r="H247" s="25"/>
      <c r="I247" s="25"/>
      <c r="J247" s="26"/>
      <c r="K247" s="65"/>
    </row>
    <row r="248" spans="3:11" ht="13.8" hidden="1" thickBot="1">
      <c r="C248" s="28">
        <f t="shared" si="55"/>
        <v>1000</v>
      </c>
      <c r="D248" s="46"/>
      <c r="E248" s="34"/>
      <c r="F248" s="35"/>
      <c r="G248" s="35"/>
      <c r="H248" s="35"/>
      <c r="I248" s="35"/>
      <c r="J248" s="33"/>
      <c r="K248" s="65"/>
    </row>
    <row r="249" spans="3:11" ht="16.8" hidden="1" thickBot="1">
      <c r="C249" s="29"/>
      <c r="D249" s="44">
        <v>124</v>
      </c>
      <c r="E249" s="20"/>
      <c r="F249" s="25"/>
      <c r="G249" s="25"/>
      <c r="H249" s="25"/>
      <c r="I249" s="25"/>
      <c r="J249" s="26"/>
      <c r="K249" s="65"/>
    </row>
    <row r="250" spans="3:11" ht="13.8" hidden="1" thickBot="1">
      <c r="C250" s="28">
        <f t="shared" si="55"/>
        <v>1000</v>
      </c>
      <c r="D250" s="46"/>
      <c r="E250" s="34"/>
      <c r="F250" s="35"/>
      <c r="G250" s="35"/>
      <c r="H250" s="35"/>
      <c r="I250" s="35"/>
      <c r="J250" s="33"/>
      <c r="K250" s="65"/>
    </row>
    <row r="251" spans="3:11" ht="16.8" hidden="1" thickBot="1">
      <c r="C251" s="29"/>
      <c r="D251" s="44">
        <v>125</v>
      </c>
      <c r="E251" s="20"/>
      <c r="F251" s="25"/>
      <c r="G251" s="25"/>
      <c r="H251" s="25"/>
      <c r="I251" s="25"/>
      <c r="J251" s="26"/>
      <c r="K251" s="65"/>
    </row>
    <row r="252" spans="3:11" ht="13.8" hidden="1" thickBot="1">
      <c r="C252" s="28">
        <f t="shared" si="55"/>
        <v>1000</v>
      </c>
      <c r="D252" s="46"/>
      <c r="E252" s="34"/>
      <c r="F252" s="35"/>
      <c r="G252" s="35"/>
      <c r="H252" s="35"/>
      <c r="I252" s="35"/>
      <c r="J252" s="33"/>
      <c r="K252" s="65"/>
    </row>
    <row r="253" spans="3:11" ht="16.8" hidden="1" thickBot="1">
      <c r="C253" s="29"/>
      <c r="D253" s="44">
        <v>126</v>
      </c>
      <c r="E253" s="20"/>
      <c r="F253" s="25"/>
      <c r="G253" s="25"/>
      <c r="H253" s="25"/>
      <c r="I253" s="25"/>
      <c r="J253" s="26"/>
      <c r="K253" s="65"/>
    </row>
    <row r="254" spans="3:11" ht="13.8" hidden="1" thickBot="1">
      <c r="C254" s="28">
        <f t="shared" si="55"/>
        <v>1000</v>
      </c>
      <c r="D254" s="46"/>
      <c r="E254" s="34"/>
      <c r="F254" s="35"/>
      <c r="G254" s="35"/>
      <c r="H254" s="35"/>
      <c r="I254" s="35"/>
      <c r="J254" s="33"/>
      <c r="K254" s="65"/>
    </row>
    <row r="255" spans="3:11" ht="16.8" hidden="1" thickBot="1">
      <c r="C255" s="29"/>
      <c r="D255" s="44">
        <v>127</v>
      </c>
      <c r="E255" s="20"/>
      <c r="F255" s="25"/>
      <c r="G255" s="25"/>
      <c r="H255" s="25"/>
      <c r="I255" s="25"/>
      <c r="J255" s="26"/>
      <c r="K255" s="65"/>
    </row>
    <row r="256" spans="3:11" ht="13.8" hidden="1" thickBot="1">
      <c r="C256" s="28">
        <f t="shared" si="55"/>
        <v>1000</v>
      </c>
      <c r="D256" s="46"/>
      <c r="E256" s="34"/>
      <c r="F256" s="35"/>
      <c r="G256" s="35"/>
      <c r="H256" s="35"/>
      <c r="I256" s="35"/>
      <c r="J256" s="33"/>
      <c r="K256" s="65"/>
    </row>
    <row r="257" spans="3:11" ht="16.8" hidden="1" thickBot="1">
      <c r="C257" s="29"/>
      <c r="D257" s="44">
        <v>128</v>
      </c>
      <c r="E257" s="20"/>
      <c r="F257" s="25"/>
      <c r="G257" s="25"/>
      <c r="H257" s="25"/>
      <c r="I257" s="25"/>
      <c r="J257" s="26"/>
      <c r="K257" s="65"/>
    </row>
    <row r="258" spans="3:11" ht="13.8" hidden="1" thickBot="1">
      <c r="C258" s="28">
        <f t="shared" si="55"/>
        <v>1000</v>
      </c>
      <c r="D258" s="46"/>
      <c r="E258" s="34"/>
      <c r="F258" s="35"/>
      <c r="G258" s="35"/>
      <c r="H258" s="35"/>
      <c r="I258" s="35"/>
      <c r="J258" s="33"/>
      <c r="K258" s="65"/>
    </row>
    <row r="259" spans="3:11" ht="16.8" hidden="1" thickBot="1">
      <c r="C259" s="29"/>
      <c r="D259" s="44">
        <v>129</v>
      </c>
      <c r="E259" s="20"/>
      <c r="F259" s="25"/>
      <c r="G259" s="25"/>
      <c r="H259" s="25"/>
      <c r="I259" s="25"/>
      <c r="J259" s="26"/>
      <c r="K259" s="65"/>
    </row>
    <row r="260" spans="3:11" ht="13.8" hidden="1" thickBot="1">
      <c r="C260" s="28">
        <f t="shared" si="55"/>
        <v>1000</v>
      </c>
      <c r="D260" s="46"/>
      <c r="E260" s="34"/>
      <c r="F260" s="35"/>
      <c r="G260" s="35"/>
      <c r="H260" s="35"/>
      <c r="I260" s="35"/>
      <c r="J260" s="33"/>
      <c r="K260" s="65"/>
    </row>
    <row r="261" spans="3:11" ht="16.8" hidden="1" thickBot="1">
      <c r="C261" s="29"/>
      <c r="D261" s="44">
        <v>130</v>
      </c>
      <c r="E261" s="20"/>
      <c r="F261" s="25"/>
      <c r="G261" s="25"/>
      <c r="H261" s="25"/>
      <c r="I261" s="25"/>
      <c r="J261" s="26"/>
      <c r="K261" s="65"/>
    </row>
    <row r="262" spans="3:11" hidden="1"/>
  </sheetData>
  <sheetProtection sheet="1" objects="1" scenarios="1" selectLockedCells="1"/>
  <mergeCells count="8">
    <mergeCell ref="K150:K193"/>
    <mergeCell ref="K194:K217"/>
    <mergeCell ref="M2:Q9"/>
    <mergeCell ref="K2:K45"/>
    <mergeCell ref="K46:K83"/>
    <mergeCell ref="K84:K107"/>
    <mergeCell ref="K108:K149"/>
    <mergeCell ref="M11:Q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N261"/>
  <sheetViews>
    <sheetView zoomScale="90" zoomScaleNormal="90"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6.109375" customWidth="1"/>
    <col min="4" max="4" width="5" customWidth="1"/>
    <col min="8" max="9" width="8.88671875" style="22"/>
  </cols>
  <sheetData>
    <row r="1" spans="2:11" ht="13.8" thickBot="1">
      <c r="C1" s="1"/>
      <c r="D1" s="13"/>
      <c r="E1" s="16">
        <v>1</v>
      </c>
      <c r="F1" s="14">
        <v>2</v>
      </c>
      <c r="G1" s="14">
        <v>3</v>
      </c>
      <c r="H1" s="14">
        <v>4</v>
      </c>
      <c r="I1" s="14">
        <v>5</v>
      </c>
      <c r="J1" s="15">
        <v>6</v>
      </c>
    </row>
    <row r="2" spans="2:11">
      <c r="C2" s="1">
        <f ca="1">C3+1000</f>
        <v>1002</v>
      </c>
      <c r="D2" s="49"/>
      <c r="E2" s="18" t="s">
        <v>1615</v>
      </c>
      <c r="F2" s="23" t="s">
        <v>1618</v>
      </c>
      <c r="G2" s="23" t="s">
        <v>1619</v>
      </c>
      <c r="H2" s="23"/>
      <c r="I2" s="23" t="s">
        <v>1623</v>
      </c>
      <c r="J2" s="24"/>
    </row>
    <row r="3" spans="2:11" ht="18.600000000000001" customHeight="1">
      <c r="B3">
        <f ca="1">RAND()</f>
        <v>0.95011728899647629</v>
      </c>
      <c r="C3" s="1">
        <f ca="1">RANK(B3,$B$3:$B$261)</f>
        <v>2</v>
      </c>
      <c r="D3" s="50">
        <v>1</v>
      </c>
      <c r="E3" s="20" t="s">
        <v>1616</v>
      </c>
      <c r="F3" s="25" t="s">
        <v>1617</v>
      </c>
      <c r="G3" s="25" t="s">
        <v>1620</v>
      </c>
      <c r="H3" s="25" t="s">
        <v>1621</v>
      </c>
      <c r="I3" s="25" t="s">
        <v>1622</v>
      </c>
      <c r="J3" s="26" t="s">
        <v>1624</v>
      </c>
    </row>
    <row r="4" spans="2:11">
      <c r="C4" s="1">
        <f t="shared" ref="C4" ca="1" si="0">C5+1000</f>
        <v>1030</v>
      </c>
      <c r="D4" s="51"/>
      <c r="E4" s="19" t="s">
        <v>1625</v>
      </c>
      <c r="F4" s="27" t="s">
        <v>1628</v>
      </c>
      <c r="G4" s="27"/>
      <c r="H4" s="35" t="s">
        <v>1631</v>
      </c>
      <c r="I4" s="35" t="s">
        <v>1632</v>
      </c>
      <c r="J4" s="33"/>
    </row>
    <row r="5" spans="2:11" ht="18.600000000000001" customHeight="1">
      <c r="B5">
        <f t="shared" ref="B5:B67" ca="1" si="1">RAND()</f>
        <v>0.18611330591709863</v>
      </c>
      <c r="C5" s="1">
        <f ca="1">RANK(B5,$B$3:$B$261)</f>
        <v>30</v>
      </c>
      <c r="D5" s="50">
        <v>2</v>
      </c>
      <c r="E5" s="20" t="s">
        <v>1626</v>
      </c>
      <c r="F5" s="25" t="s">
        <v>1627</v>
      </c>
      <c r="G5" s="25" t="s">
        <v>1629</v>
      </c>
      <c r="H5" s="25" t="s">
        <v>1630</v>
      </c>
      <c r="I5" s="25" t="s">
        <v>1633</v>
      </c>
      <c r="J5" s="26"/>
    </row>
    <row r="6" spans="2:11" ht="16.2">
      <c r="C6" s="1">
        <f t="shared" ref="C6" ca="1" si="2">C7+1000</f>
        <v>1011</v>
      </c>
      <c r="D6" s="51"/>
      <c r="E6" s="19" t="s">
        <v>1634</v>
      </c>
      <c r="F6" s="27"/>
      <c r="G6" s="27" t="s">
        <v>1638</v>
      </c>
      <c r="H6" s="35"/>
      <c r="I6" s="35"/>
      <c r="J6" s="33"/>
      <c r="K6" s="11"/>
    </row>
    <row r="7" spans="2:11" ht="18.600000000000001" customHeight="1">
      <c r="B7">
        <f t="shared" ca="1" si="1"/>
        <v>0.62998746976383158</v>
      </c>
      <c r="C7" s="1">
        <f ca="1">RANK(B7,$B$3:$B$261)</f>
        <v>11</v>
      </c>
      <c r="D7" s="50">
        <v>3</v>
      </c>
      <c r="E7" s="20" t="s">
        <v>1635</v>
      </c>
      <c r="F7" s="25" t="s">
        <v>1636</v>
      </c>
      <c r="G7" s="25" t="s">
        <v>1637</v>
      </c>
      <c r="H7" s="25" t="s">
        <v>1639</v>
      </c>
      <c r="I7" s="25"/>
      <c r="J7" s="26"/>
    </row>
    <row r="8" spans="2:11">
      <c r="C8" s="1">
        <f t="shared" ref="C8" ca="1" si="3">C9+1000</f>
        <v>1027</v>
      </c>
      <c r="D8" s="51"/>
      <c r="E8" s="19" t="s">
        <v>1640</v>
      </c>
      <c r="F8" s="27" t="s">
        <v>1642</v>
      </c>
      <c r="G8" s="27" t="s">
        <v>1643</v>
      </c>
      <c r="H8" s="35"/>
      <c r="I8" s="35" t="s">
        <v>1646</v>
      </c>
      <c r="J8" s="33"/>
    </row>
    <row r="9" spans="2:11" ht="18.600000000000001" customHeight="1">
      <c r="B9">
        <f t="shared" ca="1" si="1"/>
        <v>0.21061886647206107</v>
      </c>
      <c r="C9" s="1">
        <f ca="1">RANK(B9,$B$3:$B$261)</f>
        <v>27</v>
      </c>
      <c r="D9" s="50">
        <v>4</v>
      </c>
      <c r="E9" s="20" t="s">
        <v>1641</v>
      </c>
      <c r="F9" s="25" t="s">
        <v>1635</v>
      </c>
      <c r="G9" s="25" t="s">
        <v>1644</v>
      </c>
      <c r="H9" s="25" t="s">
        <v>1621</v>
      </c>
      <c r="I9" s="25" t="s">
        <v>1645</v>
      </c>
      <c r="J9" s="26" t="s">
        <v>1647</v>
      </c>
    </row>
    <row r="10" spans="2:11">
      <c r="C10" s="1">
        <f t="shared" ref="C10" ca="1" si="4">C11+1000</f>
        <v>1003</v>
      </c>
      <c r="D10" s="51"/>
      <c r="E10" s="19" t="s">
        <v>1648</v>
      </c>
      <c r="F10" s="27" t="s">
        <v>1651</v>
      </c>
      <c r="G10" s="27"/>
      <c r="H10" s="35" t="s">
        <v>1653</v>
      </c>
      <c r="I10" s="35"/>
      <c r="J10" s="33"/>
    </row>
    <row r="11" spans="2:11" ht="18.600000000000001" customHeight="1">
      <c r="B11">
        <f t="shared" ca="1" si="1"/>
        <v>0.94369418965454843</v>
      </c>
      <c r="C11" s="1">
        <f ca="1">RANK(B11,$B$3:$B$261)</f>
        <v>3</v>
      </c>
      <c r="D11" s="50">
        <v>5</v>
      </c>
      <c r="E11" s="20" t="s">
        <v>1649</v>
      </c>
      <c r="F11" s="25" t="s">
        <v>1650</v>
      </c>
      <c r="G11" s="25" t="s">
        <v>1636</v>
      </c>
      <c r="H11" s="25" t="s">
        <v>1652</v>
      </c>
      <c r="I11" s="25" t="s">
        <v>1654</v>
      </c>
      <c r="J11" s="26"/>
    </row>
    <row r="12" spans="2:11">
      <c r="C12" s="1">
        <f t="shared" ref="C12" ca="1" si="5">C13+1000</f>
        <v>1009</v>
      </c>
      <c r="D12" s="51"/>
      <c r="E12" s="19" t="s">
        <v>1655</v>
      </c>
      <c r="F12" s="27"/>
      <c r="G12" s="27" t="s">
        <v>1659</v>
      </c>
      <c r="H12" s="35"/>
      <c r="I12" s="35"/>
      <c r="J12" s="33"/>
    </row>
    <row r="13" spans="2:11" ht="18.600000000000001" customHeight="1">
      <c r="B13">
        <f t="shared" ca="1" si="1"/>
        <v>0.76227699850024433</v>
      </c>
      <c r="C13" s="1">
        <f ca="1">RANK(B13,$B$3:$B$261)</f>
        <v>9</v>
      </c>
      <c r="D13" s="50">
        <v>6</v>
      </c>
      <c r="E13" s="20" t="s">
        <v>1656</v>
      </c>
      <c r="F13" s="25" t="s">
        <v>1657</v>
      </c>
      <c r="G13" s="25" t="s">
        <v>1658</v>
      </c>
      <c r="H13" s="25"/>
      <c r="I13" s="25"/>
      <c r="J13" s="26"/>
    </row>
    <row r="14" spans="2:11">
      <c r="C14" s="1">
        <f t="shared" ref="C14" ca="1" si="6">C15+1000</f>
        <v>1001</v>
      </c>
      <c r="D14" s="51"/>
      <c r="E14" s="19" t="s">
        <v>1660</v>
      </c>
      <c r="F14" s="27" t="s">
        <v>1663</v>
      </c>
      <c r="G14" s="27"/>
      <c r="H14" s="35" t="s">
        <v>1666</v>
      </c>
      <c r="I14" s="35" t="s">
        <v>1667</v>
      </c>
      <c r="J14" s="33"/>
    </row>
    <row r="15" spans="2:11" ht="18.600000000000001" customHeight="1">
      <c r="B15">
        <f t="shared" ca="1" si="1"/>
        <v>0.97013034886076921</v>
      </c>
      <c r="C15" s="1">
        <f ca="1">RANK(B15,$B$3:$B$261)</f>
        <v>1</v>
      </c>
      <c r="D15" s="50">
        <v>7</v>
      </c>
      <c r="E15" s="20" t="s">
        <v>1661</v>
      </c>
      <c r="F15" s="25" t="s">
        <v>1662</v>
      </c>
      <c r="G15" s="25" t="s">
        <v>1664</v>
      </c>
      <c r="H15" s="25" t="s">
        <v>1665</v>
      </c>
      <c r="I15" s="25" t="s">
        <v>1668</v>
      </c>
      <c r="J15" s="26"/>
    </row>
    <row r="16" spans="2:11">
      <c r="C16" s="1">
        <f t="shared" ref="C16" ca="1" si="7">C17+1000</f>
        <v>1017</v>
      </c>
      <c r="D16" s="51"/>
      <c r="E16" s="19" t="s">
        <v>1669</v>
      </c>
      <c r="F16" s="27"/>
      <c r="G16" s="27" t="s">
        <v>1673</v>
      </c>
      <c r="H16" s="35"/>
      <c r="I16" s="35"/>
      <c r="J16" s="33"/>
    </row>
    <row r="17" spans="2:10" ht="18.600000000000001" customHeight="1">
      <c r="B17">
        <f t="shared" ca="1" si="1"/>
        <v>0.38232926059505667</v>
      </c>
      <c r="C17" s="1">
        <f ca="1">RANK(B17,$B$3:$B$261)</f>
        <v>17</v>
      </c>
      <c r="D17" s="50">
        <v>8</v>
      </c>
      <c r="E17" s="20" t="s">
        <v>1670</v>
      </c>
      <c r="F17" s="25" t="s">
        <v>1671</v>
      </c>
      <c r="G17" s="25" t="s">
        <v>1672</v>
      </c>
      <c r="H17" s="25"/>
      <c r="I17" s="25"/>
      <c r="J17" s="26"/>
    </row>
    <row r="18" spans="2:10">
      <c r="C18" s="1">
        <f t="shared" ref="C18" ca="1" si="8">C19+1000</f>
        <v>1025</v>
      </c>
      <c r="D18" s="51"/>
      <c r="E18" s="19" t="s">
        <v>1674</v>
      </c>
      <c r="F18" s="27" t="s">
        <v>1677</v>
      </c>
      <c r="G18" s="27"/>
      <c r="H18" s="35" t="s">
        <v>1679</v>
      </c>
      <c r="I18" s="35" t="s">
        <v>1680</v>
      </c>
      <c r="J18" s="33"/>
    </row>
    <row r="19" spans="2:10" ht="18.600000000000001" customHeight="1">
      <c r="B19">
        <f t="shared" ca="1" si="1"/>
        <v>0.27669140040280127</v>
      </c>
      <c r="C19" s="1">
        <f ca="1">RANK(B19,$B$3:$B$261)</f>
        <v>25</v>
      </c>
      <c r="D19" s="50">
        <v>9</v>
      </c>
      <c r="E19" s="20" t="s">
        <v>1675</v>
      </c>
      <c r="F19" s="25" t="s">
        <v>1676</v>
      </c>
      <c r="G19" s="25" t="s">
        <v>1664</v>
      </c>
      <c r="H19" s="25" t="s">
        <v>1678</v>
      </c>
      <c r="I19" s="25" t="s">
        <v>1681</v>
      </c>
      <c r="J19" s="26"/>
    </row>
    <row r="20" spans="2:10">
      <c r="C20" s="1">
        <f t="shared" ref="C20" ca="1" si="9">C21+1000</f>
        <v>1036</v>
      </c>
      <c r="D20" s="51"/>
      <c r="E20" s="19" t="s">
        <v>1638</v>
      </c>
      <c r="F20" s="27" t="s">
        <v>1684</v>
      </c>
      <c r="G20" s="27"/>
      <c r="H20" s="35" t="s">
        <v>1685</v>
      </c>
      <c r="I20" s="35"/>
      <c r="J20" s="33"/>
    </row>
    <row r="21" spans="2:10" ht="18.600000000000001" customHeight="1">
      <c r="B21">
        <f t="shared" ca="1" si="1"/>
        <v>4.5598603598460463E-2</v>
      </c>
      <c r="C21" s="1">
        <f ca="1">RANK(B21,$B$3:$B$261)</f>
        <v>36</v>
      </c>
      <c r="D21" s="50">
        <v>10</v>
      </c>
      <c r="E21" s="20" t="s">
        <v>1682</v>
      </c>
      <c r="F21" s="25" t="s">
        <v>1683</v>
      </c>
      <c r="G21" s="25" t="s">
        <v>1621</v>
      </c>
      <c r="H21" s="25" t="s">
        <v>1676</v>
      </c>
      <c r="I21" s="25" t="s">
        <v>1686</v>
      </c>
      <c r="J21" s="26"/>
    </row>
    <row r="22" spans="2:10">
      <c r="C22" s="1">
        <f t="shared" ref="C22" ca="1" si="10">C23+1000</f>
        <v>1018</v>
      </c>
      <c r="D22" s="51"/>
      <c r="E22" s="19" t="s">
        <v>1687</v>
      </c>
      <c r="F22" s="27"/>
      <c r="G22" s="27" t="s">
        <v>1691</v>
      </c>
      <c r="H22" s="35"/>
      <c r="I22" s="35" t="s">
        <v>1694</v>
      </c>
      <c r="J22" s="33"/>
    </row>
    <row r="23" spans="2:10" ht="18.600000000000001" customHeight="1">
      <c r="B23">
        <f t="shared" ca="1" si="1"/>
        <v>0.37472162709821688</v>
      </c>
      <c r="C23" s="1">
        <f ca="1">RANK(B23,$B$3:$B$261)</f>
        <v>18</v>
      </c>
      <c r="D23" s="50">
        <v>11</v>
      </c>
      <c r="E23" s="20" t="s">
        <v>1688</v>
      </c>
      <c r="F23" s="25" t="s">
        <v>1689</v>
      </c>
      <c r="G23" s="25" t="s">
        <v>1690</v>
      </c>
      <c r="H23" s="25" t="s">
        <v>1692</v>
      </c>
      <c r="I23" s="25" t="s">
        <v>1693</v>
      </c>
      <c r="J23" s="26" t="s">
        <v>1657</v>
      </c>
    </row>
    <row r="24" spans="2:10">
      <c r="C24" s="1">
        <f t="shared" ref="C24" ca="1" si="11">C25+1000</f>
        <v>1032</v>
      </c>
      <c r="D24" s="51"/>
      <c r="E24" s="19" t="s">
        <v>1695</v>
      </c>
      <c r="F24" s="27" t="s">
        <v>1638</v>
      </c>
      <c r="G24" s="27"/>
      <c r="H24" s="35" t="s">
        <v>1699</v>
      </c>
      <c r="I24" s="35"/>
      <c r="J24" s="33"/>
    </row>
    <row r="25" spans="2:10" ht="18.600000000000001" customHeight="1" thickBot="1">
      <c r="B25">
        <f t="shared" ca="1" si="1"/>
        <v>0.14079319754251196</v>
      </c>
      <c r="C25" s="1">
        <f ca="1">RANK(B25,$B$3:$B$261)</f>
        <v>32</v>
      </c>
      <c r="D25" s="79">
        <v>12</v>
      </c>
      <c r="E25" s="71" t="s">
        <v>1696</v>
      </c>
      <c r="F25" s="72" t="s">
        <v>1697</v>
      </c>
      <c r="G25" s="72" t="s">
        <v>1621</v>
      </c>
      <c r="H25" s="72" t="s">
        <v>1698</v>
      </c>
      <c r="I25" s="72" t="s">
        <v>1700</v>
      </c>
      <c r="J25" s="73"/>
    </row>
    <row r="26" spans="2:10">
      <c r="C26" s="1">
        <f t="shared" ref="C26" ca="1" si="12">C27+1000</f>
        <v>1023</v>
      </c>
      <c r="D26" s="53"/>
      <c r="E26" s="34" t="s">
        <v>1702</v>
      </c>
      <c r="F26" s="35"/>
      <c r="G26" s="35" t="s">
        <v>1706</v>
      </c>
      <c r="H26" s="35" t="s">
        <v>1707</v>
      </c>
      <c r="I26" s="35"/>
      <c r="J26" s="33"/>
    </row>
    <row r="27" spans="2:10" ht="18" customHeight="1">
      <c r="B27">
        <f t="shared" ca="1" si="1"/>
        <v>0.28311379590148067</v>
      </c>
      <c r="C27" s="1">
        <f ca="1">RANK(B27,$B$3:$B$261)</f>
        <v>23</v>
      </c>
      <c r="D27" s="50">
        <v>13</v>
      </c>
      <c r="E27" s="20" t="s">
        <v>1703</v>
      </c>
      <c r="F27" s="25" t="s">
        <v>1704</v>
      </c>
      <c r="G27" s="25" t="s">
        <v>1705</v>
      </c>
      <c r="H27" s="25" t="s">
        <v>1708</v>
      </c>
      <c r="I27" s="25"/>
      <c r="J27" s="26"/>
    </row>
    <row r="28" spans="2:10">
      <c r="C28" s="1">
        <f t="shared" ref="C28" ca="1" si="13">C29+1000</f>
        <v>1012</v>
      </c>
      <c r="D28" s="51"/>
      <c r="E28" s="19"/>
      <c r="F28" s="27"/>
      <c r="G28" s="27"/>
      <c r="H28" s="35" t="s">
        <v>1713</v>
      </c>
      <c r="I28" s="35" t="s">
        <v>1714</v>
      </c>
      <c r="J28" s="33"/>
    </row>
    <row r="29" spans="2:10" ht="18" customHeight="1">
      <c r="B29">
        <f t="shared" ca="1" si="1"/>
        <v>0.61800697565365725</v>
      </c>
      <c r="C29" s="1">
        <f ca="1">RANK(B29,$B$3:$B$261)</f>
        <v>12</v>
      </c>
      <c r="D29" s="50">
        <v>14</v>
      </c>
      <c r="E29" s="20" t="s">
        <v>1709</v>
      </c>
      <c r="F29" s="25" t="s">
        <v>1710</v>
      </c>
      <c r="G29" s="25" t="s">
        <v>1711</v>
      </c>
      <c r="H29" s="25" t="s">
        <v>1712</v>
      </c>
      <c r="I29" s="25" t="s">
        <v>1715</v>
      </c>
      <c r="J29" s="26" t="s">
        <v>1716</v>
      </c>
    </row>
    <row r="30" spans="2:10">
      <c r="C30" s="1">
        <f t="shared" ref="C30" ca="1" si="14">C31+1000</f>
        <v>1008</v>
      </c>
      <c r="D30" s="51"/>
      <c r="E30" s="19" t="s">
        <v>1717</v>
      </c>
      <c r="F30" s="27" t="s">
        <v>1720</v>
      </c>
      <c r="G30" s="27"/>
      <c r="H30" s="35" t="s">
        <v>1723</v>
      </c>
      <c r="I30" s="35" t="s">
        <v>1725</v>
      </c>
      <c r="J30" s="33"/>
    </row>
    <row r="31" spans="2:10" ht="18" customHeight="1">
      <c r="B31">
        <f t="shared" ca="1" si="1"/>
        <v>0.78242244544184425</v>
      </c>
      <c r="C31" s="1">
        <f ca="1">RANK(B31,$B$3:$B$261)</f>
        <v>8</v>
      </c>
      <c r="D31" s="50">
        <v>15</v>
      </c>
      <c r="E31" s="20" t="s">
        <v>1718</v>
      </c>
      <c r="F31" s="25" t="s">
        <v>1719</v>
      </c>
      <c r="G31" s="25" t="s">
        <v>1721</v>
      </c>
      <c r="H31" s="25" t="s">
        <v>1722</v>
      </c>
      <c r="I31" s="25" t="s">
        <v>1724</v>
      </c>
      <c r="J31" s="26" t="s">
        <v>1716</v>
      </c>
    </row>
    <row r="32" spans="2:10">
      <c r="C32" s="1">
        <f t="shared" ref="C32" ca="1" si="15">C33+1000</f>
        <v>1006</v>
      </c>
      <c r="D32" s="51"/>
      <c r="E32" s="19" t="s">
        <v>1726</v>
      </c>
      <c r="F32" s="27" t="s">
        <v>1729</v>
      </c>
      <c r="G32" s="27" t="s">
        <v>1730</v>
      </c>
      <c r="H32" s="35"/>
      <c r="I32" s="35" t="s">
        <v>1734</v>
      </c>
      <c r="J32" s="33" t="s">
        <v>1735</v>
      </c>
    </row>
    <row r="33" spans="2:10" ht="18" customHeight="1">
      <c r="B33">
        <f t="shared" ca="1" si="1"/>
        <v>0.78984388509136472</v>
      </c>
      <c r="C33" s="1">
        <f ca="1">RANK(B33,$B$3:$B$261)</f>
        <v>6</v>
      </c>
      <c r="D33" s="50">
        <v>16</v>
      </c>
      <c r="E33" s="20" t="s">
        <v>1727</v>
      </c>
      <c r="F33" s="25" t="s">
        <v>1728</v>
      </c>
      <c r="G33" s="25" t="s">
        <v>1731</v>
      </c>
      <c r="H33" s="25" t="s">
        <v>1914</v>
      </c>
      <c r="I33" s="25" t="s">
        <v>1733</v>
      </c>
      <c r="J33" s="26" t="s">
        <v>1736</v>
      </c>
    </row>
    <row r="34" spans="2:10">
      <c r="C34" s="1">
        <f t="shared" ref="C34" ca="1" si="16">C35+1000</f>
        <v>1019</v>
      </c>
      <c r="D34" s="51"/>
      <c r="E34" s="19" t="s">
        <v>1750</v>
      </c>
      <c r="F34" s="27" t="s">
        <v>1752</v>
      </c>
      <c r="G34" s="27"/>
      <c r="H34" s="35" t="s">
        <v>1755</v>
      </c>
      <c r="I34" s="35" t="s">
        <v>1756</v>
      </c>
      <c r="J34" s="33"/>
    </row>
    <row r="35" spans="2:10" ht="18" customHeight="1">
      <c r="B35">
        <f t="shared" ca="1" si="1"/>
        <v>0.32786917724444087</v>
      </c>
      <c r="C35" s="1">
        <f ca="1">RANK(B35,$B$3:$B$261)</f>
        <v>19</v>
      </c>
      <c r="D35" s="50">
        <v>17</v>
      </c>
      <c r="E35" s="20" t="s">
        <v>1751</v>
      </c>
      <c r="F35" s="25" t="s">
        <v>1708</v>
      </c>
      <c r="G35" s="25" t="s">
        <v>1753</v>
      </c>
      <c r="H35" s="25" t="s">
        <v>1754</v>
      </c>
      <c r="I35" s="25" t="s">
        <v>1757</v>
      </c>
      <c r="J35" s="26"/>
    </row>
    <row r="36" spans="2:10">
      <c r="C36" s="1">
        <f t="shared" ref="C36" ca="1" si="17">C37+1000</f>
        <v>1037</v>
      </c>
      <c r="D36" s="51"/>
      <c r="E36" s="19" t="s">
        <v>1737</v>
      </c>
      <c r="F36" s="27" t="s">
        <v>1740</v>
      </c>
      <c r="G36" s="27" t="s">
        <v>1741</v>
      </c>
      <c r="H36" s="35" t="s">
        <v>1743</v>
      </c>
      <c r="I36" s="35"/>
      <c r="J36" s="33"/>
    </row>
    <row r="37" spans="2:10" ht="18" customHeight="1">
      <c r="B37">
        <f t="shared" ca="1" si="1"/>
        <v>4.0785376073991797E-2</v>
      </c>
      <c r="C37" s="1">
        <f ca="1">RANK(B37,$B$3:$B$261)</f>
        <v>37</v>
      </c>
      <c r="D37" s="50">
        <v>18</v>
      </c>
      <c r="E37" s="20" t="s">
        <v>1738</v>
      </c>
      <c r="F37" s="25" t="s">
        <v>1739</v>
      </c>
      <c r="G37" s="25" t="s">
        <v>1644</v>
      </c>
      <c r="H37" s="25" t="s">
        <v>1742</v>
      </c>
      <c r="I37" s="25"/>
      <c r="J37" s="26"/>
    </row>
    <row r="38" spans="2:10">
      <c r="C38" s="1">
        <f t="shared" ref="C38" ca="1" si="18">C39+1000</f>
        <v>1015</v>
      </c>
      <c r="D38" s="51"/>
      <c r="E38" s="19" t="s">
        <v>1679</v>
      </c>
      <c r="F38" s="27" t="s">
        <v>1746</v>
      </c>
      <c r="G38" s="27"/>
      <c r="H38" s="35" t="s">
        <v>1748</v>
      </c>
      <c r="I38" s="35"/>
      <c r="J38" s="33"/>
    </row>
    <row r="39" spans="2:10" ht="18" customHeight="1">
      <c r="B39">
        <f t="shared" ca="1" si="1"/>
        <v>0.49886092849566632</v>
      </c>
      <c r="C39" s="1">
        <f ca="1">RANK(B39,$B$3:$B$261)</f>
        <v>15</v>
      </c>
      <c r="D39" s="50">
        <v>19</v>
      </c>
      <c r="E39" s="20" t="s">
        <v>1744</v>
      </c>
      <c r="F39" s="25" t="s">
        <v>1745</v>
      </c>
      <c r="G39" s="25" t="s">
        <v>1721</v>
      </c>
      <c r="H39" s="25" t="s">
        <v>1747</v>
      </c>
      <c r="I39" s="25" t="s">
        <v>1749</v>
      </c>
      <c r="J39" s="26"/>
    </row>
    <row r="40" spans="2:10">
      <c r="C40" s="1">
        <f t="shared" ref="C40" ca="1" si="19">C41+1000</f>
        <v>1004</v>
      </c>
      <c r="D40" s="51"/>
      <c r="E40" s="19" t="s">
        <v>1758</v>
      </c>
      <c r="F40" s="27" t="s">
        <v>1761</v>
      </c>
      <c r="G40" s="27" t="s">
        <v>1762</v>
      </c>
      <c r="H40" s="35"/>
      <c r="I40" s="35" t="s">
        <v>1765</v>
      </c>
      <c r="J40" s="33" t="s">
        <v>1766</v>
      </c>
    </row>
    <row r="41" spans="2:10" ht="18" customHeight="1">
      <c r="B41">
        <f t="shared" ca="1" si="1"/>
        <v>0.90874471738377949</v>
      </c>
      <c r="C41" s="1">
        <f ca="1">RANK(B41,$B$3:$B$261)</f>
        <v>4</v>
      </c>
      <c r="D41" s="50">
        <v>20</v>
      </c>
      <c r="E41" s="20" t="s">
        <v>1759</v>
      </c>
      <c r="F41" s="25" t="s">
        <v>1760</v>
      </c>
      <c r="G41" s="25" t="s">
        <v>1763</v>
      </c>
      <c r="H41" s="25" t="s">
        <v>1753</v>
      </c>
      <c r="I41" s="25" t="s">
        <v>1764</v>
      </c>
      <c r="J41" s="26" t="s">
        <v>1767</v>
      </c>
    </row>
    <row r="42" spans="2:10">
      <c r="C42" s="1">
        <f t="shared" ref="C42" ca="1" si="20">C43+1000</f>
        <v>1005</v>
      </c>
      <c r="D42" s="51"/>
      <c r="E42" s="19" t="s">
        <v>1768</v>
      </c>
      <c r="F42" s="27" t="s">
        <v>1771</v>
      </c>
      <c r="G42" s="27" t="s">
        <v>1772</v>
      </c>
      <c r="H42" s="35"/>
      <c r="I42" s="35" t="s">
        <v>1780</v>
      </c>
      <c r="J42" s="33" t="s">
        <v>1783</v>
      </c>
    </row>
    <row r="43" spans="2:10" ht="18" customHeight="1">
      <c r="B43">
        <f t="shared" ca="1" si="1"/>
        <v>0.89941701866682988</v>
      </c>
      <c r="C43" s="1">
        <f ca="1">RANK(B43,$B$3:$B$261)</f>
        <v>5</v>
      </c>
      <c r="D43" s="50">
        <v>21</v>
      </c>
      <c r="E43" s="20" t="s">
        <v>1769</v>
      </c>
      <c r="F43" s="25" t="s">
        <v>1770</v>
      </c>
      <c r="G43" s="25" t="s">
        <v>1690</v>
      </c>
      <c r="H43" s="25" t="s">
        <v>1753</v>
      </c>
      <c r="I43" s="25" t="s">
        <v>1781</v>
      </c>
      <c r="J43" s="26" t="s">
        <v>1782</v>
      </c>
    </row>
    <row r="44" spans="2:10">
      <c r="C44" s="1">
        <f t="shared" ref="C44" ca="1" si="21">C45+1000</f>
        <v>1028</v>
      </c>
      <c r="D44" s="51"/>
      <c r="E44" s="19" t="s">
        <v>1775</v>
      </c>
      <c r="F44" s="27" t="s">
        <v>1778</v>
      </c>
      <c r="G44" s="27"/>
      <c r="H44" s="35" t="s">
        <v>1780</v>
      </c>
      <c r="I44" s="35" t="s">
        <v>1774</v>
      </c>
      <c r="J44" s="33"/>
    </row>
    <row r="45" spans="2:10" ht="18" customHeight="1">
      <c r="B45">
        <f t="shared" ca="1" si="1"/>
        <v>0.20098015789073886</v>
      </c>
      <c r="C45" s="1">
        <f ca="1">RANK(B45,$B$3:$B$261)</f>
        <v>28</v>
      </c>
      <c r="D45" s="50">
        <v>22</v>
      </c>
      <c r="E45" s="20" t="s">
        <v>1776</v>
      </c>
      <c r="F45" s="25" t="s">
        <v>1777</v>
      </c>
      <c r="G45" s="25" t="s">
        <v>1753</v>
      </c>
      <c r="H45" s="25" t="s">
        <v>1779</v>
      </c>
      <c r="I45" s="25" t="s">
        <v>1773</v>
      </c>
      <c r="J45" s="26"/>
    </row>
    <row r="46" spans="2:10">
      <c r="C46" s="1">
        <f t="shared" ref="C46" ca="1" si="22">C47+1000</f>
        <v>1007</v>
      </c>
      <c r="D46" s="51"/>
      <c r="E46" s="19" t="s">
        <v>1784</v>
      </c>
      <c r="F46" s="27" t="s">
        <v>1786</v>
      </c>
      <c r="G46" s="27"/>
      <c r="H46" s="35" t="s">
        <v>1789</v>
      </c>
      <c r="I46" s="35" t="s">
        <v>1790</v>
      </c>
      <c r="J46" s="33"/>
    </row>
    <row r="47" spans="2:10" ht="18" customHeight="1">
      <c r="B47">
        <f t="shared" ca="1" si="1"/>
        <v>0.78770383176767422</v>
      </c>
      <c r="C47" s="1">
        <f ca="1">RANK(B47,$B$3:$B$261)</f>
        <v>7</v>
      </c>
      <c r="D47" s="50">
        <v>23</v>
      </c>
      <c r="E47" s="20" t="s">
        <v>1785</v>
      </c>
      <c r="F47" s="25" t="s">
        <v>1757</v>
      </c>
      <c r="G47" s="25" t="s">
        <v>1787</v>
      </c>
      <c r="H47" s="25" t="s">
        <v>1788</v>
      </c>
      <c r="I47" s="25" t="s">
        <v>1791</v>
      </c>
      <c r="J47" s="26" t="s">
        <v>1792</v>
      </c>
    </row>
    <row r="48" spans="2:10">
      <c r="C48" s="1">
        <f t="shared" ref="C48" ca="1" si="23">C49+1000</f>
        <v>1021</v>
      </c>
      <c r="D48" s="51"/>
      <c r="E48" s="19" t="s">
        <v>1758</v>
      </c>
      <c r="F48" s="27" t="s">
        <v>1794</v>
      </c>
      <c r="G48" s="27"/>
      <c r="H48" s="35" t="s">
        <v>1796</v>
      </c>
      <c r="I48" s="35" t="s">
        <v>1786</v>
      </c>
      <c r="J48" s="33" t="s">
        <v>1799</v>
      </c>
    </row>
    <row r="49" spans="2:10" ht="18" customHeight="1">
      <c r="B49">
        <f t="shared" ca="1" si="1"/>
        <v>0.31383266724112069</v>
      </c>
      <c r="C49" s="1">
        <f ca="1">RANK(B49,$B$3:$B$261)</f>
        <v>21</v>
      </c>
      <c r="D49" s="50">
        <v>24</v>
      </c>
      <c r="E49" s="20" t="s">
        <v>1759</v>
      </c>
      <c r="F49" s="25" t="s">
        <v>1793</v>
      </c>
      <c r="G49" s="25" t="s">
        <v>1753</v>
      </c>
      <c r="H49" s="25" t="s">
        <v>1795</v>
      </c>
      <c r="I49" s="25" t="s">
        <v>1797</v>
      </c>
      <c r="J49" s="26" t="s">
        <v>1798</v>
      </c>
    </row>
    <row r="50" spans="2:10">
      <c r="C50" s="1">
        <f t="shared" ref="C50" ca="1" si="24">C51+1000</f>
        <v>1031</v>
      </c>
      <c r="D50" s="51"/>
      <c r="E50" s="19" t="s">
        <v>1800</v>
      </c>
      <c r="F50" s="27" t="s">
        <v>1803</v>
      </c>
      <c r="G50" s="27"/>
      <c r="H50" s="35" t="s">
        <v>1805</v>
      </c>
      <c r="I50" s="35"/>
      <c r="J50" s="33"/>
    </row>
    <row r="51" spans="2:10" ht="18" customHeight="1">
      <c r="B51">
        <f t="shared" ca="1" si="1"/>
        <v>0.17579879477451399</v>
      </c>
      <c r="C51" s="1">
        <f ca="1">RANK(B51,$B$3:$B$261)</f>
        <v>31</v>
      </c>
      <c r="D51" s="50">
        <v>25</v>
      </c>
      <c r="E51" s="20" t="s">
        <v>1801</v>
      </c>
      <c r="F51" s="25" t="s">
        <v>1802</v>
      </c>
      <c r="G51" s="25" t="s">
        <v>1787</v>
      </c>
      <c r="H51" s="25" t="s">
        <v>1804</v>
      </c>
      <c r="I51" s="25" t="s">
        <v>1806</v>
      </c>
      <c r="J51" s="26"/>
    </row>
    <row r="52" spans="2:10">
      <c r="C52" s="1">
        <f t="shared" ref="C52" ca="1" si="25">C53+1000</f>
        <v>1022</v>
      </c>
      <c r="D52" s="51"/>
      <c r="E52" s="19" t="s">
        <v>1807</v>
      </c>
      <c r="F52" s="27" t="s">
        <v>1808</v>
      </c>
      <c r="G52" s="27"/>
      <c r="H52" s="35" t="s">
        <v>1774</v>
      </c>
      <c r="I52" s="35" t="s">
        <v>1810</v>
      </c>
      <c r="J52" s="33"/>
    </row>
    <row r="53" spans="2:10" ht="18" customHeight="1">
      <c r="B53">
        <f t="shared" ca="1" si="1"/>
        <v>0.2906312693150237</v>
      </c>
      <c r="C53" s="1">
        <f ca="1">RANK(B53,$B$3:$B$261)</f>
        <v>22</v>
      </c>
      <c r="D53" s="50">
        <v>26</v>
      </c>
      <c r="E53" s="20" t="s">
        <v>1801</v>
      </c>
      <c r="F53" s="25" t="s">
        <v>1742</v>
      </c>
      <c r="G53" s="25" t="s">
        <v>1787</v>
      </c>
      <c r="H53" s="25" t="s">
        <v>1809</v>
      </c>
      <c r="I53" s="25" t="s">
        <v>1811</v>
      </c>
      <c r="J53" s="26" t="s">
        <v>1792</v>
      </c>
    </row>
    <row r="54" spans="2:10">
      <c r="C54" s="1">
        <f t="shared" ref="C54" ca="1" si="26">C55+1000</f>
        <v>1029</v>
      </c>
      <c r="D54" s="51"/>
      <c r="E54" s="19" t="s">
        <v>1812</v>
      </c>
      <c r="F54" s="27" t="s">
        <v>1815</v>
      </c>
      <c r="G54" s="27"/>
      <c r="H54" s="35" t="s">
        <v>1818</v>
      </c>
      <c r="I54" s="35"/>
      <c r="J54" s="33"/>
    </row>
    <row r="55" spans="2:10" ht="18" customHeight="1">
      <c r="B55">
        <f t="shared" ca="1" si="1"/>
        <v>0.1973302007493053</v>
      </c>
      <c r="C55" s="1">
        <f ca="1">RANK(B55,$B$3:$B$261)</f>
        <v>29</v>
      </c>
      <c r="D55" s="50">
        <v>27</v>
      </c>
      <c r="E55" s="20" t="s">
        <v>1813</v>
      </c>
      <c r="F55" s="25" t="s">
        <v>1814</v>
      </c>
      <c r="G55" s="25" t="s">
        <v>1816</v>
      </c>
      <c r="H55" s="25" t="s">
        <v>1817</v>
      </c>
      <c r="I55" s="25" t="s">
        <v>1819</v>
      </c>
      <c r="J55" s="26"/>
    </row>
    <row r="56" spans="2:10">
      <c r="C56" s="1">
        <f t="shared" ref="C56" ca="1" si="27">C57+1000</f>
        <v>1026</v>
      </c>
      <c r="D56" s="51"/>
      <c r="E56" s="19" t="s">
        <v>1820</v>
      </c>
      <c r="F56" s="27" t="s">
        <v>1823</v>
      </c>
      <c r="G56" s="27"/>
      <c r="H56" s="35" t="s">
        <v>1825</v>
      </c>
      <c r="I56" s="35"/>
      <c r="J56" s="33"/>
    </row>
    <row r="57" spans="2:10" ht="18" customHeight="1">
      <c r="B57">
        <f t="shared" ca="1" si="1"/>
        <v>0.27115658196130865</v>
      </c>
      <c r="C57" s="1">
        <f ca="1">RANK(B57,$B$3:$B$261)</f>
        <v>26</v>
      </c>
      <c r="D57" s="50">
        <v>28</v>
      </c>
      <c r="E57" s="20" t="s">
        <v>1821</v>
      </c>
      <c r="F57" s="25" t="s">
        <v>1822</v>
      </c>
      <c r="G57" s="25" t="s">
        <v>1787</v>
      </c>
      <c r="H57" s="25" t="s">
        <v>1824</v>
      </c>
      <c r="I57" s="25" t="s">
        <v>1826</v>
      </c>
      <c r="J57" s="26"/>
    </row>
    <row r="58" spans="2:10">
      <c r="C58" s="1">
        <f t="shared" ref="C58" ca="1" si="28">C59+1000</f>
        <v>1013</v>
      </c>
      <c r="D58" s="51"/>
      <c r="E58" s="19" t="s">
        <v>1827</v>
      </c>
      <c r="F58" s="27" t="s">
        <v>1830</v>
      </c>
      <c r="G58" s="27"/>
      <c r="H58" s="35" t="s">
        <v>1833</v>
      </c>
      <c r="I58" s="35"/>
      <c r="J58" s="33" t="s">
        <v>1836</v>
      </c>
    </row>
    <row r="59" spans="2:10" ht="18" customHeight="1">
      <c r="B59">
        <f t="shared" ca="1" si="1"/>
        <v>0.55547154906423724</v>
      </c>
      <c r="C59" s="1">
        <f ca="1">RANK(B59,$B$3:$B$261)</f>
        <v>13</v>
      </c>
      <c r="D59" s="50">
        <v>29</v>
      </c>
      <c r="E59" s="20" t="s">
        <v>1828</v>
      </c>
      <c r="F59" s="25" t="s">
        <v>1829</v>
      </c>
      <c r="G59" s="25" t="s">
        <v>1831</v>
      </c>
      <c r="H59" s="25" t="s">
        <v>1832</v>
      </c>
      <c r="I59" s="25" t="s">
        <v>1819</v>
      </c>
      <c r="J59" s="26" t="s">
        <v>1835</v>
      </c>
    </row>
    <row r="60" spans="2:10">
      <c r="C60" s="1">
        <f t="shared" ref="C60" ca="1" si="29">C61+1000</f>
        <v>1034</v>
      </c>
      <c r="D60" s="51"/>
      <c r="E60" s="19" t="s">
        <v>1837</v>
      </c>
      <c r="F60" s="27" t="s">
        <v>1840</v>
      </c>
      <c r="G60" s="27"/>
      <c r="H60" s="35" t="s">
        <v>1842</v>
      </c>
      <c r="I60" s="35"/>
      <c r="J60" s="33"/>
    </row>
    <row r="61" spans="2:10" ht="18" customHeight="1">
      <c r="B61">
        <f t="shared" ca="1" si="1"/>
        <v>6.2062763601134274E-2</v>
      </c>
      <c r="C61" s="1">
        <f ca="1">RANK(B61,$B$3:$B$261)</f>
        <v>34</v>
      </c>
      <c r="D61" s="50">
        <v>30</v>
      </c>
      <c r="E61" s="20" t="s">
        <v>1838</v>
      </c>
      <c r="F61" s="25" t="s">
        <v>1839</v>
      </c>
      <c r="G61" s="25" t="s">
        <v>1787</v>
      </c>
      <c r="H61" s="25" t="s">
        <v>1841</v>
      </c>
      <c r="I61" s="25" t="s">
        <v>1843</v>
      </c>
      <c r="J61" s="26"/>
    </row>
    <row r="62" spans="2:10">
      <c r="C62" s="1">
        <f t="shared" ref="C62" ca="1" si="30">C63+1000</f>
        <v>1033</v>
      </c>
      <c r="D62" s="51"/>
      <c r="E62" s="19" t="s">
        <v>1844</v>
      </c>
      <c r="F62" s="27" t="s">
        <v>1847</v>
      </c>
      <c r="G62" s="27"/>
      <c r="H62" s="35" t="s">
        <v>1849</v>
      </c>
      <c r="I62" s="35" t="s">
        <v>1834</v>
      </c>
      <c r="J62" s="33"/>
    </row>
    <row r="63" spans="2:10" ht="18" customHeight="1" thickBot="1">
      <c r="B63">
        <f t="shared" ca="1" si="1"/>
        <v>0.10246374082621701</v>
      </c>
      <c r="C63" s="1">
        <f ca="1">RANK(B63,$B$3:$B$261)</f>
        <v>33</v>
      </c>
      <c r="D63" s="79">
        <v>31</v>
      </c>
      <c r="E63" s="71" t="s">
        <v>1845</v>
      </c>
      <c r="F63" s="72" t="s">
        <v>1846</v>
      </c>
      <c r="G63" s="72" t="s">
        <v>1848</v>
      </c>
      <c r="H63" s="72" t="s">
        <v>1682</v>
      </c>
      <c r="I63" s="72" t="s">
        <v>1850</v>
      </c>
      <c r="J63" s="73" t="s">
        <v>1851</v>
      </c>
    </row>
    <row r="64" spans="2:10">
      <c r="C64" s="1">
        <f t="shared" ref="C64" ca="1" si="31">C65+1000</f>
        <v>1024</v>
      </c>
      <c r="D64" s="53"/>
      <c r="E64" s="34" t="s">
        <v>1853</v>
      </c>
      <c r="F64" s="35" t="s">
        <v>1856</v>
      </c>
      <c r="G64" s="35"/>
      <c r="H64" s="35" t="s">
        <v>1858</v>
      </c>
      <c r="I64" s="35" t="s">
        <v>1758</v>
      </c>
      <c r="J64" s="33"/>
    </row>
    <row r="65" spans="2:10" ht="18" customHeight="1">
      <c r="B65">
        <f t="shared" ca="1" si="1"/>
        <v>0.28060771669196516</v>
      </c>
      <c r="C65" s="1">
        <f ca="1">RANK(B65,$B$3:$B$261)</f>
        <v>24</v>
      </c>
      <c r="D65" s="50">
        <v>32</v>
      </c>
      <c r="E65" s="20" t="s">
        <v>1854</v>
      </c>
      <c r="F65" s="25" t="s">
        <v>1855</v>
      </c>
      <c r="G65" s="25" t="s">
        <v>1753</v>
      </c>
      <c r="H65" s="25" t="s">
        <v>1857</v>
      </c>
      <c r="I65" s="25" t="s">
        <v>1859</v>
      </c>
      <c r="J65" s="26"/>
    </row>
    <row r="66" spans="2:10">
      <c r="C66" s="1">
        <f t="shared" ref="C66" ca="1" si="32">C67+1000</f>
        <v>1016</v>
      </c>
      <c r="D66" s="51"/>
      <c r="E66" s="19" t="s">
        <v>1860</v>
      </c>
      <c r="F66" s="27" t="s">
        <v>1863</v>
      </c>
      <c r="G66" s="27"/>
      <c r="H66" s="35" t="s">
        <v>1864</v>
      </c>
      <c r="I66" s="35"/>
      <c r="J66" s="33"/>
    </row>
    <row r="67" spans="2:10" ht="18" customHeight="1">
      <c r="B67">
        <f t="shared" ca="1" si="1"/>
        <v>0.41162895327286197</v>
      </c>
      <c r="C67" s="1">
        <f ca="1">RANK(B67,$B$3:$B$261)</f>
        <v>16</v>
      </c>
      <c r="D67" s="50">
        <v>33</v>
      </c>
      <c r="E67" s="20" t="s">
        <v>1861</v>
      </c>
      <c r="F67" s="25" t="s">
        <v>1862</v>
      </c>
      <c r="G67" s="25" t="s">
        <v>1753</v>
      </c>
      <c r="H67" s="25" t="s">
        <v>1859</v>
      </c>
      <c r="I67" s="25" t="s">
        <v>1865</v>
      </c>
      <c r="J67" s="26" t="s">
        <v>1866</v>
      </c>
    </row>
    <row r="68" spans="2:10">
      <c r="C68" s="1">
        <f t="shared" ref="C68" ca="1" si="33">C69+1000</f>
        <v>1014</v>
      </c>
      <c r="D68" s="51"/>
      <c r="E68" s="19" t="s">
        <v>1867</v>
      </c>
      <c r="F68" s="27" t="s">
        <v>1870</v>
      </c>
      <c r="G68" s="27" t="s">
        <v>1871</v>
      </c>
      <c r="H68" s="35"/>
      <c r="I68" s="35" t="s">
        <v>1875</v>
      </c>
      <c r="J68" s="33"/>
    </row>
    <row r="69" spans="2:10" ht="18" customHeight="1">
      <c r="B69">
        <f t="shared" ref="B69:B77" ca="1" si="34">RAND()</f>
        <v>0.53382127784205213</v>
      </c>
      <c r="C69" s="1">
        <f ca="1">RANK(B69,$B$3:$B$261)</f>
        <v>14</v>
      </c>
      <c r="D69" s="50">
        <v>34</v>
      </c>
      <c r="E69" s="20" t="s">
        <v>1868</v>
      </c>
      <c r="F69" s="25" t="s">
        <v>1869</v>
      </c>
      <c r="G69" s="25" t="s">
        <v>1872</v>
      </c>
      <c r="H69" s="25" t="s">
        <v>1873</v>
      </c>
      <c r="I69" s="25" t="s">
        <v>1874</v>
      </c>
      <c r="J69" s="26" t="s">
        <v>1876</v>
      </c>
    </row>
    <row r="70" spans="2:10">
      <c r="C70" s="1">
        <f t="shared" ref="C70" ca="1" si="35">C71+1000</f>
        <v>1038</v>
      </c>
      <c r="D70" s="51"/>
      <c r="E70" s="19" t="s">
        <v>1877</v>
      </c>
      <c r="F70" s="27" t="s">
        <v>1880</v>
      </c>
      <c r="G70" s="27"/>
      <c r="H70" s="35" t="s">
        <v>1778</v>
      </c>
      <c r="I70" s="35" t="s">
        <v>1882</v>
      </c>
      <c r="J70" s="33"/>
    </row>
    <row r="71" spans="2:10" ht="18" customHeight="1">
      <c r="B71">
        <f t="shared" ca="1" si="34"/>
        <v>4.1900926158677798E-3</v>
      </c>
      <c r="C71" s="1">
        <f ca="1">RANK(B71,$B$3:$B$261)</f>
        <v>38</v>
      </c>
      <c r="D71" s="50">
        <v>35</v>
      </c>
      <c r="E71" s="20" t="s">
        <v>1878</v>
      </c>
      <c r="F71" s="25" t="s">
        <v>1879</v>
      </c>
      <c r="G71" s="25" t="s">
        <v>1873</v>
      </c>
      <c r="H71" s="25" t="s">
        <v>1881</v>
      </c>
      <c r="I71" s="25" t="s">
        <v>1883</v>
      </c>
      <c r="J71" s="26" t="s">
        <v>1792</v>
      </c>
    </row>
    <row r="72" spans="2:10">
      <c r="C72" s="1">
        <f t="shared" ref="C72" ca="1" si="36">C73+1000</f>
        <v>1035</v>
      </c>
      <c r="D72" s="51"/>
      <c r="E72" s="19" t="s">
        <v>1884</v>
      </c>
      <c r="F72" s="27" t="s">
        <v>1887</v>
      </c>
      <c r="G72" s="27"/>
      <c r="H72" s="35" t="s">
        <v>1888</v>
      </c>
      <c r="I72" s="35"/>
      <c r="J72" s="33"/>
    </row>
    <row r="73" spans="2:10" ht="18" customHeight="1">
      <c r="B73">
        <f t="shared" ca="1" si="34"/>
        <v>4.9905160035330631E-2</v>
      </c>
      <c r="C73" s="1">
        <f ca="1">RANK(B73,$B$3:$B$261)</f>
        <v>35</v>
      </c>
      <c r="D73" s="50">
        <v>36</v>
      </c>
      <c r="E73" s="20" t="s">
        <v>1885</v>
      </c>
      <c r="F73" s="25" t="s">
        <v>1886</v>
      </c>
      <c r="G73" s="25" t="s">
        <v>1787</v>
      </c>
      <c r="H73" s="25" t="s">
        <v>1883</v>
      </c>
      <c r="I73" s="25" t="s">
        <v>1889</v>
      </c>
      <c r="J73" s="26"/>
    </row>
    <row r="74" spans="2:10">
      <c r="C74" s="1">
        <f t="shared" ref="C74" ca="1" si="37">C75+1000</f>
        <v>1020</v>
      </c>
      <c r="D74" s="51"/>
      <c r="E74" s="19" t="s">
        <v>1714</v>
      </c>
      <c r="F74" s="27" t="s">
        <v>1892</v>
      </c>
      <c r="G74" s="27"/>
      <c r="H74" s="35" t="s">
        <v>1894</v>
      </c>
      <c r="I74" s="35"/>
      <c r="J74" s="33"/>
    </row>
    <row r="75" spans="2:10" ht="18" customHeight="1">
      <c r="B75">
        <f t="shared" ca="1" si="34"/>
        <v>0.31615973800952946</v>
      </c>
      <c r="C75" s="1">
        <f ca="1">RANK(B75,$B$3:$B$261)</f>
        <v>20</v>
      </c>
      <c r="D75" s="50">
        <v>37</v>
      </c>
      <c r="E75" s="20" t="s">
        <v>1890</v>
      </c>
      <c r="F75" s="25" t="s">
        <v>1891</v>
      </c>
      <c r="G75" s="25" t="s">
        <v>1753</v>
      </c>
      <c r="H75" s="25" t="s">
        <v>1893</v>
      </c>
      <c r="I75" s="25"/>
      <c r="J75" s="26"/>
    </row>
    <row r="76" spans="2:10">
      <c r="C76" s="1">
        <f t="shared" ref="C76" ca="1" si="38">C77+1000</f>
        <v>1010</v>
      </c>
      <c r="D76" s="51"/>
      <c r="E76" s="19" t="s">
        <v>1840</v>
      </c>
      <c r="F76" s="27" t="s">
        <v>1897</v>
      </c>
      <c r="G76" s="27"/>
      <c r="H76" s="35" t="s">
        <v>1837</v>
      </c>
      <c r="I76" s="35" t="s">
        <v>1900</v>
      </c>
      <c r="J76" s="33"/>
    </row>
    <row r="77" spans="2:10" ht="18" customHeight="1" thickBot="1">
      <c r="B77">
        <f t="shared" ca="1" si="34"/>
        <v>0.63325883624261037</v>
      </c>
      <c r="C77" s="1">
        <f ca="1">RANK(B77,$B$3:$B$261)</f>
        <v>10</v>
      </c>
      <c r="D77" s="79">
        <v>38</v>
      </c>
      <c r="E77" s="71" t="s">
        <v>1895</v>
      </c>
      <c r="F77" s="72" t="s">
        <v>1896</v>
      </c>
      <c r="G77" s="72" t="s">
        <v>1898</v>
      </c>
      <c r="H77" s="72" t="s">
        <v>1899</v>
      </c>
      <c r="I77" s="72" t="s">
        <v>1901</v>
      </c>
      <c r="J77" s="73" t="s">
        <v>1792</v>
      </c>
    </row>
    <row r="78" spans="2:10">
      <c r="C78" s="1" t="e">
        <f t="shared" ref="C78" ca="1" si="39">C79+1000</f>
        <v>#N/A</v>
      </c>
      <c r="D78" s="53"/>
      <c r="E78" s="34"/>
      <c r="F78" s="35"/>
      <c r="G78" s="35"/>
      <c r="H78" s="35"/>
      <c r="I78" s="35"/>
      <c r="J78" s="33"/>
    </row>
    <row r="79" spans="2:10" ht="18" customHeight="1">
      <c r="C79" s="1" t="e">
        <f ca="1">RANK(B79,$B$3:$B$261)</f>
        <v>#N/A</v>
      </c>
      <c r="D79" s="50">
        <v>39</v>
      </c>
      <c r="E79" s="20"/>
      <c r="F79" s="25"/>
      <c r="G79" s="25"/>
      <c r="H79" s="25"/>
      <c r="I79" s="25"/>
      <c r="J79" s="26"/>
    </row>
    <row r="80" spans="2:10">
      <c r="C80" s="1" t="e">
        <f t="shared" ref="C80" ca="1" si="40">C81+1000</f>
        <v>#N/A</v>
      </c>
      <c r="D80" s="51"/>
      <c r="E80" s="19"/>
      <c r="F80" s="27"/>
      <c r="G80" s="27"/>
      <c r="H80" s="35"/>
      <c r="I80" s="35"/>
      <c r="J80" s="33"/>
    </row>
    <row r="81" spans="3:10" ht="18" customHeight="1">
      <c r="C81" s="1" t="e">
        <f ca="1">RANK(B81,$B$3:$B$261)</f>
        <v>#N/A</v>
      </c>
      <c r="D81" s="50">
        <v>40</v>
      </c>
      <c r="E81" s="20"/>
      <c r="F81" s="25"/>
      <c r="G81" s="25"/>
      <c r="H81" s="25"/>
      <c r="I81" s="25"/>
      <c r="J81" s="26"/>
    </row>
    <row r="82" spans="3:10">
      <c r="C82" s="1" t="e">
        <f t="shared" ref="C82" ca="1" si="41">C83+1000</f>
        <v>#N/A</v>
      </c>
      <c r="D82" s="51"/>
      <c r="E82" s="19"/>
      <c r="F82" s="27"/>
      <c r="G82" s="27"/>
      <c r="H82" s="35"/>
      <c r="I82" s="35"/>
      <c r="J82" s="33"/>
    </row>
    <row r="83" spans="3:10" ht="18" customHeight="1">
      <c r="C83" s="1" t="e">
        <f ca="1">RANK(B83,$B$3:$B$261)</f>
        <v>#N/A</v>
      </c>
      <c r="D83" s="50">
        <v>41</v>
      </c>
      <c r="E83" s="20"/>
      <c r="F83" s="25"/>
      <c r="G83" s="25"/>
      <c r="H83" s="25"/>
      <c r="I83" s="25"/>
      <c r="J83" s="26"/>
    </row>
    <row r="84" spans="3:10">
      <c r="C84" s="1" t="e">
        <f t="shared" ref="C84" ca="1" si="42">C85+1000</f>
        <v>#N/A</v>
      </c>
      <c r="D84" s="51"/>
      <c r="E84" s="19"/>
      <c r="F84" s="27"/>
      <c r="G84" s="27"/>
      <c r="H84" s="35"/>
      <c r="I84" s="35"/>
      <c r="J84" s="33"/>
    </row>
    <row r="85" spans="3:10" ht="18" customHeight="1">
      <c r="C85" s="1" t="e">
        <f ca="1">RANK(B85,$B$3:$B$261)</f>
        <v>#N/A</v>
      </c>
      <c r="D85" s="50">
        <v>42</v>
      </c>
      <c r="E85" s="20"/>
      <c r="F85" s="25"/>
      <c r="G85" s="25"/>
      <c r="H85" s="25"/>
      <c r="I85" s="25"/>
      <c r="J85" s="26"/>
    </row>
    <row r="86" spans="3:10">
      <c r="C86" s="1" t="e">
        <f t="shared" ref="C86" ca="1" si="43">C87+1000</f>
        <v>#N/A</v>
      </c>
      <c r="D86" s="51"/>
      <c r="E86" s="19"/>
      <c r="F86" s="27"/>
      <c r="G86" s="27"/>
      <c r="H86" s="35"/>
      <c r="I86" s="35"/>
      <c r="J86" s="33"/>
    </row>
    <row r="87" spans="3:10" ht="18" customHeight="1">
      <c r="C87" s="1" t="e">
        <f ca="1">RANK(B87,$B$3:$B$261)</f>
        <v>#N/A</v>
      </c>
      <c r="D87" s="50">
        <v>43</v>
      </c>
      <c r="E87" s="20"/>
      <c r="F87" s="25"/>
      <c r="G87" s="25"/>
      <c r="H87" s="25"/>
      <c r="I87" s="25"/>
      <c r="J87" s="26"/>
    </row>
    <row r="88" spans="3:10">
      <c r="C88" s="1" t="e">
        <f t="shared" ref="C88" ca="1" si="44">C89+1000</f>
        <v>#N/A</v>
      </c>
      <c r="D88" s="51"/>
      <c r="E88" s="19"/>
      <c r="F88" s="27"/>
      <c r="G88" s="27"/>
      <c r="H88" s="35"/>
      <c r="I88" s="35"/>
      <c r="J88" s="33"/>
    </row>
    <row r="89" spans="3:10" ht="18" customHeight="1">
      <c r="C89" s="1" t="e">
        <f ca="1">RANK(B89,$B$3:$B$261)</f>
        <v>#N/A</v>
      </c>
      <c r="D89" s="50">
        <v>44</v>
      </c>
      <c r="E89" s="20"/>
      <c r="F89" s="25"/>
      <c r="G89" s="25"/>
      <c r="H89" s="25"/>
      <c r="I89" s="25"/>
      <c r="J89" s="26"/>
    </row>
    <row r="90" spans="3:10">
      <c r="C90" s="1" t="e">
        <f t="shared" ref="C90" ca="1" si="45">C91+1000</f>
        <v>#N/A</v>
      </c>
      <c r="D90" s="51"/>
      <c r="E90" s="19"/>
      <c r="F90" s="27"/>
      <c r="G90" s="27"/>
      <c r="H90" s="35"/>
      <c r="I90" s="35"/>
      <c r="J90" s="33"/>
    </row>
    <row r="91" spans="3:10" ht="18" customHeight="1">
      <c r="C91" s="1" t="e">
        <f ca="1">RANK(B91,$B$3:$B$261)</f>
        <v>#N/A</v>
      </c>
      <c r="D91" s="50">
        <v>45</v>
      </c>
      <c r="E91" s="20"/>
      <c r="F91" s="25"/>
      <c r="G91" s="25"/>
      <c r="H91" s="25"/>
      <c r="I91" s="25"/>
      <c r="J91" s="26"/>
    </row>
    <row r="92" spans="3:10">
      <c r="C92" s="1" t="e">
        <f t="shared" ref="C92" ca="1" si="46">C93+1000</f>
        <v>#N/A</v>
      </c>
      <c r="D92" s="51"/>
      <c r="E92" s="19"/>
      <c r="F92" s="27"/>
      <c r="G92" s="27"/>
      <c r="H92" s="35"/>
      <c r="I92" s="35"/>
      <c r="J92" s="33"/>
    </row>
    <row r="93" spans="3:10" ht="18" customHeight="1">
      <c r="C93" s="1" t="e">
        <f ca="1">RANK(B93,$B$3:$B$261)</f>
        <v>#N/A</v>
      </c>
      <c r="D93" s="50">
        <v>46</v>
      </c>
      <c r="E93" s="20"/>
      <c r="F93" s="25"/>
      <c r="G93" s="25"/>
      <c r="H93" s="25"/>
      <c r="I93" s="25"/>
      <c r="J93" s="26"/>
    </row>
    <row r="94" spans="3:10">
      <c r="C94" s="1" t="e">
        <f t="shared" ref="C94" ca="1" si="47">C95+1000</f>
        <v>#N/A</v>
      </c>
      <c r="D94" s="51"/>
      <c r="E94" s="19"/>
      <c r="F94" s="27"/>
      <c r="G94" s="27"/>
      <c r="H94" s="35"/>
      <c r="I94" s="35"/>
      <c r="J94" s="33"/>
    </row>
    <row r="95" spans="3:10" ht="18" customHeight="1">
      <c r="C95" s="1" t="e">
        <f ca="1">RANK(B95,$B$3:$B$261)</f>
        <v>#N/A</v>
      </c>
      <c r="D95" s="50">
        <v>47</v>
      </c>
      <c r="E95" s="20"/>
      <c r="F95" s="25"/>
      <c r="G95" s="25"/>
      <c r="H95" s="25"/>
      <c r="I95" s="25"/>
      <c r="J95" s="26"/>
    </row>
    <row r="96" spans="3:10">
      <c r="C96" s="1" t="e">
        <f t="shared" ref="C96" ca="1" si="48">C97+1000</f>
        <v>#N/A</v>
      </c>
      <c r="D96" s="51"/>
      <c r="E96" s="19"/>
      <c r="F96" s="27"/>
      <c r="G96" s="27"/>
      <c r="H96" s="35"/>
      <c r="I96" s="35"/>
      <c r="J96" s="33"/>
    </row>
    <row r="97" spans="3:14" ht="18" customHeight="1">
      <c r="C97" s="1" t="e">
        <f ca="1">RANK(B97,$B$3:$B$261)</f>
        <v>#N/A</v>
      </c>
      <c r="D97" s="50">
        <v>48</v>
      </c>
      <c r="E97" s="20"/>
      <c r="F97" s="25"/>
      <c r="G97" s="25"/>
      <c r="H97" s="25"/>
      <c r="I97" s="25"/>
      <c r="J97" s="26"/>
    </row>
    <row r="98" spans="3:14">
      <c r="C98" s="1" t="e">
        <f t="shared" ref="C98" ca="1" si="49">C99+1000</f>
        <v>#N/A</v>
      </c>
      <c r="D98" s="51"/>
      <c r="E98" s="19"/>
      <c r="F98" s="27"/>
      <c r="G98" s="27"/>
      <c r="H98" s="35"/>
      <c r="I98" s="35"/>
      <c r="J98" s="33"/>
    </row>
    <row r="99" spans="3:14" ht="18" customHeight="1">
      <c r="C99" s="1" t="e">
        <f ca="1">RANK(B99,$B$3:$B$261)</f>
        <v>#N/A</v>
      </c>
      <c r="D99" s="50">
        <v>49</v>
      </c>
      <c r="E99" s="20"/>
      <c r="F99" s="25"/>
      <c r="G99" s="25"/>
      <c r="H99" s="25"/>
      <c r="I99" s="25"/>
      <c r="J99" s="26"/>
    </row>
    <row r="100" spans="3:14">
      <c r="C100" s="1" t="e">
        <f t="shared" ref="C100" ca="1" si="50">C101+1000</f>
        <v>#N/A</v>
      </c>
      <c r="D100" s="51"/>
      <c r="E100" s="19"/>
      <c r="F100" s="27"/>
      <c r="G100" s="27"/>
      <c r="H100" s="35"/>
      <c r="I100" s="35"/>
      <c r="J100" s="33"/>
    </row>
    <row r="101" spans="3:14" ht="18" customHeight="1">
      <c r="C101" s="1" t="e">
        <f ca="1">RANK(B101,$B$3:$B$261)</f>
        <v>#N/A</v>
      </c>
      <c r="D101" s="50">
        <v>50</v>
      </c>
      <c r="E101" s="20"/>
      <c r="F101" s="25"/>
      <c r="G101" s="25"/>
      <c r="H101" s="25"/>
      <c r="I101" s="25"/>
      <c r="J101" s="26"/>
    </row>
    <row r="102" spans="3:14">
      <c r="C102" s="1" t="e">
        <f t="shared" ref="C102" ca="1" si="51">C103+1000</f>
        <v>#N/A</v>
      </c>
      <c r="D102" s="51"/>
      <c r="E102" s="19"/>
      <c r="F102" s="27"/>
      <c r="G102" s="27"/>
      <c r="H102" s="35"/>
      <c r="I102" s="35"/>
      <c r="J102" s="33"/>
    </row>
    <row r="103" spans="3:14" ht="18" customHeight="1">
      <c r="C103" s="1" t="e">
        <f ca="1">RANK(B103,$B$3:$B$261)</f>
        <v>#N/A</v>
      </c>
      <c r="D103" s="50">
        <v>51</v>
      </c>
      <c r="E103" s="20"/>
      <c r="F103" s="25"/>
      <c r="G103" s="25"/>
      <c r="H103" s="25"/>
      <c r="I103" s="25"/>
      <c r="J103" s="26"/>
    </row>
    <row r="104" spans="3:14">
      <c r="C104" s="1" t="e">
        <f t="shared" ref="C104" ca="1" si="52">C105+1000</f>
        <v>#N/A</v>
      </c>
      <c r="D104" s="51"/>
      <c r="E104" s="19"/>
      <c r="F104" s="27"/>
      <c r="G104" s="27"/>
      <c r="H104" s="35"/>
      <c r="I104" s="35"/>
      <c r="J104" s="33"/>
    </row>
    <row r="105" spans="3:14" ht="18" customHeight="1">
      <c r="C105" s="1" t="e">
        <f ca="1">RANK(B105,$B$3:$B$261)</f>
        <v>#N/A</v>
      </c>
      <c r="D105" s="50">
        <v>52</v>
      </c>
      <c r="E105" s="20"/>
      <c r="F105" s="25"/>
      <c r="G105" s="25"/>
      <c r="H105" s="25"/>
      <c r="I105" s="25"/>
      <c r="J105" s="26"/>
    </row>
    <row r="106" spans="3:14">
      <c r="C106" s="1" t="e">
        <f t="shared" ref="C106" ca="1" si="53">C107+1000</f>
        <v>#N/A</v>
      </c>
      <c r="D106" s="51"/>
      <c r="E106" s="19"/>
      <c r="F106" s="27"/>
      <c r="G106" s="27"/>
      <c r="H106" s="35"/>
      <c r="I106" s="35"/>
      <c r="J106" s="33"/>
    </row>
    <row r="107" spans="3:14" ht="18" customHeight="1">
      <c r="C107" s="1" t="e">
        <f ca="1">RANK(B107,$B$3:$B$261)</f>
        <v>#N/A</v>
      </c>
      <c r="D107" s="50">
        <v>53</v>
      </c>
      <c r="E107" s="20"/>
      <c r="F107" s="25"/>
      <c r="G107" s="25"/>
      <c r="H107" s="25"/>
      <c r="I107" s="25"/>
      <c r="J107" s="26"/>
    </row>
    <row r="108" spans="3:14">
      <c r="C108" s="1" t="e">
        <f t="shared" ref="C108" ca="1" si="54">C109+1000</f>
        <v>#N/A</v>
      </c>
      <c r="D108" s="51"/>
      <c r="E108" s="19"/>
      <c r="F108" s="27"/>
      <c r="G108" s="27"/>
      <c r="H108" s="35"/>
      <c r="I108" s="35"/>
      <c r="J108" s="33"/>
      <c r="K108" s="9"/>
      <c r="L108" s="9"/>
      <c r="M108" s="9"/>
      <c r="N108" s="9"/>
    </row>
    <row r="109" spans="3:14" ht="18" customHeight="1">
      <c r="C109" s="1" t="e">
        <f ca="1">RANK(B109,$B$3:$B$261)</f>
        <v>#N/A</v>
      </c>
      <c r="D109" s="50">
        <v>54</v>
      </c>
      <c r="E109" s="20"/>
      <c r="F109" s="25"/>
      <c r="G109" s="25"/>
      <c r="H109" s="25"/>
      <c r="I109" s="25"/>
      <c r="J109" s="26"/>
      <c r="K109" s="10"/>
      <c r="L109" s="11"/>
      <c r="M109" s="11"/>
      <c r="N109" s="11"/>
    </row>
    <row r="110" spans="3:14" ht="16.2">
      <c r="C110" s="1" t="e">
        <f t="shared" ref="C110" ca="1" si="55">C111+1000</f>
        <v>#N/A</v>
      </c>
      <c r="D110" s="53"/>
      <c r="E110" s="19"/>
      <c r="F110" s="27"/>
      <c r="G110" s="27"/>
      <c r="H110" s="35"/>
      <c r="I110" s="35"/>
      <c r="J110" s="33"/>
      <c r="K110" s="9"/>
      <c r="L110" s="9"/>
      <c r="M110" s="9"/>
      <c r="N110" s="11"/>
    </row>
    <row r="111" spans="3:14" ht="18" customHeight="1">
      <c r="C111" s="1" t="e">
        <f ca="1">RANK(B111,$B$3:$B$261)</f>
        <v>#N/A</v>
      </c>
      <c r="D111" s="50">
        <v>55</v>
      </c>
      <c r="E111" s="20"/>
      <c r="F111" s="25"/>
      <c r="G111" s="25"/>
      <c r="H111" s="25"/>
      <c r="I111" s="25"/>
      <c r="J111" s="26"/>
      <c r="K111" s="10"/>
      <c r="L111" s="11"/>
      <c r="M111" s="11"/>
      <c r="N111" s="11"/>
    </row>
    <row r="112" spans="3:14" ht="16.2">
      <c r="C112" s="1" t="e">
        <f t="shared" ref="C112" ca="1" si="56">C113+1000</f>
        <v>#N/A</v>
      </c>
      <c r="D112" s="53"/>
      <c r="E112" s="34"/>
      <c r="F112" s="35"/>
      <c r="G112" s="35"/>
      <c r="H112" s="35"/>
      <c r="I112" s="35"/>
      <c r="J112" s="33"/>
      <c r="K112" s="9"/>
      <c r="L112" s="9"/>
      <c r="M112" s="9"/>
      <c r="N112" s="11"/>
    </row>
    <row r="113" spans="3:14" ht="16.2">
      <c r="C113" s="1" t="e">
        <f ca="1">RANK(B113,$B$3:$B$261)</f>
        <v>#N/A</v>
      </c>
      <c r="D113" s="50">
        <v>56</v>
      </c>
      <c r="E113" s="20"/>
      <c r="F113" s="25"/>
      <c r="G113" s="25"/>
      <c r="H113" s="25"/>
      <c r="I113" s="25"/>
      <c r="J113" s="26"/>
      <c r="K113" s="10"/>
      <c r="L113" s="11"/>
      <c r="M113" s="11"/>
      <c r="N113" s="11"/>
    </row>
    <row r="114" spans="3:14" ht="16.2">
      <c r="C114" s="1" t="e">
        <f t="shared" ref="C114" ca="1" si="57">C115+1000</f>
        <v>#N/A</v>
      </c>
      <c r="D114" s="53"/>
      <c r="E114" s="34"/>
      <c r="F114" s="35"/>
      <c r="G114" s="35"/>
      <c r="H114" s="35"/>
      <c r="I114" s="35"/>
      <c r="J114" s="33"/>
      <c r="K114" s="9"/>
      <c r="L114" s="9"/>
      <c r="M114" s="9"/>
      <c r="N114" s="11"/>
    </row>
    <row r="115" spans="3:14" ht="16.2">
      <c r="C115" s="1" t="e">
        <f ca="1">RANK(B115,$B$3:$B$261)</f>
        <v>#N/A</v>
      </c>
      <c r="D115" s="50">
        <v>57</v>
      </c>
      <c r="E115" s="20"/>
      <c r="F115" s="25"/>
      <c r="G115" s="25"/>
      <c r="H115" s="25"/>
      <c r="I115" s="25"/>
      <c r="J115" s="26"/>
      <c r="K115" s="10"/>
      <c r="L115" s="11"/>
      <c r="M115" s="11"/>
      <c r="N115" s="11"/>
    </row>
    <row r="116" spans="3:14" ht="16.2">
      <c r="C116" s="1" t="e">
        <f t="shared" ref="C116" ca="1" si="58">C117+1000</f>
        <v>#N/A</v>
      </c>
      <c r="D116" s="53"/>
      <c r="E116" s="34"/>
      <c r="F116" s="35"/>
      <c r="G116" s="35"/>
      <c r="H116" s="35"/>
      <c r="I116" s="35"/>
      <c r="J116" s="33"/>
      <c r="K116" s="9"/>
      <c r="L116" s="9"/>
      <c r="M116" s="9"/>
      <c r="N116" s="11"/>
    </row>
    <row r="117" spans="3:14" ht="16.2">
      <c r="C117" s="1" t="e">
        <f ca="1">RANK(B117,$B$3:$B$261)</f>
        <v>#N/A</v>
      </c>
      <c r="D117" s="50">
        <v>58</v>
      </c>
      <c r="E117" s="20"/>
      <c r="F117" s="25"/>
      <c r="G117" s="25"/>
      <c r="H117" s="25"/>
      <c r="I117" s="25"/>
      <c r="J117" s="26"/>
      <c r="K117" s="10"/>
      <c r="L117" s="11"/>
      <c r="M117" s="11"/>
      <c r="N117" s="11"/>
    </row>
    <row r="118" spans="3:14" ht="16.2">
      <c r="C118" s="1" t="e">
        <f t="shared" ref="C118" ca="1" si="59">C119+1000</f>
        <v>#N/A</v>
      </c>
      <c r="D118" s="53"/>
      <c r="E118" s="34"/>
      <c r="F118" s="35"/>
      <c r="G118" s="35"/>
      <c r="H118" s="35"/>
      <c r="I118" s="35"/>
      <c r="J118" s="33"/>
      <c r="K118" s="9"/>
      <c r="L118" s="9"/>
      <c r="M118" s="9"/>
      <c r="N118" s="11"/>
    </row>
    <row r="119" spans="3:14" ht="16.2">
      <c r="C119" s="1" t="e">
        <f ca="1">RANK(B119,$B$3:$B$261)</f>
        <v>#N/A</v>
      </c>
      <c r="D119" s="50">
        <v>59</v>
      </c>
      <c r="E119" s="20"/>
      <c r="F119" s="25"/>
      <c r="G119" s="25"/>
      <c r="H119" s="25"/>
      <c r="I119" s="25"/>
      <c r="J119" s="26"/>
      <c r="K119" s="10"/>
      <c r="L119" s="11"/>
      <c r="M119" s="11"/>
      <c r="N119" s="11"/>
    </row>
    <row r="120" spans="3:14" ht="16.2">
      <c r="C120" s="1" t="e">
        <f t="shared" ref="C120" ca="1" si="60">C121+1000</f>
        <v>#N/A</v>
      </c>
      <c r="D120" s="53"/>
      <c r="E120" s="34"/>
      <c r="F120" s="35"/>
      <c r="G120" s="35"/>
      <c r="H120" s="35"/>
      <c r="I120" s="35"/>
      <c r="J120" s="33"/>
      <c r="K120" s="9"/>
      <c r="L120" s="9"/>
      <c r="M120" s="9"/>
      <c r="N120" s="11"/>
    </row>
    <row r="121" spans="3:14" ht="16.2">
      <c r="C121" s="1" t="e">
        <f ca="1">RANK(B121,$B$3:$B$261)</f>
        <v>#N/A</v>
      </c>
      <c r="D121" s="50">
        <v>60</v>
      </c>
      <c r="E121" s="20"/>
      <c r="F121" s="25"/>
      <c r="G121" s="25"/>
      <c r="H121" s="25"/>
      <c r="I121" s="25"/>
      <c r="J121" s="26"/>
      <c r="K121" s="10"/>
      <c r="L121" s="11"/>
      <c r="M121" s="11"/>
      <c r="N121" s="11"/>
    </row>
    <row r="122" spans="3:14" ht="16.2">
      <c r="C122" s="1" t="e">
        <f t="shared" ref="C122" ca="1" si="61">C123+1000</f>
        <v>#N/A</v>
      </c>
      <c r="D122" s="53"/>
      <c r="E122" s="34"/>
      <c r="F122" s="35"/>
      <c r="G122" s="35"/>
      <c r="H122" s="35"/>
      <c r="I122" s="35"/>
      <c r="J122" s="33"/>
      <c r="K122" s="9"/>
      <c r="L122" s="9"/>
      <c r="M122" s="9"/>
      <c r="N122" s="11"/>
    </row>
    <row r="123" spans="3:14" ht="16.2">
      <c r="C123" s="1" t="e">
        <f ca="1">RANK(B123,$B$3:$B$261)</f>
        <v>#N/A</v>
      </c>
      <c r="D123" s="50">
        <v>61</v>
      </c>
      <c r="E123" s="20"/>
      <c r="F123" s="25"/>
      <c r="G123" s="25"/>
      <c r="H123" s="25"/>
      <c r="I123" s="25"/>
      <c r="J123" s="26"/>
      <c r="K123" s="10"/>
      <c r="L123" s="11"/>
      <c r="M123" s="11"/>
      <c r="N123" s="11"/>
    </row>
    <row r="124" spans="3:14" ht="16.2">
      <c r="C124" s="1" t="e">
        <f t="shared" ref="C124" ca="1" si="62">C125+1000</f>
        <v>#N/A</v>
      </c>
      <c r="D124" s="53"/>
      <c r="E124" s="34"/>
      <c r="F124" s="35"/>
      <c r="G124" s="35"/>
      <c r="H124" s="35"/>
      <c r="I124" s="35"/>
      <c r="J124" s="33"/>
      <c r="K124" s="9"/>
      <c r="L124" s="9"/>
      <c r="M124" s="9"/>
      <c r="N124" s="11"/>
    </row>
    <row r="125" spans="3:14" ht="16.2">
      <c r="C125" s="1" t="e">
        <f ca="1">RANK(B125,$B$3:$B$261)</f>
        <v>#N/A</v>
      </c>
      <c r="D125" s="50">
        <v>62</v>
      </c>
      <c r="E125" s="20"/>
      <c r="F125" s="25"/>
      <c r="G125" s="25"/>
      <c r="H125" s="25"/>
      <c r="I125" s="25"/>
      <c r="J125" s="26"/>
      <c r="K125" s="10"/>
      <c r="L125" s="11"/>
      <c r="M125" s="11"/>
      <c r="N125" s="11"/>
    </row>
    <row r="126" spans="3:14" ht="16.2">
      <c r="C126" s="1" t="e">
        <f t="shared" ref="C126" ca="1" si="63">C127+1000</f>
        <v>#N/A</v>
      </c>
      <c r="D126" s="53"/>
      <c r="E126" s="34"/>
      <c r="F126" s="35"/>
      <c r="G126" s="35"/>
      <c r="H126" s="35"/>
      <c r="I126" s="35"/>
      <c r="J126" s="33"/>
      <c r="K126" s="9"/>
      <c r="L126" s="9"/>
      <c r="M126" s="9"/>
      <c r="N126" s="11"/>
    </row>
    <row r="127" spans="3:14" ht="16.2">
      <c r="C127" s="1" t="e">
        <f ca="1">RANK(B127,$B$3:$B$261)</f>
        <v>#N/A</v>
      </c>
      <c r="D127" s="50">
        <v>63</v>
      </c>
      <c r="E127" s="20"/>
      <c r="F127" s="25"/>
      <c r="G127" s="25"/>
      <c r="H127" s="25"/>
      <c r="I127" s="25"/>
      <c r="J127" s="26"/>
      <c r="K127" s="10"/>
      <c r="L127" s="11"/>
      <c r="M127" s="11"/>
      <c r="N127" s="11"/>
    </row>
    <row r="128" spans="3:14" ht="16.2">
      <c r="C128" s="1" t="e">
        <f t="shared" ref="C128" ca="1" si="64">C129+1000</f>
        <v>#N/A</v>
      </c>
      <c r="D128" s="53"/>
      <c r="E128" s="34"/>
      <c r="F128" s="35"/>
      <c r="G128" s="35"/>
      <c r="H128" s="35"/>
      <c r="I128" s="35"/>
      <c r="J128" s="33"/>
      <c r="K128" s="9"/>
      <c r="L128" s="9"/>
      <c r="M128" s="9"/>
      <c r="N128" s="11"/>
    </row>
    <row r="129" spans="3:14" ht="16.2">
      <c r="C129" s="1" t="e">
        <f ca="1">RANK(B129,$B$3:$B$261)</f>
        <v>#N/A</v>
      </c>
      <c r="D129" s="50">
        <v>64</v>
      </c>
      <c r="E129" s="20"/>
      <c r="F129" s="25"/>
      <c r="G129" s="25"/>
      <c r="H129" s="25"/>
      <c r="I129" s="25"/>
      <c r="J129" s="26"/>
      <c r="K129" s="10"/>
      <c r="L129" s="11"/>
      <c r="M129" s="11"/>
      <c r="N129" s="11"/>
    </row>
    <row r="130" spans="3:14" ht="16.2">
      <c r="C130" s="1" t="e">
        <f t="shared" ref="C130" ca="1" si="65">C131+1000</f>
        <v>#N/A</v>
      </c>
      <c r="D130" s="53"/>
      <c r="E130" s="34"/>
      <c r="F130" s="35"/>
      <c r="G130" s="35"/>
      <c r="H130" s="35"/>
      <c r="I130" s="35"/>
      <c r="J130" s="33"/>
      <c r="K130" s="9"/>
      <c r="L130" s="9"/>
      <c r="M130" s="9"/>
      <c r="N130" s="11"/>
    </row>
    <row r="131" spans="3:14" ht="16.2">
      <c r="C131" s="1" t="e">
        <f ca="1">RANK(B131,$B$3:$B$261)</f>
        <v>#N/A</v>
      </c>
      <c r="D131" s="50">
        <v>65</v>
      </c>
      <c r="E131" s="20"/>
      <c r="F131" s="25"/>
      <c r="G131" s="25"/>
      <c r="H131" s="25"/>
      <c r="I131" s="25"/>
      <c r="J131" s="26"/>
      <c r="K131" s="10"/>
      <c r="L131" s="11"/>
      <c r="M131" s="11"/>
      <c r="N131" s="11"/>
    </row>
    <row r="132" spans="3:14">
      <c r="C132" s="1" t="e">
        <f t="shared" ref="C132" ca="1" si="66">C133+1000</f>
        <v>#N/A</v>
      </c>
      <c r="D132" s="53"/>
      <c r="E132" s="34"/>
      <c r="F132" s="35"/>
      <c r="G132" s="35"/>
      <c r="H132" s="35"/>
      <c r="I132" s="35"/>
      <c r="J132" s="33"/>
    </row>
    <row r="133" spans="3:14" ht="16.2">
      <c r="C133" s="1" t="e">
        <f ca="1">RANK(B133,$B$3:$B$261)</f>
        <v>#N/A</v>
      </c>
      <c r="D133" s="50">
        <v>66</v>
      </c>
      <c r="E133" s="20"/>
      <c r="F133" s="25"/>
      <c r="G133" s="25"/>
      <c r="H133" s="25"/>
      <c r="I133" s="25"/>
      <c r="J133" s="26"/>
    </row>
    <row r="134" spans="3:14">
      <c r="C134" s="1" t="e">
        <f t="shared" ref="C134" ca="1" si="67">C135+1000</f>
        <v>#N/A</v>
      </c>
      <c r="D134" s="53"/>
      <c r="E134" s="34"/>
      <c r="F134" s="35"/>
      <c r="G134" s="35"/>
      <c r="H134" s="35"/>
      <c r="I134" s="35"/>
      <c r="J134" s="33"/>
    </row>
    <row r="135" spans="3:14" ht="16.2">
      <c r="C135" s="1" t="e">
        <f ca="1">RANK(B135,$B$3:$B$261)</f>
        <v>#N/A</v>
      </c>
      <c r="D135" s="50">
        <v>67</v>
      </c>
      <c r="E135" s="20"/>
      <c r="F135" s="25"/>
      <c r="G135" s="25"/>
      <c r="H135" s="25"/>
      <c r="I135" s="25"/>
      <c r="J135" s="26"/>
    </row>
    <row r="136" spans="3:14">
      <c r="C136" s="1" t="e">
        <f t="shared" ref="C136" ca="1" si="68">C137+1000</f>
        <v>#N/A</v>
      </c>
      <c r="D136" s="53"/>
      <c r="E136" s="34"/>
      <c r="F136" s="35"/>
      <c r="G136" s="35"/>
      <c r="H136" s="35"/>
      <c r="I136" s="35"/>
      <c r="J136" s="33"/>
    </row>
    <row r="137" spans="3:14" ht="16.2">
      <c r="C137" s="1" t="e">
        <f ca="1">RANK(B137,$B$3:$B$261)</f>
        <v>#N/A</v>
      </c>
      <c r="D137" s="50">
        <v>68</v>
      </c>
      <c r="E137" s="20"/>
      <c r="F137" s="25"/>
      <c r="G137" s="25"/>
      <c r="H137" s="25"/>
      <c r="I137" s="25"/>
      <c r="J137" s="26"/>
    </row>
    <row r="138" spans="3:14">
      <c r="C138" s="1" t="e">
        <f t="shared" ref="C138" ca="1" si="69">C139+1000</f>
        <v>#N/A</v>
      </c>
      <c r="D138" s="53"/>
      <c r="E138" s="34"/>
      <c r="F138" s="35"/>
      <c r="G138" s="35"/>
      <c r="H138" s="35"/>
      <c r="I138" s="35"/>
      <c r="J138" s="33"/>
    </row>
    <row r="139" spans="3:14" ht="16.2">
      <c r="C139" s="1" t="e">
        <f ca="1">RANK(B139,$B$3:$B$261)</f>
        <v>#N/A</v>
      </c>
      <c r="D139" s="50">
        <v>69</v>
      </c>
      <c r="E139" s="20"/>
      <c r="F139" s="25"/>
      <c r="G139" s="25"/>
      <c r="H139" s="25"/>
      <c r="I139" s="25"/>
      <c r="J139" s="26"/>
    </row>
    <row r="140" spans="3:14">
      <c r="C140" s="1" t="e">
        <f t="shared" ref="C140" ca="1" si="70">C141+1000</f>
        <v>#N/A</v>
      </c>
      <c r="D140" s="53"/>
      <c r="E140" s="34"/>
      <c r="F140" s="35"/>
      <c r="G140" s="35"/>
      <c r="H140" s="35"/>
      <c r="I140" s="35"/>
      <c r="J140" s="33"/>
    </row>
    <row r="141" spans="3:14" ht="16.2">
      <c r="C141" s="1" t="e">
        <f ca="1">RANK(B141,$B$3:$B$261)</f>
        <v>#N/A</v>
      </c>
      <c r="D141" s="50">
        <v>70</v>
      </c>
      <c r="E141" s="20"/>
      <c r="F141" s="25"/>
      <c r="G141" s="25"/>
      <c r="H141" s="25"/>
      <c r="I141" s="25"/>
      <c r="J141" s="26"/>
    </row>
    <row r="142" spans="3:14">
      <c r="C142" s="1" t="e">
        <f t="shared" ref="C142" ca="1" si="71">C143+1000</f>
        <v>#N/A</v>
      </c>
      <c r="D142" s="53"/>
      <c r="E142" s="34"/>
      <c r="F142" s="35"/>
      <c r="G142" s="35"/>
      <c r="H142" s="35"/>
      <c r="I142" s="35"/>
      <c r="J142" s="33"/>
    </row>
    <row r="143" spans="3:14" ht="16.2">
      <c r="C143" s="1" t="e">
        <f ca="1">RANK(B143,$B$3:$B$261)</f>
        <v>#N/A</v>
      </c>
      <c r="D143" s="50">
        <v>71</v>
      </c>
      <c r="E143" s="20"/>
      <c r="F143" s="25"/>
      <c r="G143" s="25"/>
      <c r="H143" s="25"/>
      <c r="I143" s="25"/>
      <c r="J143" s="26"/>
    </row>
    <row r="144" spans="3:14">
      <c r="C144" s="1" t="e">
        <f t="shared" ref="C144" ca="1" si="72">C145+1000</f>
        <v>#N/A</v>
      </c>
      <c r="D144" s="53"/>
      <c r="E144" s="34"/>
      <c r="F144" s="35"/>
      <c r="G144" s="35"/>
      <c r="H144" s="35"/>
      <c r="I144" s="35"/>
      <c r="J144" s="33"/>
    </row>
    <row r="145" spans="3:10" ht="16.2">
      <c r="C145" s="1" t="e">
        <f ca="1">RANK(B145,$B$3:$B$261)</f>
        <v>#N/A</v>
      </c>
      <c r="D145" s="50">
        <v>72</v>
      </c>
      <c r="E145" s="20"/>
      <c r="F145" s="25"/>
      <c r="G145" s="25"/>
      <c r="H145" s="25"/>
      <c r="I145" s="25"/>
      <c r="J145" s="26"/>
    </row>
    <row r="146" spans="3:10">
      <c r="C146" s="1" t="e">
        <f t="shared" ref="C146" ca="1" si="73">C147+1000</f>
        <v>#N/A</v>
      </c>
      <c r="D146" s="53"/>
      <c r="E146" s="34"/>
      <c r="F146" s="35"/>
      <c r="G146" s="35"/>
      <c r="H146" s="35"/>
      <c r="I146" s="35"/>
      <c r="J146" s="33"/>
    </row>
    <row r="147" spans="3:10" ht="16.2">
      <c r="C147" s="1" t="e">
        <f ca="1">RANK(B147,$B$3:$B$261)</f>
        <v>#N/A</v>
      </c>
      <c r="D147" s="50">
        <v>73</v>
      </c>
      <c r="E147" s="20"/>
      <c r="F147" s="25"/>
      <c r="G147" s="25"/>
      <c r="H147" s="25"/>
      <c r="I147" s="25"/>
      <c r="J147" s="26"/>
    </row>
    <row r="148" spans="3:10">
      <c r="C148" s="1" t="e">
        <f t="shared" ref="C148" ca="1" si="74">C149+1000</f>
        <v>#N/A</v>
      </c>
      <c r="D148" s="53"/>
      <c r="E148" s="34"/>
      <c r="F148" s="35"/>
      <c r="G148" s="35"/>
      <c r="H148" s="35"/>
      <c r="I148" s="35"/>
      <c r="J148" s="33"/>
    </row>
    <row r="149" spans="3:10" ht="16.2">
      <c r="C149" s="1" t="e">
        <f ca="1">RANK(B149,$B$3:$B$261)</f>
        <v>#N/A</v>
      </c>
      <c r="D149" s="50">
        <v>74</v>
      </c>
      <c r="E149" s="20"/>
      <c r="F149" s="25"/>
      <c r="G149" s="25"/>
      <c r="H149" s="25"/>
      <c r="I149" s="25"/>
      <c r="J149" s="26"/>
    </row>
    <row r="150" spans="3:10">
      <c r="C150" s="1" t="e">
        <f t="shared" ref="C150" ca="1" si="75">C151+1000</f>
        <v>#N/A</v>
      </c>
      <c r="D150" s="53"/>
      <c r="E150" s="34"/>
      <c r="F150" s="35"/>
      <c r="G150" s="35"/>
      <c r="H150" s="35"/>
      <c r="I150" s="35"/>
      <c r="J150" s="33"/>
    </row>
    <row r="151" spans="3:10" ht="16.2">
      <c r="C151" s="1" t="e">
        <f ca="1">RANK(B151,$B$3:$B$261)</f>
        <v>#N/A</v>
      </c>
      <c r="D151" s="50">
        <v>75</v>
      </c>
      <c r="E151" s="20"/>
      <c r="F151" s="25"/>
      <c r="G151" s="25"/>
      <c r="H151" s="25"/>
      <c r="I151" s="25"/>
      <c r="J151" s="26"/>
    </row>
    <row r="152" spans="3:10">
      <c r="C152" s="1" t="e">
        <f t="shared" ref="C152" ca="1" si="76">C153+1000</f>
        <v>#N/A</v>
      </c>
      <c r="D152" s="53"/>
      <c r="E152" s="34"/>
      <c r="F152" s="35"/>
      <c r="G152" s="35"/>
      <c r="H152" s="35"/>
      <c r="I152" s="35"/>
      <c r="J152" s="33"/>
    </row>
    <row r="153" spans="3:10" ht="16.2">
      <c r="C153" s="1" t="e">
        <f ca="1">RANK(B153,$B$3:$B$261)</f>
        <v>#N/A</v>
      </c>
      <c r="D153" s="50">
        <v>76</v>
      </c>
      <c r="E153" s="20"/>
      <c r="F153" s="25"/>
      <c r="G153" s="25"/>
      <c r="H153" s="25"/>
      <c r="I153" s="25"/>
      <c r="J153" s="26"/>
    </row>
    <row r="154" spans="3:10">
      <c r="C154" s="1" t="e">
        <f t="shared" ref="C154" ca="1" si="77">C155+1000</f>
        <v>#N/A</v>
      </c>
      <c r="D154" s="53"/>
      <c r="E154" s="34"/>
      <c r="F154" s="35"/>
      <c r="G154" s="35"/>
      <c r="H154" s="35"/>
      <c r="I154" s="35"/>
      <c r="J154" s="33"/>
    </row>
    <row r="155" spans="3:10" ht="16.2">
      <c r="C155" s="1" t="e">
        <f ca="1">RANK(B155,$B$3:$B$261)</f>
        <v>#N/A</v>
      </c>
      <c r="D155" s="50">
        <v>77</v>
      </c>
      <c r="E155" s="20"/>
      <c r="F155" s="25"/>
      <c r="G155" s="25"/>
      <c r="H155" s="25"/>
      <c r="I155" s="25"/>
      <c r="J155" s="26"/>
    </row>
    <row r="156" spans="3:10">
      <c r="C156" s="1" t="e">
        <f t="shared" ref="C156" ca="1" si="78">C157+1000</f>
        <v>#N/A</v>
      </c>
      <c r="D156" s="53"/>
      <c r="E156" s="34"/>
      <c r="F156" s="35"/>
      <c r="G156" s="35"/>
      <c r="H156" s="35"/>
      <c r="I156" s="35"/>
      <c r="J156" s="33"/>
    </row>
    <row r="157" spans="3:10" ht="16.2">
      <c r="C157" s="1" t="e">
        <f ca="1">RANK(B157,$B$3:$B$261)</f>
        <v>#N/A</v>
      </c>
      <c r="D157" s="50">
        <v>78</v>
      </c>
      <c r="E157" s="20"/>
      <c r="F157" s="25"/>
      <c r="G157" s="25"/>
      <c r="H157" s="25"/>
      <c r="I157" s="25"/>
      <c r="J157" s="26"/>
    </row>
    <row r="158" spans="3:10">
      <c r="C158" s="1" t="e">
        <f t="shared" ref="C158" ca="1" si="79">C159+1000</f>
        <v>#N/A</v>
      </c>
      <c r="D158" s="53"/>
      <c r="E158" s="34"/>
      <c r="F158" s="35"/>
      <c r="G158" s="35"/>
      <c r="H158" s="35"/>
      <c r="I158" s="35"/>
      <c r="J158" s="33"/>
    </row>
    <row r="159" spans="3:10" ht="16.2">
      <c r="C159" s="1" t="e">
        <f ca="1">RANK(B159,$B$3:$B$261)</f>
        <v>#N/A</v>
      </c>
      <c r="D159" s="50">
        <v>79</v>
      </c>
      <c r="E159" s="20"/>
      <c r="F159" s="25"/>
      <c r="G159" s="25"/>
      <c r="H159" s="25"/>
      <c r="I159" s="25"/>
      <c r="J159" s="26"/>
    </row>
    <row r="160" spans="3:10">
      <c r="C160" s="1" t="e">
        <f t="shared" ref="C160" ca="1" si="80">C161+1000</f>
        <v>#N/A</v>
      </c>
      <c r="D160" s="53"/>
      <c r="E160" s="34"/>
      <c r="F160" s="35"/>
      <c r="G160" s="35"/>
      <c r="H160" s="35"/>
      <c r="I160" s="35"/>
      <c r="J160" s="33"/>
    </row>
    <row r="161" spans="3:10" ht="16.2">
      <c r="C161" s="1" t="e">
        <f ca="1">RANK(B161,$B$3:$B$261)</f>
        <v>#N/A</v>
      </c>
      <c r="D161" s="50">
        <v>80</v>
      </c>
      <c r="E161" s="20"/>
      <c r="F161" s="25"/>
      <c r="G161" s="25"/>
      <c r="H161" s="25"/>
      <c r="I161" s="25"/>
      <c r="J161" s="26"/>
    </row>
    <row r="162" spans="3:10">
      <c r="C162" s="1" t="e">
        <f t="shared" ref="C162" ca="1" si="81">C163+1000</f>
        <v>#N/A</v>
      </c>
      <c r="D162" s="53"/>
      <c r="E162" s="34"/>
      <c r="F162" s="35"/>
      <c r="G162" s="35"/>
      <c r="H162" s="35"/>
      <c r="I162" s="35"/>
      <c r="J162" s="33"/>
    </row>
    <row r="163" spans="3:10" ht="16.2">
      <c r="C163" s="1" t="e">
        <f ca="1">RANK(B163,$B$3:$B$261)</f>
        <v>#N/A</v>
      </c>
      <c r="D163" s="50">
        <v>81</v>
      </c>
      <c r="E163" s="20"/>
      <c r="F163" s="25"/>
      <c r="G163" s="25"/>
      <c r="H163" s="25"/>
      <c r="I163" s="25"/>
      <c r="J163" s="26"/>
    </row>
    <row r="164" spans="3:10">
      <c r="C164" s="1" t="e">
        <f t="shared" ref="C164" ca="1" si="82">C165+1000</f>
        <v>#N/A</v>
      </c>
      <c r="D164" s="53"/>
      <c r="E164" s="34"/>
      <c r="F164" s="35"/>
      <c r="G164" s="35"/>
      <c r="H164" s="35"/>
      <c r="I164" s="35"/>
      <c r="J164" s="33"/>
    </row>
    <row r="165" spans="3:10" ht="16.2">
      <c r="C165" s="1" t="e">
        <f ca="1">RANK(B165,$B$3:$B$261)</f>
        <v>#N/A</v>
      </c>
      <c r="D165" s="50">
        <v>82</v>
      </c>
      <c r="E165" s="20"/>
      <c r="F165" s="25"/>
      <c r="G165" s="25"/>
      <c r="H165" s="25"/>
      <c r="I165" s="25"/>
      <c r="J165" s="26"/>
    </row>
    <row r="166" spans="3:10">
      <c r="C166" s="1" t="e">
        <f t="shared" ref="C166" ca="1" si="83">C167+1000</f>
        <v>#N/A</v>
      </c>
      <c r="D166" s="53"/>
      <c r="E166" s="34"/>
      <c r="F166" s="35"/>
      <c r="G166" s="35"/>
      <c r="H166" s="35"/>
      <c r="I166" s="35"/>
      <c r="J166" s="33"/>
    </row>
    <row r="167" spans="3:10" ht="16.2">
      <c r="C167" s="1" t="e">
        <f ca="1">RANK(B167,$B$3:$B$261)</f>
        <v>#N/A</v>
      </c>
      <c r="D167" s="50">
        <v>83</v>
      </c>
      <c r="E167" s="20"/>
      <c r="F167" s="25"/>
      <c r="G167" s="25"/>
      <c r="H167" s="25"/>
      <c r="I167" s="25"/>
      <c r="J167" s="26"/>
    </row>
    <row r="168" spans="3:10">
      <c r="C168" s="1" t="e">
        <f t="shared" ref="C168" ca="1" si="84">C169+1000</f>
        <v>#N/A</v>
      </c>
      <c r="D168" s="53"/>
      <c r="E168" s="34"/>
      <c r="F168" s="35"/>
      <c r="G168" s="35"/>
      <c r="H168" s="35"/>
      <c r="I168" s="35"/>
      <c r="J168" s="33"/>
    </row>
    <row r="169" spans="3:10" ht="16.2">
      <c r="C169" s="1" t="e">
        <f ca="1">RANK(B169,$B$3:$B$261)</f>
        <v>#N/A</v>
      </c>
      <c r="D169" s="50">
        <v>84</v>
      </c>
      <c r="E169" s="20"/>
      <c r="F169" s="25"/>
      <c r="G169" s="25"/>
      <c r="H169" s="25"/>
      <c r="I169" s="25"/>
      <c r="J169" s="26"/>
    </row>
    <row r="170" spans="3:10">
      <c r="C170" s="1" t="e">
        <f t="shared" ref="C170" ca="1" si="85">C171+1000</f>
        <v>#N/A</v>
      </c>
      <c r="D170" s="53"/>
      <c r="E170" s="34"/>
      <c r="F170" s="35"/>
      <c r="G170" s="35"/>
      <c r="H170" s="35"/>
      <c r="I170" s="35"/>
      <c r="J170" s="33"/>
    </row>
    <row r="171" spans="3:10" ht="16.2">
      <c r="C171" s="1" t="e">
        <f ca="1">RANK(B171,$B$3:$B$261)</f>
        <v>#N/A</v>
      </c>
      <c r="D171" s="50">
        <v>85</v>
      </c>
      <c r="E171" s="20"/>
      <c r="F171" s="25"/>
      <c r="G171" s="25"/>
      <c r="H171" s="25"/>
      <c r="I171" s="25"/>
      <c r="J171" s="26"/>
    </row>
    <row r="172" spans="3:10">
      <c r="C172" s="1" t="e">
        <f t="shared" ref="C172" ca="1" si="86">C173+1000</f>
        <v>#N/A</v>
      </c>
      <c r="D172" s="53"/>
      <c r="E172" s="34"/>
      <c r="F172" s="35"/>
      <c r="G172" s="35"/>
      <c r="H172" s="35"/>
      <c r="I172" s="35"/>
      <c r="J172" s="33"/>
    </row>
    <row r="173" spans="3:10" ht="16.2">
      <c r="C173" s="1" t="e">
        <f ca="1">RANK(B173,$B$3:$B$261)</f>
        <v>#N/A</v>
      </c>
      <c r="D173" s="50">
        <v>86</v>
      </c>
      <c r="E173" s="20"/>
      <c r="F173" s="25"/>
      <c r="G173" s="25"/>
      <c r="H173" s="25"/>
      <c r="I173" s="25"/>
      <c r="J173" s="26"/>
    </row>
    <row r="174" spans="3:10">
      <c r="C174" s="1" t="e">
        <f t="shared" ref="C174" ca="1" si="87">C175+1000</f>
        <v>#N/A</v>
      </c>
      <c r="D174" s="53"/>
      <c r="E174" s="34"/>
      <c r="F174" s="35"/>
      <c r="G174" s="35"/>
      <c r="H174" s="35"/>
      <c r="I174" s="35"/>
      <c r="J174" s="33"/>
    </row>
    <row r="175" spans="3:10" ht="16.2">
      <c r="C175" s="1" t="e">
        <f ca="1">RANK(B175,$B$3:$B$261)</f>
        <v>#N/A</v>
      </c>
      <c r="D175" s="50">
        <v>87</v>
      </c>
      <c r="E175" s="20"/>
      <c r="F175" s="25"/>
      <c r="G175" s="25"/>
      <c r="H175" s="25"/>
      <c r="I175" s="25"/>
      <c r="J175" s="26"/>
    </row>
    <row r="176" spans="3:10">
      <c r="C176" s="1" t="e">
        <f t="shared" ref="C176" ca="1" si="88">C177+1000</f>
        <v>#N/A</v>
      </c>
      <c r="D176" s="53"/>
      <c r="E176" s="34"/>
      <c r="F176" s="35"/>
      <c r="G176" s="35"/>
      <c r="H176" s="35"/>
      <c r="I176" s="35"/>
      <c r="J176" s="33"/>
    </row>
    <row r="177" spans="3:10" ht="16.2">
      <c r="C177" s="1" t="e">
        <f ca="1">RANK(B177,$B$3:$B$261)</f>
        <v>#N/A</v>
      </c>
      <c r="D177" s="50">
        <v>88</v>
      </c>
      <c r="E177" s="20"/>
      <c r="F177" s="25"/>
      <c r="G177" s="25"/>
      <c r="H177" s="25"/>
      <c r="I177" s="25"/>
      <c r="J177" s="26"/>
    </row>
    <row r="178" spans="3:10">
      <c r="C178" s="1" t="e">
        <f t="shared" ref="C178" ca="1" si="89">C179+1000</f>
        <v>#N/A</v>
      </c>
      <c r="D178" s="53"/>
      <c r="E178" s="34"/>
      <c r="F178" s="35"/>
      <c r="G178" s="35"/>
      <c r="H178" s="35"/>
      <c r="I178" s="35"/>
      <c r="J178" s="33"/>
    </row>
    <row r="179" spans="3:10" ht="16.2">
      <c r="C179" s="1" t="e">
        <f ca="1">RANK(B179,$B$3:$B$261)</f>
        <v>#N/A</v>
      </c>
      <c r="D179" s="50">
        <v>89</v>
      </c>
      <c r="E179" s="20"/>
      <c r="F179" s="25"/>
      <c r="G179" s="25"/>
      <c r="H179" s="25"/>
      <c r="I179" s="25"/>
      <c r="J179" s="26"/>
    </row>
    <row r="180" spans="3:10">
      <c r="C180" s="1" t="e">
        <f t="shared" ref="C180" ca="1" si="90">C181+1000</f>
        <v>#N/A</v>
      </c>
      <c r="D180" s="53"/>
      <c r="E180" s="34"/>
      <c r="F180" s="35"/>
      <c r="G180" s="35"/>
      <c r="H180" s="35"/>
      <c r="I180" s="35"/>
      <c r="J180" s="33"/>
    </row>
    <row r="181" spans="3:10" ht="16.2">
      <c r="C181" s="1" t="e">
        <f ca="1">RANK(B181,$B$3:$B$261)</f>
        <v>#N/A</v>
      </c>
      <c r="D181" s="50">
        <v>90</v>
      </c>
      <c r="E181" s="20"/>
      <c r="F181" s="25"/>
      <c r="G181" s="25"/>
      <c r="H181" s="25"/>
      <c r="I181" s="25"/>
      <c r="J181" s="26"/>
    </row>
    <row r="182" spans="3:10">
      <c r="C182" s="1" t="e">
        <f t="shared" ref="C182" ca="1" si="91">C183+1000</f>
        <v>#N/A</v>
      </c>
      <c r="D182" s="53"/>
      <c r="E182" s="34"/>
      <c r="F182" s="35"/>
      <c r="G182" s="35"/>
      <c r="H182" s="35"/>
      <c r="I182" s="35"/>
      <c r="J182" s="33"/>
    </row>
    <row r="183" spans="3:10" ht="16.2">
      <c r="C183" s="1" t="e">
        <f ca="1">RANK(B183,$B$3:$B$261)</f>
        <v>#N/A</v>
      </c>
      <c r="D183" s="50">
        <v>91</v>
      </c>
      <c r="E183" s="20"/>
      <c r="F183" s="25"/>
      <c r="G183" s="25"/>
      <c r="H183" s="25"/>
      <c r="I183" s="25"/>
      <c r="J183" s="26"/>
    </row>
    <row r="184" spans="3:10">
      <c r="C184" s="1" t="e">
        <f t="shared" ref="C184" ca="1" si="92">C185+1000</f>
        <v>#N/A</v>
      </c>
      <c r="D184" s="53"/>
      <c r="E184" s="34"/>
      <c r="F184" s="35"/>
      <c r="G184" s="35"/>
      <c r="H184" s="35"/>
      <c r="I184" s="35"/>
      <c r="J184" s="33"/>
    </row>
    <row r="185" spans="3:10" ht="16.2">
      <c r="C185" s="1" t="e">
        <f ca="1">RANK(B185,$B$3:$B$261)</f>
        <v>#N/A</v>
      </c>
      <c r="D185" s="50">
        <v>92</v>
      </c>
      <c r="E185" s="20"/>
      <c r="F185" s="25"/>
      <c r="G185" s="25"/>
      <c r="H185" s="25"/>
      <c r="I185" s="25"/>
      <c r="J185" s="26"/>
    </row>
    <row r="186" spans="3:10">
      <c r="C186" s="1" t="e">
        <f t="shared" ref="C186" ca="1" si="93">C187+1000</f>
        <v>#N/A</v>
      </c>
      <c r="D186" s="53"/>
      <c r="E186" s="34"/>
      <c r="F186" s="35"/>
      <c r="G186" s="35"/>
      <c r="H186" s="35"/>
      <c r="I186" s="35"/>
      <c r="J186" s="33"/>
    </row>
    <row r="187" spans="3:10" ht="16.2">
      <c r="C187" s="1" t="e">
        <f ca="1">RANK(B187,$B$3:$B$261)</f>
        <v>#N/A</v>
      </c>
      <c r="D187" s="50">
        <v>93</v>
      </c>
      <c r="E187" s="20"/>
      <c r="F187" s="25"/>
      <c r="G187" s="25"/>
      <c r="H187" s="25"/>
      <c r="I187" s="25"/>
      <c r="J187" s="26"/>
    </row>
    <row r="188" spans="3:10">
      <c r="C188" s="1" t="e">
        <f t="shared" ref="C188" ca="1" si="94">C189+1000</f>
        <v>#N/A</v>
      </c>
      <c r="D188" s="53"/>
      <c r="E188" s="34"/>
      <c r="F188" s="35"/>
      <c r="G188" s="35"/>
      <c r="H188" s="35"/>
      <c r="I188" s="35"/>
      <c r="J188" s="33"/>
    </row>
    <row r="189" spans="3:10" ht="16.2">
      <c r="C189" s="1" t="e">
        <f ca="1">RANK(B189,$B$3:$B$261)</f>
        <v>#N/A</v>
      </c>
      <c r="D189" s="50">
        <v>94</v>
      </c>
      <c r="E189" s="20"/>
      <c r="F189" s="25"/>
      <c r="G189" s="25"/>
      <c r="H189" s="25"/>
      <c r="I189" s="25"/>
      <c r="J189" s="26"/>
    </row>
    <row r="190" spans="3:10">
      <c r="C190" s="1" t="e">
        <f t="shared" ref="C190" ca="1" si="95">C191+1000</f>
        <v>#N/A</v>
      </c>
      <c r="D190" s="53"/>
      <c r="E190" s="34"/>
      <c r="F190" s="35"/>
      <c r="G190" s="35"/>
      <c r="H190" s="35"/>
      <c r="I190" s="35"/>
      <c r="J190" s="33"/>
    </row>
    <row r="191" spans="3:10" ht="16.2">
      <c r="C191" s="1" t="e">
        <f ca="1">RANK(B191,$B$3:$B$261)</f>
        <v>#N/A</v>
      </c>
      <c r="D191" s="50">
        <v>95</v>
      </c>
      <c r="E191" s="20"/>
      <c r="F191" s="25"/>
      <c r="G191" s="25"/>
      <c r="H191" s="25"/>
      <c r="I191" s="25"/>
      <c r="J191" s="26"/>
    </row>
    <row r="192" spans="3:10">
      <c r="C192" s="1" t="e">
        <f t="shared" ref="C192" ca="1" si="96">C193+1000</f>
        <v>#N/A</v>
      </c>
      <c r="D192" s="53"/>
      <c r="E192" s="34"/>
      <c r="F192" s="35"/>
      <c r="G192" s="35"/>
      <c r="H192" s="35"/>
      <c r="I192" s="35"/>
      <c r="J192" s="33"/>
    </row>
    <row r="193" spans="3:10" ht="16.2">
      <c r="C193" s="1" t="e">
        <f ca="1">RANK(B193,$B$3:$B$261)</f>
        <v>#N/A</v>
      </c>
      <c r="D193" s="50">
        <v>96</v>
      </c>
      <c r="E193" s="20"/>
      <c r="F193" s="25"/>
      <c r="G193" s="25"/>
      <c r="H193" s="25"/>
      <c r="I193" s="25"/>
      <c r="J193" s="26"/>
    </row>
    <row r="194" spans="3:10">
      <c r="C194" s="1" t="e">
        <f t="shared" ref="C194" ca="1" si="97">C195+1000</f>
        <v>#N/A</v>
      </c>
      <c r="D194" s="53"/>
      <c r="E194" s="34"/>
      <c r="F194" s="35"/>
      <c r="G194" s="35"/>
      <c r="H194" s="35"/>
      <c r="I194" s="35"/>
      <c r="J194" s="33"/>
    </row>
    <row r="195" spans="3:10" ht="16.2">
      <c r="C195" s="1" t="e">
        <f ca="1">RANK(B195,$B$3:$B$261)</f>
        <v>#N/A</v>
      </c>
      <c r="D195" s="50">
        <v>97</v>
      </c>
      <c r="E195" s="20"/>
      <c r="F195" s="25"/>
      <c r="G195" s="25"/>
      <c r="H195" s="25"/>
      <c r="I195" s="25"/>
      <c r="J195" s="26"/>
    </row>
    <row r="196" spans="3:10">
      <c r="C196" s="1" t="e">
        <f t="shared" ref="C196" ca="1" si="98">C197+1000</f>
        <v>#N/A</v>
      </c>
      <c r="D196" s="53"/>
      <c r="E196" s="34"/>
      <c r="F196" s="35"/>
      <c r="G196" s="35"/>
      <c r="H196" s="35"/>
      <c r="I196" s="35"/>
      <c r="J196" s="33"/>
    </row>
    <row r="197" spans="3:10" ht="16.2">
      <c r="C197" s="1" t="e">
        <f ca="1">RANK(B197,$B$3:$B$261)</f>
        <v>#N/A</v>
      </c>
      <c r="D197" s="50">
        <v>98</v>
      </c>
      <c r="E197" s="20"/>
      <c r="F197" s="25"/>
      <c r="G197" s="25"/>
      <c r="H197" s="25"/>
      <c r="I197" s="25"/>
      <c r="J197" s="26"/>
    </row>
    <row r="198" spans="3:10">
      <c r="C198" s="1" t="e">
        <f t="shared" ref="C198:C200" ca="1" si="99">C199+1000</f>
        <v>#N/A</v>
      </c>
      <c r="D198" s="53"/>
      <c r="E198" s="34"/>
      <c r="F198" s="35"/>
      <c r="G198" s="35"/>
      <c r="H198" s="35"/>
      <c r="I198" s="27"/>
      <c r="J198" s="38"/>
    </row>
    <row r="199" spans="3:10" ht="16.2">
      <c r="C199" s="1" t="e">
        <f ca="1">RANK(B199,$B$3:$B$261)</f>
        <v>#N/A</v>
      </c>
      <c r="D199" s="50">
        <v>99</v>
      </c>
      <c r="E199" s="20"/>
      <c r="F199" s="25"/>
      <c r="G199" s="25"/>
      <c r="H199" s="25"/>
      <c r="I199" s="25"/>
      <c r="J199" s="26"/>
    </row>
    <row r="200" spans="3:10">
      <c r="C200" s="1" t="e">
        <f t="shared" ca="1" si="99"/>
        <v>#N/A</v>
      </c>
      <c r="D200" s="53"/>
      <c r="E200" s="34"/>
      <c r="F200" s="35"/>
      <c r="G200" s="35"/>
      <c r="H200" s="35"/>
      <c r="I200" s="35"/>
      <c r="J200" s="33"/>
    </row>
    <row r="201" spans="3:10" ht="16.2">
      <c r="C201" s="1" t="e">
        <f ca="1">RANK(B201,$B$3:$B$261)</f>
        <v>#N/A</v>
      </c>
      <c r="D201" s="50">
        <v>100</v>
      </c>
      <c r="E201" s="20"/>
      <c r="F201" s="25"/>
      <c r="G201" s="25"/>
      <c r="H201" s="25"/>
      <c r="I201" s="25"/>
      <c r="J201" s="26"/>
    </row>
    <row r="202" spans="3:10">
      <c r="C202" s="1" t="e">
        <f t="shared" ref="C202:C214" ca="1" si="100">C203+1000</f>
        <v>#N/A</v>
      </c>
      <c r="D202" s="53"/>
      <c r="E202" s="34"/>
      <c r="F202" s="35"/>
      <c r="G202" s="35"/>
      <c r="H202" s="35"/>
      <c r="I202" s="35"/>
      <c r="J202" s="33"/>
    </row>
    <row r="203" spans="3:10" ht="16.2">
      <c r="C203" s="1" t="e">
        <f ca="1">RANK(B203,$B$3:$B$261)</f>
        <v>#N/A</v>
      </c>
      <c r="D203" s="50">
        <v>101</v>
      </c>
      <c r="E203" s="20"/>
      <c r="F203" s="25"/>
      <c r="G203" s="25"/>
      <c r="H203" s="25"/>
      <c r="I203" s="25"/>
      <c r="J203" s="26"/>
    </row>
    <row r="204" spans="3:10">
      <c r="C204" s="1" t="e">
        <f t="shared" ref="C204:C260" ca="1" si="101">C205+1000</f>
        <v>#N/A</v>
      </c>
      <c r="D204" s="53"/>
      <c r="E204" s="34"/>
      <c r="F204" s="35"/>
      <c r="G204" s="35"/>
      <c r="H204" s="35"/>
      <c r="I204" s="35"/>
      <c r="J204" s="33"/>
    </row>
    <row r="205" spans="3:10" ht="16.2">
      <c r="C205" s="1" t="e">
        <f ca="1">RANK(B205,$B$3:$B$261)</f>
        <v>#N/A</v>
      </c>
      <c r="D205" s="50">
        <v>102</v>
      </c>
      <c r="E205" s="20"/>
      <c r="F205" s="25"/>
      <c r="G205" s="25"/>
      <c r="H205" s="25"/>
      <c r="I205" s="25"/>
      <c r="J205" s="26"/>
    </row>
    <row r="206" spans="3:10">
      <c r="C206" s="1" t="e">
        <f t="shared" ca="1" si="100"/>
        <v>#N/A</v>
      </c>
      <c r="D206" s="53"/>
      <c r="E206" s="34"/>
      <c r="F206" s="35"/>
      <c r="G206" s="35"/>
      <c r="H206" s="35"/>
      <c r="I206" s="35"/>
      <c r="J206" s="33"/>
    </row>
    <row r="207" spans="3:10" ht="16.2">
      <c r="C207" s="1" t="e">
        <f ca="1">RANK(B207,$B$3:$B$261)</f>
        <v>#N/A</v>
      </c>
      <c r="D207" s="50">
        <v>103</v>
      </c>
      <c r="E207" s="20"/>
      <c r="F207" s="25"/>
      <c r="G207" s="25"/>
      <c r="H207" s="25"/>
      <c r="I207" s="25"/>
      <c r="J207" s="26"/>
    </row>
    <row r="208" spans="3:10">
      <c r="C208" s="1" t="e">
        <f t="shared" ca="1" si="101"/>
        <v>#N/A</v>
      </c>
      <c r="D208" s="53"/>
      <c r="E208" s="34"/>
      <c r="F208" s="35"/>
      <c r="G208" s="35"/>
      <c r="H208" s="35"/>
      <c r="I208" s="35"/>
      <c r="J208" s="33"/>
    </row>
    <row r="209" spans="3:10" ht="16.2">
      <c r="C209" s="1" t="e">
        <f ca="1">RANK(B209,$B$3:$B$261)</f>
        <v>#N/A</v>
      </c>
      <c r="D209" s="50">
        <v>104</v>
      </c>
      <c r="E209" s="20"/>
      <c r="F209" s="25"/>
      <c r="G209" s="25"/>
      <c r="H209" s="25"/>
      <c r="I209" s="25"/>
      <c r="J209" s="26"/>
    </row>
    <row r="210" spans="3:10">
      <c r="C210" s="1" t="e">
        <f t="shared" ca="1" si="100"/>
        <v>#N/A</v>
      </c>
      <c r="D210" s="53"/>
      <c r="E210" s="34"/>
      <c r="F210" s="35"/>
      <c r="G210" s="35"/>
      <c r="H210" s="35"/>
      <c r="I210" s="35"/>
      <c r="J210" s="38"/>
    </row>
    <row r="211" spans="3:10" ht="16.2">
      <c r="C211" s="1" t="e">
        <f ca="1">RANK(B211,$B$3:$B$261)</f>
        <v>#N/A</v>
      </c>
      <c r="D211" s="50">
        <v>105</v>
      </c>
      <c r="E211" s="20"/>
      <c r="F211" s="25"/>
      <c r="G211" s="25"/>
      <c r="H211" s="25"/>
      <c r="I211" s="25"/>
      <c r="J211" s="26"/>
    </row>
    <row r="212" spans="3:10">
      <c r="C212" s="1" t="e">
        <f t="shared" ca="1" si="101"/>
        <v>#N/A</v>
      </c>
      <c r="D212" s="53"/>
      <c r="E212" s="34"/>
      <c r="F212" s="35"/>
      <c r="G212" s="35"/>
      <c r="H212" s="35"/>
      <c r="I212" s="35"/>
      <c r="J212" s="33"/>
    </row>
    <row r="213" spans="3:10" ht="16.2">
      <c r="C213" s="1" t="e">
        <f ca="1">RANK(B213,$B$3:$B$261)</f>
        <v>#N/A</v>
      </c>
      <c r="D213" s="50">
        <v>106</v>
      </c>
      <c r="E213" s="20"/>
      <c r="F213" s="25"/>
      <c r="G213" s="25"/>
      <c r="H213" s="25"/>
      <c r="I213" s="25"/>
      <c r="J213" s="26"/>
    </row>
    <row r="214" spans="3:10">
      <c r="C214" s="1" t="e">
        <f t="shared" ca="1" si="100"/>
        <v>#N/A</v>
      </c>
      <c r="D214" s="54"/>
      <c r="E214" s="21"/>
      <c r="F214" s="35"/>
      <c r="G214" s="35"/>
      <c r="H214" s="35"/>
      <c r="I214" s="35"/>
      <c r="J214" s="33"/>
    </row>
    <row r="215" spans="3:10" ht="16.2">
      <c r="C215" s="1" t="e">
        <f ca="1">RANK(B215,$B$3:$B$261)</f>
        <v>#N/A</v>
      </c>
      <c r="D215" s="55">
        <v>107</v>
      </c>
      <c r="E215" s="39"/>
      <c r="F215" s="25"/>
      <c r="G215" s="25"/>
      <c r="H215" s="25"/>
      <c r="I215" s="25"/>
      <c r="J215" s="26"/>
    </row>
    <row r="216" spans="3:10">
      <c r="C216" s="1" t="e">
        <f t="shared" ca="1" si="101"/>
        <v>#N/A</v>
      </c>
      <c r="D216" s="53"/>
      <c r="E216" s="34"/>
      <c r="F216" s="35"/>
      <c r="G216" s="35"/>
      <c r="H216" s="35"/>
      <c r="I216" s="35"/>
      <c r="J216" s="33"/>
    </row>
    <row r="217" spans="3:10" ht="16.2">
      <c r="C217" s="1" t="e">
        <f ca="1">RANK(B217,$B$3:$B$261)</f>
        <v>#N/A</v>
      </c>
      <c r="D217" s="50">
        <v>108</v>
      </c>
      <c r="E217" s="20"/>
      <c r="F217" s="25"/>
      <c r="G217" s="25"/>
      <c r="H217" s="25"/>
      <c r="I217" s="25"/>
      <c r="J217" s="26"/>
    </row>
    <row r="218" spans="3:10">
      <c r="C218" s="1" t="e">
        <f t="shared" ca="1" si="101"/>
        <v>#N/A</v>
      </c>
      <c r="D218" s="53"/>
      <c r="E218" s="34"/>
      <c r="F218" s="35"/>
      <c r="G218" s="35"/>
      <c r="H218" s="35"/>
      <c r="I218" s="35"/>
      <c r="J218" s="33"/>
    </row>
    <row r="219" spans="3:10" ht="16.2">
      <c r="C219" s="1" t="e">
        <f ca="1">RANK(B219,$B$3:$B$261)</f>
        <v>#N/A</v>
      </c>
      <c r="D219" s="50">
        <v>109</v>
      </c>
      <c r="E219" s="20"/>
      <c r="F219" s="25"/>
      <c r="G219" s="25"/>
      <c r="H219" s="25"/>
      <c r="I219" s="25"/>
      <c r="J219" s="26"/>
    </row>
    <row r="220" spans="3:10">
      <c r="C220" s="1" t="e">
        <f t="shared" ca="1" si="101"/>
        <v>#N/A</v>
      </c>
      <c r="D220" s="53"/>
      <c r="E220" s="34"/>
      <c r="F220" s="35"/>
      <c r="G220" s="35"/>
      <c r="H220" s="35"/>
      <c r="I220" s="35"/>
      <c r="J220" s="33"/>
    </row>
    <row r="221" spans="3:10" ht="16.2">
      <c r="C221" s="1" t="e">
        <f ca="1">RANK(B221,$B$3:$B$261)</f>
        <v>#N/A</v>
      </c>
      <c r="D221" s="50">
        <v>110</v>
      </c>
      <c r="E221" s="20"/>
      <c r="F221" s="25"/>
      <c r="G221" s="25"/>
      <c r="H221" s="25"/>
      <c r="I221" s="25"/>
      <c r="J221" s="26"/>
    </row>
    <row r="222" spans="3:10">
      <c r="C222" s="1" t="e">
        <f t="shared" ca="1" si="101"/>
        <v>#N/A</v>
      </c>
      <c r="D222" s="53"/>
      <c r="E222" s="34"/>
      <c r="F222" s="35"/>
      <c r="G222" s="35"/>
      <c r="H222" s="35"/>
      <c r="I222" s="35"/>
      <c r="J222" s="33"/>
    </row>
    <row r="223" spans="3:10" ht="16.2">
      <c r="C223" s="1" t="e">
        <f ca="1">RANK(B223,$B$3:$B$261)</f>
        <v>#N/A</v>
      </c>
      <c r="D223" s="50">
        <v>111</v>
      </c>
      <c r="E223" s="20"/>
      <c r="F223" s="25"/>
      <c r="G223" s="25"/>
      <c r="H223" s="25"/>
      <c r="I223" s="25"/>
      <c r="J223" s="26"/>
    </row>
    <row r="224" spans="3:10">
      <c r="C224" s="1" t="e">
        <f t="shared" ca="1" si="101"/>
        <v>#N/A</v>
      </c>
      <c r="D224" s="54"/>
      <c r="E224" s="21"/>
      <c r="F224" s="35"/>
      <c r="G224" s="35"/>
      <c r="H224" s="35"/>
      <c r="I224" s="35"/>
      <c r="J224" s="33"/>
    </row>
    <row r="225" spans="3:10" ht="16.2">
      <c r="C225" s="1" t="e">
        <f ca="1">RANK(B225,$B$3:$B$261)</f>
        <v>#N/A</v>
      </c>
      <c r="D225" s="55">
        <v>112</v>
      </c>
      <c r="E225" s="39"/>
      <c r="F225" s="25"/>
      <c r="G225" s="25"/>
      <c r="H225" s="25"/>
      <c r="I225" s="25"/>
      <c r="J225" s="26"/>
    </row>
    <row r="226" spans="3:10">
      <c r="C226" s="1" t="e">
        <f t="shared" ca="1" si="101"/>
        <v>#N/A</v>
      </c>
      <c r="D226" s="53"/>
      <c r="E226" s="34"/>
      <c r="F226" s="35"/>
      <c r="G226" s="35"/>
      <c r="H226" s="35"/>
      <c r="I226" s="35"/>
      <c r="J226" s="33"/>
    </row>
    <row r="227" spans="3:10" ht="16.2">
      <c r="C227" s="1" t="e">
        <f ca="1">RANK(B227,$B$3:$B$261)</f>
        <v>#N/A</v>
      </c>
      <c r="D227" s="50">
        <v>113</v>
      </c>
      <c r="E227" s="20"/>
      <c r="F227" s="25"/>
      <c r="G227" s="25"/>
      <c r="H227" s="25"/>
      <c r="I227" s="25"/>
      <c r="J227" s="26"/>
    </row>
    <row r="228" spans="3:10">
      <c r="C228" s="1" t="e">
        <f t="shared" ca="1" si="101"/>
        <v>#N/A</v>
      </c>
      <c r="D228" s="53"/>
      <c r="E228" s="34"/>
      <c r="F228" s="35"/>
      <c r="G228" s="35"/>
      <c r="H228" s="35"/>
      <c r="I228" s="35"/>
      <c r="J228" s="33"/>
    </row>
    <row r="229" spans="3:10" ht="16.2">
      <c r="C229" s="1" t="e">
        <f ca="1">RANK(B229,$B$3:$B$261)</f>
        <v>#N/A</v>
      </c>
      <c r="D229" s="50">
        <v>114</v>
      </c>
      <c r="E229" s="20"/>
      <c r="F229" s="25"/>
      <c r="G229" s="25"/>
      <c r="H229" s="25"/>
      <c r="I229" s="25"/>
      <c r="J229" s="26"/>
    </row>
    <row r="230" spans="3:10">
      <c r="C230" s="1" t="e">
        <f t="shared" ca="1" si="101"/>
        <v>#N/A</v>
      </c>
      <c r="D230" s="53"/>
      <c r="E230" s="34"/>
      <c r="F230" s="35"/>
      <c r="G230" s="35"/>
      <c r="H230" s="35"/>
      <c r="I230" s="35"/>
      <c r="J230" s="33"/>
    </row>
    <row r="231" spans="3:10" ht="16.2">
      <c r="C231" s="1" t="e">
        <f ca="1">RANK(B231,$B$3:$B$261)</f>
        <v>#N/A</v>
      </c>
      <c r="D231" s="50">
        <v>115</v>
      </c>
      <c r="E231" s="20"/>
      <c r="F231" s="25"/>
      <c r="G231" s="25"/>
      <c r="H231" s="25"/>
      <c r="I231" s="25"/>
      <c r="J231" s="26"/>
    </row>
    <row r="232" spans="3:10">
      <c r="C232" s="1" t="e">
        <f t="shared" ca="1" si="101"/>
        <v>#N/A</v>
      </c>
      <c r="D232" s="53"/>
      <c r="E232" s="34"/>
      <c r="F232" s="35"/>
      <c r="G232" s="35"/>
      <c r="H232" s="35"/>
      <c r="I232" s="35"/>
      <c r="J232" s="33"/>
    </row>
    <row r="233" spans="3:10" ht="16.2">
      <c r="C233" s="1" t="e">
        <f ca="1">RANK(B233,$B$3:$B$261)</f>
        <v>#N/A</v>
      </c>
      <c r="D233" s="50">
        <v>116</v>
      </c>
      <c r="E233" s="20"/>
      <c r="F233" s="25"/>
      <c r="G233" s="25"/>
      <c r="H233" s="25"/>
      <c r="I233" s="25"/>
      <c r="J233" s="26"/>
    </row>
    <row r="234" spans="3:10">
      <c r="C234" s="1" t="e">
        <f t="shared" ca="1" si="101"/>
        <v>#N/A</v>
      </c>
      <c r="D234" s="53"/>
      <c r="E234" s="34"/>
      <c r="F234" s="35"/>
      <c r="G234" s="35"/>
      <c r="H234" s="35"/>
      <c r="I234" s="35"/>
      <c r="J234" s="33"/>
    </row>
    <row r="235" spans="3:10" ht="16.2">
      <c r="C235" s="1" t="e">
        <f ca="1">RANK(B235,$B$3:$B$261)</f>
        <v>#N/A</v>
      </c>
      <c r="D235" s="50">
        <v>117</v>
      </c>
      <c r="E235" s="20"/>
      <c r="F235" s="25"/>
      <c r="G235" s="25"/>
      <c r="H235" s="25"/>
      <c r="I235" s="25"/>
      <c r="J235" s="26"/>
    </row>
    <row r="236" spans="3:10">
      <c r="C236" s="1" t="e">
        <f t="shared" ca="1" si="101"/>
        <v>#N/A</v>
      </c>
      <c r="D236" s="53"/>
      <c r="E236" s="34"/>
      <c r="F236" s="35"/>
      <c r="G236" s="35"/>
      <c r="H236" s="35"/>
      <c r="I236" s="35"/>
      <c r="J236" s="33"/>
    </row>
    <row r="237" spans="3:10" ht="16.2">
      <c r="C237" s="1" t="e">
        <f ca="1">RANK(B237,$B$3:$B$261)</f>
        <v>#N/A</v>
      </c>
      <c r="D237" s="50">
        <v>118</v>
      </c>
      <c r="E237" s="20"/>
      <c r="F237" s="25"/>
      <c r="G237" s="25"/>
      <c r="H237" s="25"/>
      <c r="I237" s="25"/>
      <c r="J237" s="26"/>
    </row>
    <row r="238" spans="3:10">
      <c r="C238" s="1" t="e">
        <f t="shared" ca="1" si="101"/>
        <v>#N/A</v>
      </c>
      <c r="D238" s="53"/>
      <c r="E238" s="34"/>
      <c r="F238" s="35"/>
      <c r="G238" s="35"/>
      <c r="H238" s="35"/>
      <c r="I238" s="35"/>
      <c r="J238" s="33"/>
    </row>
    <row r="239" spans="3:10" ht="16.2">
      <c r="C239" s="1" t="e">
        <f ca="1">RANK(B239,$B$3:$B$261)</f>
        <v>#N/A</v>
      </c>
      <c r="D239" s="50">
        <v>119</v>
      </c>
      <c r="E239" s="20"/>
      <c r="F239" s="25"/>
      <c r="G239" s="25"/>
      <c r="H239" s="25"/>
      <c r="I239" s="25"/>
      <c r="J239" s="26"/>
    </row>
    <row r="240" spans="3:10">
      <c r="C240" s="1" t="e">
        <f t="shared" ca="1" si="101"/>
        <v>#N/A</v>
      </c>
      <c r="D240" s="53"/>
      <c r="E240" s="34"/>
      <c r="F240" s="35"/>
      <c r="G240" s="35"/>
      <c r="H240" s="35"/>
      <c r="I240" s="35"/>
      <c r="J240" s="33"/>
    </row>
    <row r="241" spans="3:10" ht="16.2">
      <c r="C241" s="1" t="e">
        <f ca="1">RANK(B241,$B$3:$B$261)</f>
        <v>#N/A</v>
      </c>
      <c r="D241" s="50">
        <v>120</v>
      </c>
      <c r="E241" s="20"/>
      <c r="F241" s="25"/>
      <c r="G241" s="25"/>
      <c r="H241" s="25"/>
      <c r="I241" s="25"/>
      <c r="J241" s="26"/>
    </row>
    <row r="242" spans="3:10">
      <c r="C242" s="1" t="e">
        <f t="shared" ca="1" si="101"/>
        <v>#N/A</v>
      </c>
      <c r="D242" s="53"/>
      <c r="E242" s="34"/>
      <c r="F242" s="35"/>
      <c r="G242" s="35"/>
      <c r="H242" s="35"/>
      <c r="I242" s="35"/>
      <c r="J242" s="33"/>
    </row>
    <row r="243" spans="3:10" ht="16.2">
      <c r="C243" s="1" t="e">
        <f ca="1">RANK(B243,$B$3:$B$261)</f>
        <v>#N/A</v>
      </c>
      <c r="D243" s="50">
        <v>121</v>
      </c>
      <c r="E243" s="20"/>
      <c r="F243" s="25"/>
      <c r="G243" s="25"/>
      <c r="H243" s="25"/>
      <c r="I243" s="25"/>
      <c r="J243" s="26"/>
    </row>
    <row r="244" spans="3:10">
      <c r="C244" s="1" t="e">
        <f t="shared" ca="1" si="101"/>
        <v>#N/A</v>
      </c>
      <c r="D244" s="53"/>
      <c r="E244" s="34"/>
      <c r="F244" s="35"/>
      <c r="G244" s="35"/>
      <c r="H244" s="35"/>
      <c r="I244" s="35"/>
      <c r="J244" s="33"/>
    </row>
    <row r="245" spans="3:10" ht="16.2">
      <c r="C245" s="1" t="e">
        <f ca="1">RANK(B245,$B$3:$B$261)</f>
        <v>#N/A</v>
      </c>
      <c r="D245" s="50">
        <v>122</v>
      </c>
      <c r="E245" s="20"/>
      <c r="F245" s="25"/>
      <c r="G245" s="25"/>
      <c r="H245" s="25"/>
      <c r="I245" s="25"/>
      <c r="J245" s="26"/>
    </row>
    <row r="246" spans="3:10">
      <c r="C246" s="1" t="e">
        <f t="shared" ca="1" si="101"/>
        <v>#N/A</v>
      </c>
      <c r="D246" s="53"/>
      <c r="E246" s="34"/>
      <c r="F246" s="35"/>
      <c r="G246" s="35"/>
      <c r="H246" s="35"/>
      <c r="I246" s="35"/>
      <c r="J246" s="33"/>
    </row>
    <row r="247" spans="3:10" ht="16.2">
      <c r="C247" s="1" t="e">
        <f t="shared" ref="C247" ca="1" si="102">RANK(B247,$B$3:$B$261)</f>
        <v>#N/A</v>
      </c>
      <c r="D247" s="50">
        <v>123</v>
      </c>
      <c r="E247" s="20"/>
      <c r="F247" s="25"/>
      <c r="G247" s="25"/>
      <c r="H247" s="25"/>
      <c r="I247" s="25"/>
      <c r="J247" s="26"/>
    </row>
    <row r="248" spans="3:10">
      <c r="C248" s="1" t="e">
        <f t="shared" ca="1" si="101"/>
        <v>#N/A</v>
      </c>
      <c r="D248" s="53"/>
      <c r="E248" s="34"/>
      <c r="F248" s="35"/>
      <c r="G248" s="35"/>
      <c r="H248" s="35"/>
      <c r="I248" s="35"/>
      <c r="J248" s="33"/>
    </row>
    <row r="249" spans="3:10" ht="16.2">
      <c r="C249" s="1" t="e">
        <f t="shared" ref="C249" ca="1" si="103">RANK(B249,$B$3:$B$261)</f>
        <v>#N/A</v>
      </c>
      <c r="D249" s="50">
        <v>124</v>
      </c>
      <c r="E249" s="20"/>
      <c r="F249" s="25"/>
      <c r="G249" s="25"/>
      <c r="H249" s="25"/>
      <c r="I249" s="25"/>
      <c r="J249" s="26"/>
    </row>
    <row r="250" spans="3:10">
      <c r="C250" s="1" t="e">
        <f t="shared" ca="1" si="101"/>
        <v>#N/A</v>
      </c>
      <c r="D250" s="53"/>
      <c r="E250" s="34"/>
      <c r="F250" s="35"/>
      <c r="G250" s="35"/>
      <c r="H250" s="35"/>
      <c r="I250" s="35"/>
      <c r="J250" s="33"/>
    </row>
    <row r="251" spans="3:10" ht="16.2">
      <c r="C251" s="1" t="e">
        <f t="shared" ref="C251" ca="1" si="104">RANK(B251,$B$3:$B$261)</f>
        <v>#N/A</v>
      </c>
      <c r="D251" s="50">
        <v>125</v>
      </c>
      <c r="E251" s="20"/>
      <c r="F251" s="25"/>
      <c r="G251" s="25"/>
      <c r="H251" s="25"/>
      <c r="I251" s="25"/>
      <c r="J251" s="26"/>
    </row>
    <row r="252" spans="3:10">
      <c r="C252" s="1" t="e">
        <f t="shared" ca="1" si="101"/>
        <v>#N/A</v>
      </c>
      <c r="D252" s="53"/>
      <c r="E252" s="34"/>
      <c r="F252" s="35"/>
      <c r="G252" s="35"/>
      <c r="H252" s="35"/>
      <c r="I252" s="35"/>
      <c r="J252" s="33"/>
    </row>
    <row r="253" spans="3:10" ht="16.2">
      <c r="C253" s="1" t="e">
        <f t="shared" ref="C253" ca="1" si="105">RANK(B253,$B$3:$B$261)</f>
        <v>#N/A</v>
      </c>
      <c r="D253" s="50">
        <v>126</v>
      </c>
      <c r="E253" s="20"/>
      <c r="F253" s="25"/>
      <c r="G253" s="25"/>
      <c r="H253" s="25"/>
      <c r="I253" s="25"/>
      <c r="J253" s="26"/>
    </row>
    <row r="254" spans="3:10">
      <c r="C254" s="1" t="e">
        <f t="shared" ca="1" si="101"/>
        <v>#N/A</v>
      </c>
      <c r="D254" s="53"/>
      <c r="E254" s="34"/>
      <c r="F254" s="35"/>
      <c r="G254" s="35"/>
      <c r="H254" s="35"/>
      <c r="I254" s="35"/>
      <c r="J254" s="33"/>
    </row>
    <row r="255" spans="3:10" ht="16.2">
      <c r="C255" s="1" t="e">
        <f t="shared" ref="C255" ca="1" si="106">RANK(B255,$B$3:$B$261)</f>
        <v>#N/A</v>
      </c>
      <c r="D255" s="50">
        <v>127</v>
      </c>
      <c r="E255" s="20"/>
      <c r="F255" s="25"/>
      <c r="G255" s="25"/>
      <c r="H255" s="25"/>
      <c r="I255" s="25"/>
      <c r="J255" s="26"/>
    </row>
    <row r="256" spans="3:10">
      <c r="C256" s="1" t="e">
        <f t="shared" ca="1" si="101"/>
        <v>#N/A</v>
      </c>
      <c r="D256" s="53"/>
      <c r="E256" s="34"/>
      <c r="F256" s="35"/>
      <c r="G256" s="35"/>
      <c r="H256" s="35"/>
      <c r="I256" s="35"/>
      <c r="J256" s="33"/>
    </row>
    <row r="257" spans="3:10" ht="16.2">
      <c r="C257" s="1" t="e">
        <f t="shared" ref="C257" ca="1" si="107">RANK(B257,$B$3:$B$261)</f>
        <v>#N/A</v>
      </c>
      <c r="D257" s="50">
        <v>128</v>
      </c>
      <c r="E257" s="20"/>
      <c r="F257" s="25"/>
      <c r="G257" s="25"/>
      <c r="H257" s="25"/>
      <c r="I257" s="25"/>
      <c r="J257" s="26"/>
    </row>
    <row r="258" spans="3:10">
      <c r="C258" s="1" t="e">
        <f t="shared" ca="1" si="101"/>
        <v>#N/A</v>
      </c>
      <c r="D258" s="53"/>
      <c r="E258" s="34"/>
      <c r="F258" s="35"/>
      <c r="G258" s="35"/>
      <c r="H258" s="35"/>
      <c r="I258" s="35"/>
      <c r="J258" s="33"/>
    </row>
    <row r="259" spans="3:10" ht="16.2">
      <c r="C259" s="1" t="e">
        <f t="shared" ref="C259" ca="1" si="108">RANK(B259,$B$3:$B$261)</f>
        <v>#N/A</v>
      </c>
      <c r="D259" s="50">
        <v>129</v>
      </c>
      <c r="E259" s="20"/>
      <c r="F259" s="25"/>
      <c r="G259" s="25"/>
      <c r="H259" s="25"/>
      <c r="I259" s="25"/>
      <c r="J259" s="26"/>
    </row>
    <row r="260" spans="3:10">
      <c r="C260" s="1" t="e">
        <f t="shared" ca="1" si="101"/>
        <v>#N/A</v>
      </c>
      <c r="D260" s="53"/>
      <c r="E260" s="34"/>
      <c r="F260" s="35"/>
      <c r="G260" s="35"/>
      <c r="H260" s="35"/>
      <c r="I260" s="35"/>
      <c r="J260" s="33"/>
    </row>
    <row r="261" spans="3:10" ht="16.2">
      <c r="C261" s="1" t="e">
        <f t="shared" ref="C261" ca="1" si="109">RANK(B261,$B$3:$B$261)</f>
        <v>#N/A</v>
      </c>
      <c r="D261" s="50">
        <v>130</v>
      </c>
      <c r="E261" s="20"/>
      <c r="F261" s="25"/>
      <c r="G261" s="25"/>
      <c r="H261" s="25"/>
      <c r="I261" s="25"/>
      <c r="J261" s="2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問題原文１学期</vt:lpstr>
      <vt:lpstr>使い方</vt:lpstr>
      <vt:lpstr>１学期ランダム</vt:lpstr>
      <vt:lpstr>問題選択１</vt:lpstr>
      <vt:lpstr>１学期選択</vt:lpstr>
      <vt:lpstr>問題原文２学期</vt:lpstr>
      <vt:lpstr>２学期ランダム</vt:lpstr>
      <vt:lpstr>問題選択２</vt:lpstr>
      <vt:lpstr>問題原文３学期</vt:lpstr>
      <vt:lpstr>２学期選択</vt:lpstr>
      <vt:lpstr>３学期ランダム</vt:lpstr>
      <vt:lpstr>問題選択３</vt:lpstr>
      <vt:lpstr>問題原文１・２学期</vt:lpstr>
      <vt:lpstr>３学期選択</vt:lpstr>
      <vt:lpstr>問題原文１・２・３学期</vt:lpstr>
      <vt:lpstr>１・２学期ランダム</vt:lpstr>
      <vt:lpstr>１・２・３学期ランダム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2017-08-18T13:37:55Z</cp:lastPrinted>
  <dcterms:created xsi:type="dcterms:W3CDTF">2016-08-03T21:17:47Z</dcterms:created>
  <dcterms:modified xsi:type="dcterms:W3CDTF">2017-08-18T15:02:48Z</dcterms:modified>
</cp:coreProperties>
</file>